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yr\Desktop\_munka\ndrhorse\__web\ama\"/>
    </mc:Choice>
  </mc:AlternateContent>
  <xr:revisionPtr revIDLastSave="0" documentId="13_ncr:1_{83D2AD25-F047-4626-A71B-211463C3D9D0}" xr6:coauthVersionLast="47" xr6:coauthVersionMax="47" xr10:uidLastSave="{00000000-0000-0000-0000-000000000000}"/>
  <bookViews>
    <workbookView xWindow="-120" yWindow="-120" windowWidth="29040" windowHeight="15840" xr2:uid="{421CC6D2-629C-4E78-8863-8CF941C6DC7A}"/>
  </bookViews>
  <sheets>
    <sheet name="osszefuzott" sheetId="1" r:id="rId1"/>
    <sheet name="categoryList" sheetId="16" r:id="rId2"/>
    <sheet name="colorsPivot" sheetId="21" r:id="rId3"/>
    <sheet name="colorsJson" sheetId="19" r:id="rId4"/>
    <sheet name="colorList" sheetId="17" r:id="rId5"/>
    <sheet name="sizes" sheetId="22" r:id="rId6"/>
    <sheet name="sizeList" sheetId="18" r:id="rId7"/>
    <sheet name="markak" sheetId="8" r:id="rId8"/>
  </sheets>
  <calcPr calcId="191029"/>
  <pivotCaches>
    <pivotCache cacheId="27" r:id="rId9"/>
    <pivotCache cacheId="28" r:id="rId10"/>
    <pivotCache cacheId="29"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1" i="1" l="1" a="1"/>
  <c r="B71" i="1" l="1"/>
  <c r="B72" i="1" a="1"/>
  <c r="B72" i="1"/>
  <c r="B73" i="1" a="1"/>
  <c r="B73" i="1"/>
  <c r="B74" i="1" a="1"/>
  <c r="B74" i="1"/>
  <c r="B75" i="1" a="1"/>
  <c r="B75" i="1"/>
  <c r="B76" i="1" a="1"/>
  <c r="B76" i="1"/>
  <c r="C3" i="22" l="1"/>
  <c r="C4"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2" i="22"/>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2" i="21"/>
  <c r="AC2" i="1"/>
  <c r="AC3" i="1"/>
  <c r="AC4" i="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AC1016" i="1"/>
  <c r="AC1017" i="1"/>
  <c r="AC1018" i="1"/>
  <c r="AC1019" i="1"/>
  <c r="AC1020" i="1"/>
  <c r="AC1021" i="1"/>
  <c r="AC1022" i="1"/>
  <c r="AC1023" i="1"/>
  <c r="AC1024" i="1"/>
  <c r="AC1025" i="1"/>
  <c r="AC1026" i="1"/>
  <c r="AC1027" i="1"/>
  <c r="AC1028" i="1"/>
  <c r="AC1029" i="1"/>
  <c r="AC1030" i="1"/>
  <c r="AC1031" i="1"/>
  <c r="AC1032" i="1"/>
  <c r="AC1033" i="1"/>
  <c r="AC1034" i="1"/>
  <c r="AC1035" i="1"/>
  <c r="AC1036" i="1"/>
  <c r="AC1037" i="1"/>
  <c r="AC1038" i="1"/>
  <c r="AC1039" i="1"/>
  <c r="AC1040" i="1"/>
  <c r="AC1041" i="1"/>
  <c r="AC1042" i="1"/>
  <c r="AC1043" i="1"/>
  <c r="AC1044" i="1"/>
  <c r="AC1045" i="1"/>
  <c r="AC1046" i="1"/>
  <c r="AC1047" i="1"/>
  <c r="AC1048" i="1"/>
  <c r="AC1049" i="1"/>
  <c r="AC1050" i="1"/>
  <c r="AC1051" i="1"/>
  <c r="AC1052" i="1"/>
  <c r="AC1053" i="1"/>
  <c r="AC1054" i="1"/>
  <c r="AC1055" i="1"/>
  <c r="AC1056" i="1"/>
  <c r="AC1057" i="1"/>
  <c r="AC1058" i="1"/>
  <c r="AC1059" i="1"/>
  <c r="AC1060" i="1"/>
  <c r="AC1061" i="1"/>
  <c r="AC1062" i="1"/>
  <c r="AC1063" i="1"/>
  <c r="AC1064" i="1"/>
  <c r="AC1065" i="1"/>
  <c r="AC1066" i="1"/>
  <c r="AC1067" i="1"/>
  <c r="AC1068" i="1"/>
  <c r="AC1069" i="1"/>
  <c r="AC1070" i="1"/>
  <c r="AC1071" i="1"/>
  <c r="AC1072" i="1"/>
  <c r="AC1073" i="1"/>
  <c r="AC1074" i="1"/>
  <c r="AC1075" i="1"/>
  <c r="AC1076" i="1"/>
  <c r="AC1077" i="1"/>
  <c r="AC1078" i="1"/>
  <c r="AC1079" i="1"/>
  <c r="AC1080" i="1"/>
  <c r="AC1081" i="1"/>
  <c r="AC1082" i="1"/>
  <c r="AC1083" i="1"/>
  <c r="AC1084" i="1"/>
  <c r="AC1085" i="1"/>
  <c r="AC1086" i="1"/>
  <c r="AC1087" i="1"/>
  <c r="AC1088" i="1"/>
  <c r="AC1089" i="1"/>
  <c r="AC1090" i="1"/>
  <c r="AC1091" i="1"/>
  <c r="AC1092" i="1"/>
  <c r="AC1093" i="1"/>
  <c r="AC1094" i="1"/>
  <c r="AC1095" i="1"/>
  <c r="AC1096" i="1"/>
  <c r="AC1097" i="1"/>
  <c r="AC1098" i="1"/>
  <c r="AC1099" i="1"/>
  <c r="AC1100" i="1"/>
  <c r="AC1101" i="1"/>
  <c r="AC1102" i="1"/>
  <c r="AC1103" i="1"/>
  <c r="AC1104" i="1"/>
  <c r="AC1105" i="1"/>
  <c r="AC1106" i="1"/>
  <c r="AC1107" i="1"/>
  <c r="AC1108" i="1"/>
  <c r="AC1109" i="1"/>
  <c r="AC1110" i="1"/>
  <c r="AC1111" i="1"/>
  <c r="AC1112" i="1"/>
  <c r="AC1113" i="1"/>
  <c r="AC1114" i="1"/>
  <c r="AC1115" i="1"/>
  <c r="AC1116" i="1"/>
  <c r="AC1117" i="1"/>
  <c r="AC1118" i="1"/>
  <c r="AC1119" i="1"/>
  <c r="AC1120" i="1"/>
  <c r="AC1121" i="1"/>
  <c r="AC1122" i="1"/>
  <c r="AC1123" i="1"/>
  <c r="AC1124" i="1"/>
  <c r="AC1125" i="1"/>
  <c r="AC1126" i="1"/>
  <c r="AC1127" i="1"/>
  <c r="AC1128" i="1"/>
  <c r="AC1129" i="1"/>
  <c r="AC1130" i="1"/>
  <c r="AC1131" i="1"/>
  <c r="AC1132" i="1"/>
  <c r="AC1133" i="1"/>
  <c r="AC1134" i="1"/>
  <c r="AC1135" i="1"/>
  <c r="AC1136" i="1"/>
  <c r="AC1137" i="1"/>
  <c r="AC1138" i="1"/>
  <c r="AC1139" i="1"/>
  <c r="AC1140" i="1"/>
  <c r="AC1141" i="1"/>
  <c r="AC1142" i="1"/>
  <c r="AC1143" i="1"/>
  <c r="AC1144" i="1"/>
  <c r="AC1145" i="1"/>
  <c r="AC1146" i="1"/>
  <c r="AC1147" i="1"/>
  <c r="AC1148" i="1"/>
  <c r="AC1149" i="1"/>
  <c r="AC1150" i="1"/>
  <c r="AC1151" i="1"/>
  <c r="AC1152" i="1"/>
  <c r="AC1153" i="1"/>
  <c r="AC1154" i="1"/>
  <c r="AC1155" i="1"/>
  <c r="AC1156" i="1"/>
  <c r="AC1157" i="1"/>
  <c r="AC1158" i="1"/>
  <c r="AC1159" i="1"/>
  <c r="AC1160" i="1"/>
  <c r="AC1161" i="1"/>
  <c r="AC1162" i="1"/>
  <c r="AC1163" i="1"/>
  <c r="AC1164" i="1"/>
  <c r="AC1165" i="1"/>
  <c r="AC1166" i="1"/>
  <c r="AC1167" i="1"/>
  <c r="AC1168" i="1"/>
  <c r="AC1169" i="1"/>
  <c r="AC1170" i="1"/>
  <c r="AC1171" i="1"/>
  <c r="AC1172" i="1"/>
  <c r="AC1173" i="1"/>
  <c r="AC1174" i="1"/>
  <c r="AC1175" i="1"/>
  <c r="AC1176" i="1"/>
  <c r="AC1177" i="1"/>
  <c r="AC1178" i="1"/>
  <c r="AC1179" i="1"/>
  <c r="AC1180" i="1"/>
  <c r="AC1181" i="1"/>
  <c r="AC1182" i="1"/>
  <c r="AC1183" i="1"/>
  <c r="AC1184" i="1"/>
  <c r="AC1185" i="1"/>
  <c r="AC1186" i="1"/>
  <c r="AC1187" i="1"/>
  <c r="AC1188" i="1"/>
  <c r="AC1189" i="1"/>
  <c r="AC1190" i="1"/>
  <c r="AC1191" i="1"/>
  <c r="AC1192" i="1"/>
  <c r="AC1193" i="1"/>
  <c r="AC1194" i="1"/>
  <c r="AC1195" i="1"/>
  <c r="AC1196" i="1"/>
  <c r="AC1197" i="1"/>
  <c r="AC1198" i="1"/>
  <c r="AC1199" i="1"/>
  <c r="AC1200" i="1"/>
  <c r="AC1201" i="1"/>
  <c r="AC1202" i="1"/>
  <c r="AC1203" i="1"/>
  <c r="AC1204" i="1"/>
  <c r="AC1205" i="1"/>
  <c r="AC1206" i="1"/>
  <c r="AC1207" i="1"/>
  <c r="AC1208" i="1"/>
  <c r="AC1209" i="1"/>
  <c r="AC1210" i="1"/>
  <c r="AC1211" i="1"/>
  <c r="AC1212" i="1"/>
  <c r="AC1213" i="1"/>
  <c r="AC1214" i="1"/>
  <c r="AC1215" i="1"/>
  <c r="AC1216" i="1"/>
  <c r="AC1217" i="1"/>
  <c r="AC1218" i="1"/>
  <c r="AC1219" i="1"/>
  <c r="AC1220" i="1"/>
  <c r="AC1221" i="1"/>
  <c r="AC1222" i="1"/>
  <c r="AC1223" i="1"/>
  <c r="AC1224" i="1"/>
  <c r="AC1225" i="1"/>
  <c r="AC1226" i="1"/>
  <c r="AC1227" i="1"/>
  <c r="AC1228" i="1"/>
  <c r="AC1229" i="1"/>
  <c r="AC1230" i="1"/>
  <c r="AC1231" i="1"/>
  <c r="AC1232" i="1"/>
  <c r="AC1233" i="1"/>
  <c r="AC1234" i="1"/>
  <c r="AC1235" i="1"/>
  <c r="AC1236" i="1"/>
  <c r="AC1237" i="1"/>
  <c r="AC1238" i="1"/>
  <c r="AC1239" i="1"/>
  <c r="AC1240" i="1"/>
  <c r="AC1241" i="1"/>
  <c r="AC1242" i="1"/>
  <c r="AC1243" i="1"/>
  <c r="AC1244" i="1"/>
  <c r="AC1245" i="1"/>
  <c r="AC1246" i="1"/>
  <c r="AA2" i="1"/>
  <c r="AB2" i="1" s="1"/>
  <c r="AA3" i="1"/>
  <c r="AB3" i="1" s="1"/>
  <c r="AA4" i="1"/>
  <c r="AB4" i="1" s="1"/>
  <c r="AA5" i="1"/>
  <c r="AB5" i="1" s="1"/>
  <c r="AA6" i="1"/>
  <c r="AB6" i="1" s="1"/>
  <c r="AA7" i="1"/>
  <c r="AB7" i="1" s="1"/>
  <c r="AA8" i="1"/>
  <c r="AB8" i="1" s="1"/>
  <c r="AA9" i="1"/>
  <c r="AB9" i="1" s="1"/>
  <c r="AA10" i="1"/>
  <c r="AB10" i="1" s="1"/>
  <c r="AA11" i="1"/>
  <c r="AB11" i="1" s="1"/>
  <c r="AA12" i="1"/>
  <c r="AB12" i="1" s="1"/>
  <c r="AA13" i="1"/>
  <c r="AB13" i="1" s="1"/>
  <c r="AA14" i="1"/>
  <c r="AB14" i="1" s="1"/>
  <c r="AA15" i="1"/>
  <c r="AB15" i="1" s="1"/>
  <c r="AA16" i="1"/>
  <c r="AB16" i="1" s="1"/>
  <c r="AA17" i="1"/>
  <c r="AB17" i="1" s="1"/>
  <c r="AA18" i="1"/>
  <c r="AB18" i="1" s="1"/>
  <c r="AA19" i="1"/>
  <c r="AB19" i="1" s="1"/>
  <c r="AA20" i="1"/>
  <c r="AB20" i="1" s="1"/>
  <c r="AA21" i="1"/>
  <c r="AB21" i="1" s="1"/>
  <c r="AA22" i="1"/>
  <c r="AB22" i="1" s="1"/>
  <c r="AA23" i="1"/>
  <c r="AB23" i="1" s="1"/>
  <c r="AA24" i="1"/>
  <c r="AB24" i="1" s="1"/>
  <c r="AA25" i="1"/>
  <c r="AB25" i="1" s="1"/>
  <c r="AA26" i="1"/>
  <c r="AB26" i="1" s="1"/>
  <c r="AA27" i="1"/>
  <c r="AB27" i="1" s="1"/>
  <c r="AA28" i="1"/>
  <c r="AB28" i="1" s="1"/>
  <c r="AA29" i="1"/>
  <c r="AB29" i="1" s="1"/>
  <c r="AA30" i="1"/>
  <c r="AB30" i="1" s="1"/>
  <c r="AA31" i="1"/>
  <c r="AB31" i="1" s="1"/>
  <c r="AA32" i="1"/>
  <c r="AB32" i="1" s="1"/>
  <c r="AA33" i="1"/>
  <c r="AB33" i="1" s="1"/>
  <c r="AA34" i="1"/>
  <c r="AB34" i="1" s="1"/>
  <c r="AA35" i="1"/>
  <c r="AB35" i="1" s="1"/>
  <c r="AA36" i="1"/>
  <c r="AB36" i="1" s="1"/>
  <c r="AA37" i="1"/>
  <c r="AB37" i="1" s="1"/>
  <c r="AA38" i="1"/>
  <c r="AB38" i="1" s="1"/>
  <c r="AA39" i="1"/>
  <c r="AB39" i="1" s="1"/>
  <c r="AA40" i="1"/>
  <c r="AB40" i="1" s="1"/>
  <c r="AA41" i="1"/>
  <c r="AB41" i="1" s="1"/>
  <c r="AA42" i="1"/>
  <c r="AB42" i="1" s="1"/>
  <c r="AA43" i="1"/>
  <c r="AB43" i="1" s="1"/>
  <c r="AA44" i="1"/>
  <c r="AB44" i="1" s="1"/>
  <c r="AA45" i="1"/>
  <c r="AB45" i="1" s="1"/>
  <c r="AA46" i="1"/>
  <c r="AB46" i="1" s="1"/>
  <c r="AA47" i="1"/>
  <c r="AB47" i="1" s="1"/>
  <c r="AA48" i="1"/>
  <c r="AB48" i="1" s="1"/>
  <c r="AA49" i="1"/>
  <c r="AB49" i="1" s="1"/>
  <c r="AA50" i="1"/>
  <c r="AB50" i="1" s="1"/>
  <c r="AA51" i="1"/>
  <c r="AB51" i="1" s="1"/>
  <c r="AA52" i="1"/>
  <c r="AB52" i="1" s="1"/>
  <c r="AA53" i="1"/>
  <c r="AB53" i="1" s="1"/>
  <c r="AA54" i="1"/>
  <c r="AB54" i="1" s="1"/>
  <c r="AA55" i="1"/>
  <c r="AB55" i="1" s="1"/>
  <c r="AA56" i="1"/>
  <c r="AB56" i="1" s="1"/>
  <c r="AA57" i="1"/>
  <c r="AB57" i="1" s="1"/>
  <c r="AA58" i="1"/>
  <c r="AB58" i="1" s="1"/>
  <c r="AA59" i="1"/>
  <c r="AB59" i="1" s="1"/>
  <c r="AA60" i="1"/>
  <c r="AB60" i="1" s="1"/>
  <c r="AA61" i="1"/>
  <c r="AB61" i="1" s="1"/>
  <c r="AA62" i="1"/>
  <c r="AB62" i="1" s="1"/>
  <c r="AA63" i="1"/>
  <c r="AB63" i="1" s="1"/>
  <c r="AA64" i="1"/>
  <c r="AB64" i="1" s="1"/>
  <c r="AA65" i="1"/>
  <c r="AB65" i="1" s="1"/>
  <c r="AA66" i="1"/>
  <c r="AB66" i="1" s="1"/>
  <c r="AA67" i="1"/>
  <c r="AB67" i="1" s="1"/>
  <c r="AA68" i="1"/>
  <c r="AB68" i="1" s="1"/>
  <c r="AA69" i="1"/>
  <c r="AB69" i="1" s="1"/>
  <c r="AA70" i="1"/>
  <c r="AB70" i="1" s="1"/>
  <c r="AA71" i="1"/>
  <c r="AB71" i="1" s="1"/>
  <c r="AA72" i="1"/>
  <c r="AB72" i="1" s="1"/>
  <c r="AA73" i="1"/>
  <c r="AB73" i="1" s="1"/>
  <c r="AA74" i="1"/>
  <c r="AB74" i="1" s="1"/>
  <c r="AA75" i="1"/>
  <c r="AB75" i="1" s="1"/>
  <c r="AA76" i="1"/>
  <c r="AB76" i="1" s="1"/>
  <c r="AA77" i="1"/>
  <c r="AB77" i="1" s="1"/>
  <c r="AA78" i="1"/>
  <c r="AB78" i="1" s="1"/>
  <c r="AA79" i="1"/>
  <c r="AB79" i="1" s="1"/>
  <c r="AA80" i="1"/>
  <c r="AB80" i="1" s="1"/>
  <c r="AA81" i="1"/>
  <c r="AB81" i="1" s="1"/>
  <c r="AA82" i="1"/>
  <c r="AB82" i="1" s="1"/>
  <c r="AA83" i="1"/>
  <c r="AB83" i="1" s="1"/>
  <c r="AA84" i="1"/>
  <c r="AB84" i="1" s="1"/>
  <c r="AA85" i="1"/>
  <c r="AB85" i="1" s="1"/>
  <c r="AA86" i="1"/>
  <c r="AB86" i="1" s="1"/>
  <c r="AA87" i="1"/>
  <c r="AB87" i="1" s="1"/>
  <c r="AA88" i="1"/>
  <c r="AB88" i="1" s="1"/>
  <c r="AA89" i="1"/>
  <c r="AB89" i="1" s="1"/>
  <c r="AA90" i="1"/>
  <c r="AB90" i="1" s="1"/>
  <c r="AA91" i="1"/>
  <c r="AB91" i="1" s="1"/>
  <c r="AA92" i="1"/>
  <c r="AB92" i="1" s="1"/>
  <c r="AA93" i="1"/>
  <c r="AB93" i="1" s="1"/>
  <c r="AA94" i="1"/>
  <c r="AB94" i="1" s="1"/>
  <c r="AA95" i="1"/>
  <c r="AB95" i="1" s="1"/>
  <c r="AA96" i="1"/>
  <c r="AB96" i="1" s="1"/>
  <c r="AA97" i="1"/>
  <c r="AB97" i="1" s="1"/>
  <c r="AA98" i="1"/>
  <c r="AB98" i="1" s="1"/>
  <c r="AA99" i="1"/>
  <c r="AB99" i="1" s="1"/>
  <c r="AA100" i="1"/>
  <c r="AB100" i="1" s="1"/>
  <c r="AA101" i="1"/>
  <c r="AB101" i="1" s="1"/>
  <c r="AA102" i="1"/>
  <c r="AB102" i="1" s="1"/>
  <c r="AA103" i="1"/>
  <c r="AB103" i="1" s="1"/>
  <c r="AA104" i="1"/>
  <c r="AB104" i="1" s="1"/>
  <c r="AA105" i="1"/>
  <c r="AB105" i="1" s="1"/>
  <c r="AA106" i="1"/>
  <c r="AB106" i="1" s="1"/>
  <c r="AA107" i="1"/>
  <c r="AB107" i="1" s="1"/>
  <c r="AA108" i="1"/>
  <c r="AB108" i="1" s="1"/>
  <c r="AA109" i="1"/>
  <c r="AB109" i="1" s="1"/>
  <c r="AA110" i="1"/>
  <c r="AB110" i="1" s="1"/>
  <c r="AA111" i="1"/>
  <c r="AB111" i="1" s="1"/>
  <c r="AA112" i="1"/>
  <c r="AB112" i="1" s="1"/>
  <c r="AA113" i="1"/>
  <c r="AB113" i="1" s="1"/>
  <c r="AA114" i="1"/>
  <c r="AB114" i="1" s="1"/>
  <c r="AA115" i="1"/>
  <c r="AB115" i="1" s="1"/>
  <c r="AA116" i="1"/>
  <c r="AB116" i="1" s="1"/>
  <c r="AA117" i="1"/>
  <c r="AB117" i="1" s="1"/>
  <c r="AA118" i="1"/>
  <c r="AB118" i="1" s="1"/>
  <c r="AA119" i="1"/>
  <c r="AB119" i="1" s="1"/>
  <c r="AA120" i="1"/>
  <c r="AB120" i="1" s="1"/>
  <c r="AA121" i="1"/>
  <c r="AB121" i="1" s="1"/>
  <c r="AA122" i="1"/>
  <c r="AB122" i="1" s="1"/>
  <c r="AA123" i="1"/>
  <c r="AB123" i="1" s="1"/>
  <c r="AA124" i="1"/>
  <c r="AB124" i="1" s="1"/>
  <c r="AA125" i="1"/>
  <c r="AB125" i="1" s="1"/>
  <c r="AA126" i="1"/>
  <c r="AB126" i="1" s="1"/>
  <c r="AA127" i="1"/>
  <c r="AB127" i="1" s="1"/>
  <c r="AA128" i="1"/>
  <c r="AB128" i="1" s="1"/>
  <c r="AA129" i="1"/>
  <c r="AB129" i="1" s="1"/>
  <c r="AA130" i="1"/>
  <c r="AB130" i="1" s="1"/>
  <c r="AA131" i="1"/>
  <c r="AB131" i="1" s="1"/>
  <c r="AA132" i="1"/>
  <c r="AB132" i="1" s="1"/>
  <c r="AA133" i="1"/>
  <c r="AB133" i="1" s="1"/>
  <c r="AA134" i="1"/>
  <c r="AB134" i="1" s="1"/>
  <c r="AA135" i="1"/>
  <c r="AB135" i="1" s="1"/>
  <c r="AA136" i="1"/>
  <c r="AB136" i="1" s="1"/>
  <c r="AA137" i="1"/>
  <c r="AB137" i="1" s="1"/>
  <c r="AA138" i="1"/>
  <c r="AB138" i="1" s="1"/>
  <c r="AA139" i="1"/>
  <c r="AB139" i="1" s="1"/>
  <c r="AA140" i="1"/>
  <c r="AB140" i="1" s="1"/>
  <c r="AA141" i="1"/>
  <c r="AB141" i="1" s="1"/>
  <c r="AA142" i="1"/>
  <c r="AB142" i="1" s="1"/>
  <c r="AA143" i="1"/>
  <c r="AB143" i="1" s="1"/>
  <c r="AA144" i="1"/>
  <c r="AB144" i="1" s="1"/>
  <c r="AA145" i="1"/>
  <c r="AB145" i="1" s="1"/>
  <c r="AA146" i="1"/>
  <c r="AB146" i="1" s="1"/>
  <c r="AA147" i="1"/>
  <c r="AB147" i="1" s="1"/>
  <c r="AA148" i="1"/>
  <c r="AB148" i="1" s="1"/>
  <c r="AA149" i="1"/>
  <c r="AB149" i="1" s="1"/>
  <c r="AA150" i="1"/>
  <c r="AB150" i="1" s="1"/>
  <c r="AA151" i="1"/>
  <c r="AB151" i="1" s="1"/>
  <c r="AA152" i="1"/>
  <c r="AB152" i="1" s="1"/>
  <c r="AA153" i="1"/>
  <c r="AB153" i="1" s="1"/>
  <c r="AA154" i="1"/>
  <c r="AB154" i="1" s="1"/>
  <c r="AA155" i="1"/>
  <c r="AB155" i="1" s="1"/>
  <c r="AA156" i="1"/>
  <c r="AB156" i="1" s="1"/>
  <c r="AA157" i="1"/>
  <c r="AB157" i="1" s="1"/>
  <c r="AA158" i="1"/>
  <c r="AB158" i="1" s="1"/>
  <c r="AA159" i="1"/>
  <c r="AB159" i="1" s="1"/>
  <c r="AA160" i="1"/>
  <c r="AB160" i="1" s="1"/>
  <c r="AA161" i="1"/>
  <c r="AB161" i="1" s="1"/>
  <c r="AA162" i="1"/>
  <c r="AB162" i="1" s="1"/>
  <c r="AA163" i="1"/>
  <c r="AB163" i="1" s="1"/>
  <c r="AA164" i="1"/>
  <c r="AB164" i="1" s="1"/>
  <c r="AA165" i="1"/>
  <c r="AB165" i="1" s="1"/>
  <c r="AA166" i="1"/>
  <c r="AB166" i="1" s="1"/>
  <c r="AA167" i="1"/>
  <c r="AB167" i="1" s="1"/>
  <c r="AA168" i="1"/>
  <c r="AB168" i="1" s="1"/>
  <c r="AA169" i="1"/>
  <c r="AB169" i="1" s="1"/>
  <c r="AA170" i="1"/>
  <c r="AB170" i="1" s="1"/>
  <c r="AA171" i="1"/>
  <c r="AB171" i="1" s="1"/>
  <c r="AA172" i="1"/>
  <c r="AB172" i="1" s="1"/>
  <c r="AA173" i="1"/>
  <c r="AB173" i="1" s="1"/>
  <c r="AA174" i="1"/>
  <c r="AB174" i="1" s="1"/>
  <c r="AA175" i="1"/>
  <c r="AB175" i="1" s="1"/>
  <c r="AA176" i="1"/>
  <c r="AB176" i="1" s="1"/>
  <c r="AA177" i="1"/>
  <c r="AB177" i="1" s="1"/>
  <c r="AA178" i="1"/>
  <c r="AB178" i="1" s="1"/>
  <c r="AA179" i="1"/>
  <c r="AB179" i="1" s="1"/>
  <c r="AA180" i="1"/>
  <c r="AB180" i="1" s="1"/>
  <c r="AA181" i="1"/>
  <c r="AB181" i="1" s="1"/>
  <c r="AA182" i="1"/>
  <c r="AB182" i="1" s="1"/>
  <c r="AA183" i="1"/>
  <c r="AB183" i="1" s="1"/>
  <c r="AA184" i="1"/>
  <c r="AB184" i="1" s="1"/>
  <c r="AA185" i="1"/>
  <c r="AB185" i="1" s="1"/>
  <c r="AA186" i="1"/>
  <c r="AB186" i="1" s="1"/>
  <c r="AA187" i="1"/>
  <c r="AB187" i="1" s="1"/>
  <c r="AA188" i="1"/>
  <c r="AB188" i="1" s="1"/>
  <c r="AA189" i="1"/>
  <c r="AB189" i="1" s="1"/>
  <c r="AA190" i="1"/>
  <c r="AB190" i="1" s="1"/>
  <c r="AA191" i="1"/>
  <c r="AB191" i="1" s="1"/>
  <c r="AA192" i="1"/>
  <c r="AB192" i="1" s="1"/>
  <c r="AA193" i="1"/>
  <c r="AB193" i="1" s="1"/>
  <c r="AA194" i="1"/>
  <c r="AB194" i="1" s="1"/>
  <c r="AA195" i="1"/>
  <c r="AB195" i="1" s="1"/>
  <c r="AA196" i="1"/>
  <c r="AB196" i="1" s="1"/>
  <c r="AA197" i="1"/>
  <c r="AB197" i="1" s="1"/>
  <c r="AA198" i="1"/>
  <c r="AB198" i="1" s="1"/>
  <c r="AA199" i="1"/>
  <c r="AB199" i="1" s="1"/>
  <c r="AA200" i="1"/>
  <c r="AB200" i="1" s="1"/>
  <c r="AA201" i="1"/>
  <c r="AB201" i="1" s="1"/>
  <c r="AA202" i="1"/>
  <c r="AB202" i="1" s="1"/>
  <c r="AA203" i="1"/>
  <c r="AB203" i="1" s="1"/>
  <c r="AA204" i="1"/>
  <c r="AB204" i="1" s="1"/>
  <c r="AA205" i="1"/>
  <c r="AB205" i="1" s="1"/>
  <c r="AA206" i="1"/>
  <c r="AB206" i="1" s="1"/>
  <c r="AA207" i="1"/>
  <c r="AB207" i="1" s="1"/>
  <c r="AA208" i="1"/>
  <c r="AB208" i="1" s="1"/>
  <c r="AA209" i="1"/>
  <c r="AB209" i="1" s="1"/>
  <c r="AA210" i="1"/>
  <c r="AB210" i="1" s="1"/>
  <c r="AA211" i="1"/>
  <c r="AB211" i="1" s="1"/>
  <c r="AA212" i="1"/>
  <c r="AB212" i="1" s="1"/>
  <c r="AA213" i="1"/>
  <c r="AB213" i="1" s="1"/>
  <c r="AA214" i="1"/>
  <c r="AB214" i="1" s="1"/>
  <c r="AA215" i="1"/>
  <c r="AB215" i="1" s="1"/>
  <c r="AA216" i="1"/>
  <c r="AB216" i="1" s="1"/>
  <c r="AA217" i="1"/>
  <c r="AB217" i="1" s="1"/>
  <c r="AA218" i="1"/>
  <c r="AB218" i="1" s="1"/>
  <c r="AA219" i="1"/>
  <c r="AB219" i="1" s="1"/>
  <c r="AA220" i="1"/>
  <c r="AB220" i="1" s="1"/>
  <c r="AA221" i="1"/>
  <c r="AB221" i="1" s="1"/>
  <c r="AA222" i="1"/>
  <c r="AB222" i="1" s="1"/>
  <c r="AA223" i="1"/>
  <c r="AB223" i="1" s="1"/>
  <c r="AA224" i="1"/>
  <c r="AB224" i="1" s="1"/>
  <c r="AA225" i="1"/>
  <c r="AB225" i="1" s="1"/>
  <c r="AA226" i="1"/>
  <c r="AB226" i="1" s="1"/>
  <c r="AA227" i="1"/>
  <c r="AB227" i="1" s="1"/>
  <c r="AA228" i="1"/>
  <c r="AB228" i="1" s="1"/>
  <c r="AA229" i="1"/>
  <c r="AB229" i="1" s="1"/>
  <c r="AA230" i="1"/>
  <c r="AB230" i="1" s="1"/>
  <c r="AA231" i="1"/>
  <c r="AB231" i="1" s="1"/>
  <c r="AA232" i="1"/>
  <c r="AB232" i="1" s="1"/>
  <c r="AA233" i="1"/>
  <c r="AB233" i="1" s="1"/>
  <c r="AA234" i="1"/>
  <c r="AB234" i="1" s="1"/>
  <c r="AA235" i="1"/>
  <c r="AB235" i="1" s="1"/>
  <c r="AA236" i="1"/>
  <c r="AB236" i="1" s="1"/>
  <c r="AA237" i="1"/>
  <c r="AB237" i="1" s="1"/>
  <c r="AA238" i="1"/>
  <c r="AB238" i="1" s="1"/>
  <c r="AA239" i="1"/>
  <c r="AB239" i="1" s="1"/>
  <c r="AA240" i="1"/>
  <c r="AB240" i="1" s="1"/>
  <c r="AA241" i="1"/>
  <c r="AB241" i="1" s="1"/>
  <c r="AA242" i="1"/>
  <c r="AB242" i="1" s="1"/>
  <c r="AA243" i="1"/>
  <c r="AB243" i="1" s="1"/>
  <c r="AA244" i="1"/>
  <c r="AB244" i="1" s="1"/>
  <c r="AA245" i="1"/>
  <c r="AB245" i="1" s="1"/>
  <c r="AA246" i="1"/>
  <c r="AB246" i="1" s="1"/>
  <c r="AA247" i="1"/>
  <c r="AB247" i="1" s="1"/>
  <c r="AA248" i="1"/>
  <c r="AB248" i="1" s="1"/>
  <c r="AA249" i="1"/>
  <c r="AB249" i="1" s="1"/>
  <c r="AA250" i="1"/>
  <c r="AB250" i="1" s="1"/>
  <c r="AA251" i="1"/>
  <c r="AB251" i="1" s="1"/>
  <c r="AA252" i="1"/>
  <c r="AB252" i="1" s="1"/>
  <c r="AA253" i="1"/>
  <c r="AB253" i="1" s="1"/>
  <c r="AA254" i="1"/>
  <c r="AB254" i="1" s="1"/>
  <c r="AA255" i="1"/>
  <c r="AB255" i="1" s="1"/>
  <c r="AA256" i="1"/>
  <c r="AB256" i="1" s="1"/>
  <c r="AA257" i="1"/>
  <c r="AB257" i="1" s="1"/>
  <c r="AA258" i="1"/>
  <c r="AB258" i="1" s="1"/>
  <c r="AA259" i="1"/>
  <c r="AB259" i="1" s="1"/>
  <c r="AA260" i="1"/>
  <c r="AB260" i="1" s="1"/>
  <c r="AA261" i="1"/>
  <c r="AB261" i="1" s="1"/>
  <c r="AA262" i="1"/>
  <c r="AB262" i="1" s="1"/>
  <c r="AA263" i="1"/>
  <c r="AB263" i="1" s="1"/>
  <c r="AA264" i="1"/>
  <c r="AB264" i="1" s="1"/>
  <c r="AA265" i="1"/>
  <c r="AB265" i="1" s="1"/>
  <c r="AA266" i="1"/>
  <c r="AB266" i="1" s="1"/>
  <c r="AA267" i="1"/>
  <c r="AB267" i="1" s="1"/>
  <c r="AA268" i="1"/>
  <c r="AB268" i="1" s="1"/>
  <c r="AA269" i="1"/>
  <c r="AB269" i="1" s="1"/>
  <c r="AA270" i="1"/>
  <c r="AB270" i="1" s="1"/>
  <c r="AA271" i="1"/>
  <c r="AB271" i="1" s="1"/>
  <c r="AA272" i="1"/>
  <c r="AB272" i="1" s="1"/>
  <c r="AA273" i="1"/>
  <c r="AB273" i="1" s="1"/>
  <c r="AA274" i="1"/>
  <c r="AB274" i="1" s="1"/>
  <c r="AA275" i="1"/>
  <c r="AB275" i="1" s="1"/>
  <c r="AA276" i="1"/>
  <c r="AB276" i="1" s="1"/>
  <c r="AA277" i="1"/>
  <c r="AB277" i="1" s="1"/>
  <c r="AA278" i="1"/>
  <c r="AB278" i="1" s="1"/>
  <c r="AA279" i="1"/>
  <c r="AB279" i="1" s="1"/>
  <c r="AA280" i="1"/>
  <c r="AB280" i="1" s="1"/>
  <c r="AA281" i="1"/>
  <c r="AB281" i="1" s="1"/>
  <c r="AA282" i="1"/>
  <c r="AB282" i="1" s="1"/>
  <c r="AA283" i="1"/>
  <c r="AB283" i="1" s="1"/>
  <c r="AA284" i="1"/>
  <c r="AB284" i="1" s="1"/>
  <c r="AA285" i="1"/>
  <c r="AB285" i="1" s="1"/>
  <c r="AA286" i="1"/>
  <c r="AB286" i="1" s="1"/>
  <c r="AA287" i="1"/>
  <c r="AB287" i="1" s="1"/>
  <c r="AA288" i="1"/>
  <c r="AB288" i="1" s="1"/>
  <c r="AA289" i="1"/>
  <c r="AB289" i="1" s="1"/>
  <c r="AA290" i="1"/>
  <c r="AB290" i="1" s="1"/>
  <c r="AA291" i="1"/>
  <c r="AB291" i="1" s="1"/>
  <c r="AA292" i="1"/>
  <c r="AB292" i="1" s="1"/>
  <c r="AA293" i="1"/>
  <c r="AB293" i="1" s="1"/>
  <c r="AA294" i="1"/>
  <c r="AB294" i="1" s="1"/>
  <c r="AA295" i="1"/>
  <c r="AB295" i="1" s="1"/>
  <c r="AA296" i="1"/>
  <c r="AB296" i="1" s="1"/>
  <c r="AA297" i="1"/>
  <c r="AB297" i="1" s="1"/>
  <c r="AA298" i="1"/>
  <c r="AB298" i="1" s="1"/>
  <c r="AA299" i="1"/>
  <c r="AB299" i="1" s="1"/>
  <c r="AA300" i="1"/>
  <c r="AB300" i="1" s="1"/>
  <c r="AA301" i="1"/>
  <c r="AB301" i="1" s="1"/>
  <c r="AA302" i="1"/>
  <c r="AB302" i="1" s="1"/>
  <c r="AA303" i="1"/>
  <c r="AB303" i="1" s="1"/>
  <c r="AA304" i="1"/>
  <c r="AB304" i="1" s="1"/>
  <c r="AA305" i="1"/>
  <c r="AB305" i="1" s="1"/>
  <c r="AA306" i="1"/>
  <c r="AB306" i="1" s="1"/>
  <c r="AA307" i="1"/>
  <c r="AB307" i="1" s="1"/>
  <c r="AA308" i="1"/>
  <c r="AB308" i="1" s="1"/>
  <c r="AA309" i="1"/>
  <c r="AB309" i="1" s="1"/>
  <c r="AA310" i="1"/>
  <c r="AB310" i="1" s="1"/>
  <c r="AA311" i="1"/>
  <c r="AB311" i="1" s="1"/>
  <c r="AA312" i="1"/>
  <c r="AB312" i="1" s="1"/>
  <c r="AA313" i="1"/>
  <c r="AB313" i="1" s="1"/>
  <c r="AA314" i="1"/>
  <c r="AB314" i="1" s="1"/>
  <c r="AA315" i="1"/>
  <c r="AB315" i="1" s="1"/>
  <c r="AA316" i="1"/>
  <c r="AB316" i="1" s="1"/>
  <c r="AA317" i="1"/>
  <c r="AB317" i="1" s="1"/>
  <c r="AA318" i="1"/>
  <c r="AB318" i="1" s="1"/>
  <c r="AA319" i="1"/>
  <c r="AB319" i="1" s="1"/>
  <c r="AA320" i="1"/>
  <c r="AB320" i="1" s="1"/>
  <c r="AA321" i="1"/>
  <c r="AB321" i="1" s="1"/>
  <c r="AA322" i="1"/>
  <c r="AB322" i="1" s="1"/>
  <c r="AA323" i="1"/>
  <c r="AB323" i="1" s="1"/>
  <c r="AA324" i="1"/>
  <c r="AB324" i="1" s="1"/>
  <c r="AA325" i="1"/>
  <c r="AB325" i="1" s="1"/>
  <c r="AA326" i="1"/>
  <c r="AB326" i="1" s="1"/>
  <c r="AA327" i="1"/>
  <c r="AB327" i="1" s="1"/>
  <c r="AA328" i="1"/>
  <c r="AB328" i="1" s="1"/>
  <c r="AA329" i="1"/>
  <c r="AB329" i="1" s="1"/>
  <c r="AA330" i="1"/>
  <c r="AB330" i="1" s="1"/>
  <c r="AA331" i="1"/>
  <c r="AB331" i="1" s="1"/>
  <c r="AA332" i="1"/>
  <c r="AB332" i="1" s="1"/>
  <c r="AA333" i="1"/>
  <c r="AB333" i="1" s="1"/>
  <c r="AA334" i="1"/>
  <c r="AB334" i="1" s="1"/>
  <c r="AA335" i="1"/>
  <c r="AB335" i="1" s="1"/>
  <c r="AA336" i="1"/>
  <c r="AB336" i="1" s="1"/>
  <c r="AA337" i="1"/>
  <c r="AB337" i="1" s="1"/>
  <c r="AA338" i="1"/>
  <c r="AB338" i="1" s="1"/>
  <c r="AA339" i="1"/>
  <c r="AB339" i="1" s="1"/>
  <c r="AA340" i="1"/>
  <c r="AB340" i="1" s="1"/>
  <c r="AA341" i="1"/>
  <c r="AB341" i="1" s="1"/>
  <c r="AA342" i="1"/>
  <c r="AB342" i="1" s="1"/>
  <c r="AA343" i="1"/>
  <c r="AB343" i="1" s="1"/>
  <c r="AA344" i="1"/>
  <c r="AB344" i="1" s="1"/>
  <c r="AA345" i="1"/>
  <c r="AB345" i="1" s="1"/>
  <c r="AA346" i="1"/>
  <c r="AB346" i="1" s="1"/>
  <c r="AA347" i="1"/>
  <c r="AB347" i="1" s="1"/>
  <c r="AA348" i="1"/>
  <c r="AB348" i="1" s="1"/>
  <c r="AA349" i="1"/>
  <c r="AB349" i="1" s="1"/>
  <c r="AA350" i="1"/>
  <c r="AB350" i="1" s="1"/>
  <c r="AA351" i="1"/>
  <c r="AB351" i="1" s="1"/>
  <c r="AA352" i="1"/>
  <c r="AB352" i="1" s="1"/>
  <c r="AA353" i="1"/>
  <c r="AB353" i="1" s="1"/>
  <c r="AA354" i="1"/>
  <c r="AB354" i="1" s="1"/>
  <c r="AA355" i="1"/>
  <c r="AB355" i="1" s="1"/>
  <c r="AA356" i="1"/>
  <c r="AB356" i="1" s="1"/>
  <c r="AA357" i="1"/>
  <c r="AB357" i="1" s="1"/>
  <c r="AA358" i="1"/>
  <c r="AB358" i="1" s="1"/>
  <c r="AA359" i="1"/>
  <c r="AB359" i="1" s="1"/>
  <c r="AA360" i="1"/>
  <c r="AB360" i="1" s="1"/>
  <c r="AA361" i="1"/>
  <c r="AB361" i="1" s="1"/>
  <c r="AA362" i="1"/>
  <c r="AB362" i="1" s="1"/>
  <c r="AA363" i="1"/>
  <c r="AB363" i="1" s="1"/>
  <c r="AA364" i="1"/>
  <c r="AB364" i="1" s="1"/>
  <c r="AA365" i="1"/>
  <c r="AB365" i="1" s="1"/>
  <c r="AA366" i="1"/>
  <c r="AB366" i="1" s="1"/>
  <c r="AA367" i="1"/>
  <c r="AB367" i="1" s="1"/>
  <c r="AA368" i="1"/>
  <c r="AB368" i="1" s="1"/>
  <c r="AA369" i="1"/>
  <c r="AB369" i="1" s="1"/>
  <c r="AA370" i="1"/>
  <c r="AB370" i="1" s="1"/>
  <c r="AA371" i="1"/>
  <c r="AB371" i="1" s="1"/>
  <c r="AA372" i="1"/>
  <c r="AB372" i="1" s="1"/>
  <c r="AA373" i="1"/>
  <c r="AB373" i="1" s="1"/>
  <c r="AA374" i="1"/>
  <c r="AB374" i="1" s="1"/>
  <c r="AA375" i="1"/>
  <c r="AB375" i="1" s="1"/>
  <c r="AA376" i="1"/>
  <c r="AB376" i="1" s="1"/>
  <c r="AA377" i="1"/>
  <c r="AB377" i="1" s="1"/>
  <c r="AA378" i="1"/>
  <c r="AB378" i="1" s="1"/>
  <c r="AA379" i="1"/>
  <c r="AB379" i="1" s="1"/>
  <c r="AA380" i="1"/>
  <c r="AB380" i="1" s="1"/>
  <c r="AA381" i="1"/>
  <c r="AB381" i="1" s="1"/>
  <c r="AA382" i="1"/>
  <c r="AB382" i="1" s="1"/>
  <c r="AA383" i="1"/>
  <c r="AB383" i="1" s="1"/>
  <c r="AA384" i="1"/>
  <c r="AB384" i="1" s="1"/>
  <c r="AA385" i="1"/>
  <c r="AB385" i="1" s="1"/>
  <c r="AA386" i="1"/>
  <c r="AB386" i="1" s="1"/>
  <c r="AA387" i="1"/>
  <c r="AB387" i="1" s="1"/>
  <c r="AA388" i="1"/>
  <c r="AB388" i="1" s="1"/>
  <c r="AA389" i="1"/>
  <c r="AB389" i="1" s="1"/>
  <c r="AA390" i="1"/>
  <c r="AB390" i="1" s="1"/>
  <c r="AA391" i="1"/>
  <c r="AB391" i="1" s="1"/>
  <c r="AA392" i="1"/>
  <c r="AB392" i="1" s="1"/>
  <c r="AA393" i="1"/>
  <c r="AB393" i="1" s="1"/>
  <c r="AA394" i="1"/>
  <c r="AB394" i="1" s="1"/>
  <c r="AA395" i="1"/>
  <c r="AB395" i="1" s="1"/>
  <c r="AA396" i="1"/>
  <c r="AB396" i="1" s="1"/>
  <c r="AA397" i="1"/>
  <c r="AB397" i="1" s="1"/>
  <c r="AA398" i="1"/>
  <c r="AB398" i="1" s="1"/>
  <c r="AA399" i="1"/>
  <c r="AB399" i="1" s="1"/>
  <c r="AA400" i="1"/>
  <c r="AB400" i="1" s="1"/>
  <c r="AA401" i="1"/>
  <c r="AB401" i="1" s="1"/>
  <c r="AA402" i="1"/>
  <c r="AB402" i="1" s="1"/>
  <c r="AA403" i="1"/>
  <c r="AB403" i="1" s="1"/>
  <c r="AA404" i="1"/>
  <c r="AB404" i="1" s="1"/>
  <c r="AA405" i="1"/>
  <c r="AB405" i="1" s="1"/>
  <c r="AA406" i="1"/>
  <c r="AB406" i="1" s="1"/>
  <c r="AA407" i="1"/>
  <c r="AB407" i="1" s="1"/>
  <c r="AA408" i="1"/>
  <c r="AB408" i="1" s="1"/>
  <c r="AA409" i="1"/>
  <c r="AB409" i="1" s="1"/>
  <c r="AA410" i="1"/>
  <c r="AB410" i="1" s="1"/>
  <c r="AA411" i="1"/>
  <c r="AB411" i="1" s="1"/>
  <c r="AA412" i="1"/>
  <c r="AB412" i="1" s="1"/>
  <c r="AA413" i="1"/>
  <c r="AB413" i="1" s="1"/>
  <c r="AA414" i="1"/>
  <c r="AB414" i="1" s="1"/>
  <c r="AA415" i="1"/>
  <c r="AB415" i="1" s="1"/>
  <c r="AA416" i="1"/>
  <c r="AB416" i="1" s="1"/>
  <c r="AA417" i="1"/>
  <c r="AB417" i="1" s="1"/>
  <c r="AA418" i="1"/>
  <c r="AB418" i="1" s="1"/>
  <c r="AA419" i="1"/>
  <c r="AB419" i="1" s="1"/>
  <c r="AA420" i="1"/>
  <c r="AB420" i="1" s="1"/>
  <c r="AA421" i="1"/>
  <c r="AB421" i="1" s="1"/>
  <c r="AA422" i="1"/>
  <c r="AB422" i="1" s="1"/>
  <c r="AA423" i="1"/>
  <c r="AB423" i="1" s="1"/>
  <c r="AA424" i="1"/>
  <c r="AB424" i="1" s="1"/>
  <c r="AA425" i="1"/>
  <c r="AB425" i="1" s="1"/>
  <c r="AA426" i="1"/>
  <c r="AB426" i="1" s="1"/>
  <c r="AA427" i="1"/>
  <c r="AB427" i="1" s="1"/>
  <c r="AA428" i="1"/>
  <c r="AB428" i="1" s="1"/>
  <c r="AA429" i="1"/>
  <c r="AB429" i="1" s="1"/>
  <c r="AA430" i="1"/>
  <c r="AB430" i="1" s="1"/>
  <c r="AA431" i="1"/>
  <c r="AB431" i="1" s="1"/>
  <c r="AA432" i="1"/>
  <c r="AB432" i="1" s="1"/>
  <c r="AA433" i="1"/>
  <c r="AB433" i="1" s="1"/>
  <c r="AA434" i="1"/>
  <c r="AB434" i="1" s="1"/>
  <c r="AA435" i="1"/>
  <c r="AB435" i="1" s="1"/>
  <c r="AA436" i="1"/>
  <c r="AB436" i="1" s="1"/>
  <c r="AA437" i="1"/>
  <c r="AB437" i="1" s="1"/>
  <c r="AA438" i="1"/>
  <c r="AB438" i="1" s="1"/>
  <c r="AA439" i="1"/>
  <c r="AB439" i="1" s="1"/>
  <c r="AA440" i="1"/>
  <c r="AB440" i="1" s="1"/>
  <c r="AA441" i="1"/>
  <c r="AB441" i="1" s="1"/>
  <c r="AA442" i="1"/>
  <c r="AB442" i="1" s="1"/>
  <c r="AA443" i="1"/>
  <c r="AB443" i="1" s="1"/>
  <c r="AA444" i="1"/>
  <c r="AB444" i="1" s="1"/>
  <c r="AA445" i="1"/>
  <c r="AB445" i="1" s="1"/>
  <c r="AA446" i="1"/>
  <c r="AB446" i="1" s="1"/>
  <c r="AA447" i="1"/>
  <c r="AB447" i="1" s="1"/>
  <c r="AA448" i="1"/>
  <c r="AB448" i="1" s="1"/>
  <c r="AA449" i="1"/>
  <c r="AB449" i="1" s="1"/>
  <c r="AA450" i="1"/>
  <c r="AB450" i="1" s="1"/>
  <c r="AA451" i="1"/>
  <c r="AB451" i="1" s="1"/>
  <c r="AA452" i="1"/>
  <c r="AB452" i="1" s="1"/>
  <c r="AA453" i="1"/>
  <c r="AB453" i="1" s="1"/>
  <c r="AA454" i="1"/>
  <c r="AB454" i="1" s="1"/>
  <c r="AA455" i="1"/>
  <c r="AB455" i="1" s="1"/>
  <c r="AA456" i="1"/>
  <c r="AB456" i="1" s="1"/>
  <c r="AA457" i="1"/>
  <c r="AB457" i="1" s="1"/>
  <c r="AA458" i="1"/>
  <c r="AB458" i="1" s="1"/>
  <c r="AA459" i="1"/>
  <c r="AB459" i="1" s="1"/>
  <c r="AA460" i="1"/>
  <c r="AB460" i="1" s="1"/>
  <c r="AA461" i="1"/>
  <c r="AB461" i="1" s="1"/>
  <c r="AA462" i="1"/>
  <c r="AB462" i="1" s="1"/>
  <c r="AA463" i="1"/>
  <c r="AB463" i="1" s="1"/>
  <c r="AA464" i="1"/>
  <c r="AB464" i="1" s="1"/>
  <c r="AA465" i="1"/>
  <c r="AB465" i="1" s="1"/>
  <c r="AA466" i="1"/>
  <c r="AB466" i="1" s="1"/>
  <c r="AA467" i="1"/>
  <c r="AB467" i="1" s="1"/>
  <c r="AA468" i="1"/>
  <c r="AB468" i="1" s="1"/>
  <c r="AA469" i="1"/>
  <c r="AB469" i="1" s="1"/>
  <c r="AA470" i="1"/>
  <c r="AB470" i="1" s="1"/>
  <c r="AA471" i="1"/>
  <c r="AB471" i="1" s="1"/>
  <c r="AA472" i="1"/>
  <c r="AB472" i="1" s="1"/>
  <c r="AA473" i="1"/>
  <c r="AB473" i="1" s="1"/>
  <c r="AA474" i="1"/>
  <c r="AB474" i="1" s="1"/>
  <c r="AA475" i="1"/>
  <c r="AB475" i="1" s="1"/>
  <c r="AA476" i="1"/>
  <c r="AB476" i="1" s="1"/>
  <c r="AA477" i="1"/>
  <c r="AB477" i="1" s="1"/>
  <c r="AA478" i="1"/>
  <c r="AB478" i="1" s="1"/>
  <c r="AA479" i="1"/>
  <c r="AB479" i="1" s="1"/>
  <c r="AA480" i="1"/>
  <c r="AB480" i="1" s="1"/>
  <c r="AA481" i="1"/>
  <c r="AB481" i="1" s="1"/>
  <c r="AA482" i="1"/>
  <c r="AB482" i="1" s="1"/>
  <c r="AA483" i="1"/>
  <c r="AB483" i="1" s="1"/>
  <c r="AA484" i="1"/>
  <c r="AB484" i="1" s="1"/>
  <c r="AA485" i="1"/>
  <c r="AB485" i="1" s="1"/>
  <c r="AA486" i="1"/>
  <c r="AB486" i="1" s="1"/>
  <c r="AA487" i="1"/>
  <c r="AB487" i="1" s="1"/>
  <c r="AA488" i="1"/>
  <c r="AB488" i="1" s="1"/>
  <c r="AA489" i="1"/>
  <c r="AB489" i="1" s="1"/>
  <c r="AA490" i="1"/>
  <c r="AB490" i="1" s="1"/>
  <c r="AA491" i="1"/>
  <c r="AB491" i="1" s="1"/>
  <c r="AA492" i="1"/>
  <c r="AB492" i="1" s="1"/>
  <c r="AA493" i="1"/>
  <c r="AB493" i="1" s="1"/>
  <c r="AA494" i="1"/>
  <c r="AB494" i="1" s="1"/>
  <c r="AA495" i="1"/>
  <c r="AB495" i="1" s="1"/>
  <c r="AA496" i="1"/>
  <c r="AB496" i="1" s="1"/>
  <c r="AA497" i="1"/>
  <c r="AB497" i="1" s="1"/>
  <c r="AA498" i="1"/>
  <c r="AB498" i="1" s="1"/>
  <c r="AA499" i="1"/>
  <c r="AB499" i="1" s="1"/>
  <c r="AA500" i="1"/>
  <c r="AB500" i="1" s="1"/>
  <c r="AA501" i="1"/>
  <c r="AB501" i="1" s="1"/>
  <c r="AA502" i="1"/>
  <c r="AB502" i="1" s="1"/>
  <c r="AA503" i="1"/>
  <c r="AB503" i="1" s="1"/>
  <c r="AA504" i="1"/>
  <c r="AB504" i="1" s="1"/>
  <c r="AA505" i="1"/>
  <c r="AB505" i="1" s="1"/>
  <c r="AA506" i="1"/>
  <c r="AB506" i="1" s="1"/>
  <c r="AA507" i="1"/>
  <c r="AB507" i="1" s="1"/>
  <c r="AA508" i="1"/>
  <c r="AB508" i="1" s="1"/>
  <c r="AA509" i="1"/>
  <c r="AB509" i="1" s="1"/>
  <c r="AA510" i="1"/>
  <c r="AB510" i="1" s="1"/>
  <c r="AA511" i="1"/>
  <c r="AB511" i="1" s="1"/>
  <c r="AA512" i="1"/>
  <c r="AB512" i="1" s="1"/>
  <c r="AA513" i="1"/>
  <c r="AB513" i="1" s="1"/>
  <c r="AA514" i="1"/>
  <c r="AB514" i="1" s="1"/>
  <c r="AA515" i="1"/>
  <c r="AB515" i="1" s="1"/>
  <c r="AA516" i="1"/>
  <c r="AB516" i="1" s="1"/>
  <c r="AA517" i="1"/>
  <c r="AB517" i="1" s="1"/>
  <c r="AA518" i="1"/>
  <c r="AB518" i="1" s="1"/>
  <c r="AA519" i="1"/>
  <c r="AB519" i="1" s="1"/>
  <c r="AA520" i="1"/>
  <c r="AB520" i="1" s="1"/>
  <c r="AA521" i="1"/>
  <c r="AB521" i="1" s="1"/>
  <c r="AA522" i="1"/>
  <c r="AB522" i="1" s="1"/>
  <c r="AA523" i="1"/>
  <c r="AB523" i="1" s="1"/>
  <c r="AA524" i="1"/>
  <c r="AB524" i="1" s="1"/>
  <c r="AA525" i="1"/>
  <c r="AB525" i="1" s="1"/>
  <c r="AA526" i="1"/>
  <c r="AB526" i="1" s="1"/>
  <c r="AA527" i="1"/>
  <c r="AB527" i="1" s="1"/>
  <c r="AA528" i="1"/>
  <c r="AB528" i="1" s="1"/>
  <c r="AA529" i="1"/>
  <c r="AB529" i="1" s="1"/>
  <c r="AA530" i="1"/>
  <c r="AB530" i="1" s="1"/>
  <c r="AA531" i="1"/>
  <c r="AB531" i="1" s="1"/>
  <c r="AA532" i="1"/>
  <c r="AB532" i="1" s="1"/>
  <c r="AA533" i="1"/>
  <c r="AB533" i="1" s="1"/>
  <c r="AA534" i="1"/>
  <c r="AB534" i="1" s="1"/>
  <c r="AA535" i="1"/>
  <c r="AB535" i="1" s="1"/>
  <c r="AA536" i="1"/>
  <c r="AB536" i="1" s="1"/>
  <c r="AA537" i="1"/>
  <c r="AB537" i="1" s="1"/>
  <c r="AA538" i="1"/>
  <c r="AB538" i="1" s="1"/>
  <c r="AA539" i="1"/>
  <c r="AB539" i="1" s="1"/>
  <c r="AA540" i="1"/>
  <c r="AB540" i="1" s="1"/>
  <c r="AA541" i="1"/>
  <c r="AB541" i="1" s="1"/>
  <c r="AA542" i="1"/>
  <c r="AB542" i="1" s="1"/>
  <c r="AA543" i="1"/>
  <c r="AB543" i="1" s="1"/>
  <c r="AA544" i="1"/>
  <c r="AB544" i="1" s="1"/>
  <c r="AA545" i="1"/>
  <c r="AB545" i="1" s="1"/>
  <c r="AA546" i="1"/>
  <c r="AB546" i="1" s="1"/>
  <c r="AA547" i="1"/>
  <c r="AB547" i="1" s="1"/>
  <c r="AA548" i="1"/>
  <c r="AB548" i="1" s="1"/>
  <c r="AA549" i="1"/>
  <c r="AB549" i="1" s="1"/>
  <c r="AA550" i="1"/>
  <c r="AB550" i="1" s="1"/>
  <c r="AA551" i="1"/>
  <c r="AB551" i="1" s="1"/>
  <c r="AA552" i="1"/>
  <c r="AB552" i="1" s="1"/>
  <c r="AA553" i="1"/>
  <c r="AB553" i="1" s="1"/>
  <c r="AA554" i="1"/>
  <c r="AB554" i="1" s="1"/>
  <c r="AA555" i="1"/>
  <c r="AB555" i="1" s="1"/>
  <c r="AA556" i="1"/>
  <c r="AB556" i="1" s="1"/>
  <c r="AA557" i="1"/>
  <c r="AB557" i="1" s="1"/>
  <c r="AA558" i="1"/>
  <c r="AB558" i="1" s="1"/>
  <c r="AA559" i="1"/>
  <c r="AB559" i="1" s="1"/>
  <c r="AA560" i="1"/>
  <c r="AB560" i="1" s="1"/>
  <c r="AA561" i="1"/>
  <c r="AB561" i="1" s="1"/>
  <c r="AA562" i="1"/>
  <c r="AB562" i="1" s="1"/>
  <c r="AA563" i="1"/>
  <c r="AB563" i="1" s="1"/>
  <c r="AA564" i="1"/>
  <c r="AB564" i="1" s="1"/>
  <c r="AA565" i="1"/>
  <c r="AB565" i="1" s="1"/>
  <c r="AA566" i="1"/>
  <c r="AB566" i="1" s="1"/>
  <c r="AA567" i="1"/>
  <c r="AB567" i="1" s="1"/>
  <c r="AA568" i="1"/>
  <c r="AB568" i="1" s="1"/>
  <c r="AA569" i="1"/>
  <c r="AB569" i="1" s="1"/>
  <c r="AA570" i="1"/>
  <c r="AB570" i="1" s="1"/>
  <c r="AA571" i="1"/>
  <c r="AB571" i="1" s="1"/>
  <c r="AA572" i="1"/>
  <c r="AB572" i="1" s="1"/>
  <c r="AA573" i="1"/>
  <c r="AB573" i="1" s="1"/>
  <c r="AA574" i="1"/>
  <c r="AB574" i="1" s="1"/>
  <c r="AA575" i="1"/>
  <c r="AB575" i="1" s="1"/>
  <c r="AA576" i="1"/>
  <c r="AB576" i="1" s="1"/>
  <c r="AA577" i="1"/>
  <c r="AB577" i="1" s="1"/>
  <c r="AA578" i="1"/>
  <c r="AB578" i="1" s="1"/>
  <c r="AA579" i="1"/>
  <c r="AB579" i="1" s="1"/>
  <c r="AA580" i="1"/>
  <c r="AB580" i="1" s="1"/>
  <c r="AA581" i="1"/>
  <c r="AB581" i="1" s="1"/>
  <c r="AA582" i="1"/>
  <c r="AB582" i="1" s="1"/>
  <c r="AA583" i="1"/>
  <c r="AB583" i="1" s="1"/>
  <c r="AA584" i="1"/>
  <c r="AB584" i="1" s="1"/>
  <c r="AA585" i="1"/>
  <c r="AB585" i="1" s="1"/>
  <c r="AA586" i="1"/>
  <c r="AB586" i="1" s="1"/>
  <c r="AA587" i="1"/>
  <c r="AB587" i="1" s="1"/>
  <c r="AA588" i="1"/>
  <c r="AB588" i="1" s="1"/>
  <c r="AA589" i="1"/>
  <c r="AB589" i="1" s="1"/>
  <c r="AA590" i="1"/>
  <c r="AB590" i="1" s="1"/>
  <c r="AA591" i="1"/>
  <c r="AB591" i="1" s="1"/>
  <c r="AA592" i="1"/>
  <c r="AB592" i="1" s="1"/>
  <c r="AA593" i="1"/>
  <c r="AB593" i="1" s="1"/>
  <c r="AA594" i="1"/>
  <c r="AB594" i="1" s="1"/>
  <c r="AA595" i="1"/>
  <c r="AB595" i="1" s="1"/>
  <c r="AA596" i="1"/>
  <c r="AB596" i="1" s="1"/>
  <c r="AA597" i="1"/>
  <c r="AB597" i="1" s="1"/>
  <c r="AA598" i="1"/>
  <c r="AB598" i="1" s="1"/>
  <c r="AA599" i="1"/>
  <c r="AB599" i="1" s="1"/>
  <c r="AA600" i="1"/>
  <c r="AB600" i="1" s="1"/>
  <c r="AA601" i="1"/>
  <c r="AB601" i="1" s="1"/>
  <c r="AA602" i="1"/>
  <c r="AB602" i="1" s="1"/>
  <c r="AA603" i="1"/>
  <c r="AB603" i="1" s="1"/>
  <c r="AA604" i="1"/>
  <c r="AB604" i="1" s="1"/>
  <c r="AA605" i="1"/>
  <c r="AB605" i="1" s="1"/>
  <c r="AA606" i="1"/>
  <c r="AB606" i="1" s="1"/>
  <c r="AA607" i="1"/>
  <c r="AB607" i="1" s="1"/>
  <c r="AA608" i="1"/>
  <c r="AB608" i="1" s="1"/>
  <c r="AA609" i="1"/>
  <c r="AB609" i="1" s="1"/>
  <c r="AA610" i="1"/>
  <c r="AB610" i="1" s="1"/>
  <c r="AA611" i="1"/>
  <c r="AB611" i="1" s="1"/>
  <c r="AA612" i="1"/>
  <c r="AB612" i="1" s="1"/>
  <c r="AA613" i="1"/>
  <c r="AB613" i="1" s="1"/>
  <c r="AA614" i="1"/>
  <c r="AB614" i="1" s="1"/>
  <c r="AA615" i="1"/>
  <c r="AB615" i="1" s="1"/>
  <c r="AA616" i="1"/>
  <c r="AB616" i="1" s="1"/>
  <c r="AA617" i="1"/>
  <c r="AB617" i="1" s="1"/>
  <c r="AA618" i="1"/>
  <c r="AB618" i="1" s="1"/>
  <c r="AA619" i="1"/>
  <c r="AB619" i="1" s="1"/>
  <c r="AA620" i="1"/>
  <c r="AB620" i="1" s="1"/>
  <c r="AA621" i="1"/>
  <c r="AB621" i="1" s="1"/>
  <c r="AA622" i="1"/>
  <c r="AB622" i="1" s="1"/>
  <c r="AA623" i="1"/>
  <c r="AB623" i="1" s="1"/>
  <c r="AA624" i="1"/>
  <c r="AB624" i="1" s="1"/>
  <c r="AA625" i="1"/>
  <c r="AB625" i="1" s="1"/>
  <c r="AA626" i="1"/>
  <c r="AB626" i="1" s="1"/>
  <c r="AA627" i="1"/>
  <c r="AB627" i="1" s="1"/>
  <c r="AA628" i="1"/>
  <c r="AB628" i="1" s="1"/>
  <c r="AA629" i="1"/>
  <c r="AB629" i="1" s="1"/>
  <c r="AA630" i="1"/>
  <c r="AB630" i="1" s="1"/>
  <c r="AA631" i="1"/>
  <c r="AB631" i="1" s="1"/>
  <c r="AA632" i="1"/>
  <c r="AB632" i="1" s="1"/>
  <c r="AA633" i="1"/>
  <c r="AB633" i="1" s="1"/>
  <c r="AA634" i="1"/>
  <c r="AB634" i="1" s="1"/>
  <c r="AA635" i="1"/>
  <c r="AB635" i="1" s="1"/>
  <c r="AA636" i="1"/>
  <c r="AB636" i="1" s="1"/>
  <c r="AA637" i="1"/>
  <c r="AB637" i="1" s="1"/>
  <c r="AA638" i="1"/>
  <c r="AB638" i="1" s="1"/>
  <c r="AA639" i="1"/>
  <c r="AB639" i="1" s="1"/>
  <c r="AA640" i="1"/>
  <c r="AB640" i="1" s="1"/>
  <c r="AA641" i="1"/>
  <c r="AB641" i="1" s="1"/>
  <c r="AA642" i="1"/>
  <c r="AB642" i="1" s="1"/>
  <c r="AA643" i="1"/>
  <c r="AB643" i="1" s="1"/>
  <c r="AA644" i="1"/>
  <c r="AB644" i="1" s="1"/>
  <c r="AA645" i="1"/>
  <c r="AB645" i="1" s="1"/>
  <c r="AA646" i="1"/>
  <c r="AB646" i="1" s="1"/>
  <c r="AA647" i="1"/>
  <c r="AB647" i="1" s="1"/>
  <c r="AA648" i="1"/>
  <c r="AB648" i="1" s="1"/>
  <c r="AA649" i="1"/>
  <c r="AB649" i="1" s="1"/>
  <c r="AA650" i="1"/>
  <c r="AB650" i="1" s="1"/>
  <c r="AA651" i="1"/>
  <c r="AB651" i="1" s="1"/>
  <c r="AA652" i="1"/>
  <c r="AB652" i="1" s="1"/>
  <c r="AA653" i="1"/>
  <c r="AB653" i="1" s="1"/>
  <c r="AA654" i="1"/>
  <c r="AB654" i="1" s="1"/>
  <c r="AA655" i="1"/>
  <c r="AB655" i="1" s="1"/>
  <c r="AA656" i="1"/>
  <c r="AB656" i="1" s="1"/>
  <c r="AA657" i="1"/>
  <c r="AB657" i="1" s="1"/>
  <c r="AA658" i="1"/>
  <c r="AB658" i="1" s="1"/>
  <c r="AA659" i="1"/>
  <c r="AB659" i="1" s="1"/>
  <c r="AA660" i="1"/>
  <c r="AB660" i="1" s="1"/>
  <c r="AA661" i="1"/>
  <c r="AB661" i="1" s="1"/>
  <c r="AA662" i="1"/>
  <c r="AB662" i="1" s="1"/>
  <c r="AA663" i="1"/>
  <c r="AB663" i="1" s="1"/>
  <c r="AA664" i="1"/>
  <c r="AB664" i="1" s="1"/>
  <c r="AA665" i="1"/>
  <c r="AB665" i="1" s="1"/>
  <c r="AA666" i="1"/>
  <c r="AB666" i="1" s="1"/>
  <c r="AA667" i="1"/>
  <c r="AB667" i="1" s="1"/>
  <c r="AA668" i="1"/>
  <c r="AB668" i="1" s="1"/>
  <c r="AA669" i="1"/>
  <c r="AB669" i="1" s="1"/>
  <c r="AA670" i="1"/>
  <c r="AB670" i="1" s="1"/>
  <c r="AA671" i="1"/>
  <c r="AB671" i="1" s="1"/>
  <c r="AA672" i="1"/>
  <c r="AB672" i="1" s="1"/>
  <c r="AA673" i="1"/>
  <c r="AB673" i="1" s="1"/>
  <c r="AA674" i="1"/>
  <c r="AB674" i="1" s="1"/>
  <c r="AA675" i="1"/>
  <c r="AB675" i="1" s="1"/>
  <c r="AA676" i="1"/>
  <c r="AB676" i="1" s="1"/>
  <c r="AA677" i="1"/>
  <c r="AB677" i="1" s="1"/>
  <c r="AA678" i="1"/>
  <c r="AB678" i="1" s="1"/>
  <c r="AA679" i="1"/>
  <c r="AB679" i="1" s="1"/>
  <c r="AA680" i="1"/>
  <c r="AB680" i="1" s="1"/>
  <c r="AA681" i="1"/>
  <c r="AB681" i="1" s="1"/>
  <c r="AA682" i="1"/>
  <c r="AB682" i="1" s="1"/>
  <c r="AA683" i="1"/>
  <c r="AB683" i="1" s="1"/>
  <c r="AA684" i="1"/>
  <c r="AB684" i="1" s="1"/>
  <c r="AA685" i="1"/>
  <c r="AB685" i="1" s="1"/>
  <c r="AA686" i="1"/>
  <c r="AB686" i="1" s="1"/>
  <c r="AA687" i="1"/>
  <c r="AB687" i="1" s="1"/>
  <c r="AA688" i="1"/>
  <c r="AB688" i="1" s="1"/>
  <c r="AA689" i="1"/>
  <c r="AB689" i="1" s="1"/>
  <c r="AA690" i="1"/>
  <c r="AB690" i="1" s="1"/>
  <c r="AA691" i="1"/>
  <c r="AB691" i="1" s="1"/>
  <c r="AA692" i="1"/>
  <c r="AB692" i="1" s="1"/>
  <c r="AA693" i="1"/>
  <c r="AB693" i="1" s="1"/>
  <c r="AA694" i="1"/>
  <c r="AB694" i="1" s="1"/>
  <c r="AA695" i="1"/>
  <c r="AB695" i="1" s="1"/>
  <c r="AA696" i="1"/>
  <c r="AB696" i="1" s="1"/>
  <c r="AA697" i="1"/>
  <c r="AB697" i="1" s="1"/>
  <c r="AA698" i="1"/>
  <c r="AB698" i="1" s="1"/>
  <c r="AA699" i="1"/>
  <c r="AB699" i="1" s="1"/>
  <c r="AA700" i="1"/>
  <c r="AB700" i="1" s="1"/>
  <c r="AA701" i="1"/>
  <c r="AB701" i="1" s="1"/>
  <c r="AA702" i="1"/>
  <c r="AB702" i="1" s="1"/>
  <c r="AA703" i="1"/>
  <c r="AB703" i="1" s="1"/>
  <c r="AA704" i="1"/>
  <c r="AB704" i="1" s="1"/>
  <c r="AA705" i="1"/>
  <c r="AB705" i="1" s="1"/>
  <c r="AA706" i="1"/>
  <c r="AB706" i="1" s="1"/>
  <c r="AA707" i="1"/>
  <c r="AB707" i="1" s="1"/>
  <c r="AA708" i="1"/>
  <c r="AB708" i="1" s="1"/>
  <c r="AA709" i="1"/>
  <c r="AB709" i="1" s="1"/>
  <c r="AA710" i="1"/>
  <c r="AB710" i="1" s="1"/>
  <c r="AA711" i="1"/>
  <c r="AB711" i="1" s="1"/>
  <c r="AA712" i="1"/>
  <c r="AB712" i="1" s="1"/>
  <c r="AA713" i="1"/>
  <c r="AB713" i="1" s="1"/>
  <c r="AA714" i="1"/>
  <c r="AB714" i="1" s="1"/>
  <c r="AA715" i="1"/>
  <c r="AB715" i="1" s="1"/>
  <c r="AA716" i="1"/>
  <c r="AB716" i="1" s="1"/>
  <c r="AA717" i="1"/>
  <c r="AB717" i="1" s="1"/>
  <c r="AA718" i="1"/>
  <c r="AB718" i="1" s="1"/>
  <c r="AA719" i="1"/>
  <c r="AB719" i="1" s="1"/>
  <c r="AA720" i="1"/>
  <c r="AB720" i="1" s="1"/>
  <c r="AA721" i="1"/>
  <c r="AB721" i="1" s="1"/>
  <c r="AA722" i="1"/>
  <c r="AB722" i="1" s="1"/>
  <c r="AA723" i="1"/>
  <c r="AB723" i="1" s="1"/>
  <c r="AA724" i="1"/>
  <c r="AB724" i="1" s="1"/>
  <c r="AA725" i="1"/>
  <c r="AB725" i="1" s="1"/>
  <c r="AA726" i="1"/>
  <c r="AB726" i="1" s="1"/>
  <c r="AA727" i="1"/>
  <c r="AB727" i="1" s="1"/>
  <c r="AA728" i="1"/>
  <c r="AB728" i="1" s="1"/>
  <c r="AA729" i="1"/>
  <c r="AB729" i="1" s="1"/>
  <c r="AA730" i="1"/>
  <c r="AB730" i="1" s="1"/>
  <c r="AA731" i="1"/>
  <c r="AB731" i="1" s="1"/>
  <c r="AA732" i="1"/>
  <c r="AB732" i="1" s="1"/>
  <c r="AA733" i="1"/>
  <c r="AB733" i="1" s="1"/>
  <c r="AA734" i="1"/>
  <c r="AB734" i="1" s="1"/>
  <c r="AA735" i="1"/>
  <c r="AB735" i="1" s="1"/>
  <c r="AA736" i="1"/>
  <c r="AB736" i="1" s="1"/>
  <c r="AA737" i="1"/>
  <c r="AB737" i="1" s="1"/>
  <c r="AA738" i="1"/>
  <c r="AB738" i="1" s="1"/>
  <c r="AA739" i="1"/>
  <c r="AB739" i="1" s="1"/>
  <c r="AA740" i="1"/>
  <c r="AB740" i="1" s="1"/>
  <c r="AA741" i="1"/>
  <c r="AB741" i="1" s="1"/>
  <c r="AA742" i="1"/>
  <c r="AB742" i="1" s="1"/>
  <c r="AA743" i="1"/>
  <c r="AB743" i="1" s="1"/>
  <c r="AA744" i="1"/>
  <c r="AB744" i="1" s="1"/>
  <c r="AA745" i="1"/>
  <c r="AB745" i="1" s="1"/>
  <c r="AA746" i="1"/>
  <c r="AB746" i="1" s="1"/>
  <c r="AA747" i="1"/>
  <c r="AB747" i="1" s="1"/>
  <c r="AA748" i="1"/>
  <c r="AB748" i="1" s="1"/>
  <c r="AA749" i="1"/>
  <c r="AB749" i="1" s="1"/>
  <c r="AA750" i="1"/>
  <c r="AB750" i="1" s="1"/>
  <c r="AA751" i="1"/>
  <c r="AB751" i="1" s="1"/>
  <c r="AA752" i="1"/>
  <c r="AB752" i="1" s="1"/>
  <c r="AA753" i="1"/>
  <c r="AB753" i="1" s="1"/>
  <c r="AA754" i="1"/>
  <c r="AB754" i="1" s="1"/>
  <c r="AA755" i="1"/>
  <c r="AB755" i="1" s="1"/>
  <c r="AA756" i="1"/>
  <c r="AB756" i="1" s="1"/>
  <c r="AA757" i="1"/>
  <c r="AB757" i="1" s="1"/>
  <c r="AA758" i="1"/>
  <c r="AB758" i="1" s="1"/>
  <c r="AA759" i="1"/>
  <c r="AB759" i="1" s="1"/>
  <c r="AA760" i="1"/>
  <c r="AB760" i="1" s="1"/>
  <c r="AA761" i="1"/>
  <c r="AB761" i="1" s="1"/>
  <c r="AA762" i="1"/>
  <c r="AB762" i="1" s="1"/>
  <c r="AA763" i="1"/>
  <c r="AB763" i="1" s="1"/>
  <c r="AA764" i="1"/>
  <c r="AB764" i="1" s="1"/>
  <c r="AA765" i="1"/>
  <c r="AB765" i="1" s="1"/>
  <c r="AA766" i="1"/>
  <c r="AB766" i="1" s="1"/>
  <c r="AA767" i="1"/>
  <c r="AB767" i="1" s="1"/>
  <c r="AA768" i="1"/>
  <c r="AB768" i="1" s="1"/>
  <c r="AA769" i="1"/>
  <c r="AB769" i="1" s="1"/>
  <c r="AA770" i="1"/>
  <c r="AB770" i="1" s="1"/>
  <c r="AA771" i="1"/>
  <c r="AB771" i="1" s="1"/>
  <c r="AA772" i="1"/>
  <c r="AB772" i="1" s="1"/>
  <c r="AA773" i="1"/>
  <c r="AB773" i="1" s="1"/>
  <c r="AA774" i="1"/>
  <c r="AB774" i="1" s="1"/>
  <c r="AA775" i="1"/>
  <c r="AB775" i="1" s="1"/>
  <c r="AA776" i="1"/>
  <c r="AB776" i="1" s="1"/>
  <c r="AA777" i="1"/>
  <c r="AB777" i="1" s="1"/>
  <c r="AA778" i="1"/>
  <c r="AB778" i="1" s="1"/>
  <c r="AA779" i="1"/>
  <c r="AB779" i="1" s="1"/>
  <c r="AA780" i="1"/>
  <c r="AB780" i="1" s="1"/>
  <c r="AA781" i="1"/>
  <c r="AB781" i="1" s="1"/>
  <c r="AA782" i="1"/>
  <c r="AB782" i="1" s="1"/>
  <c r="AA783" i="1"/>
  <c r="AB783" i="1" s="1"/>
  <c r="AA784" i="1"/>
  <c r="AB784" i="1" s="1"/>
  <c r="AA785" i="1"/>
  <c r="AB785" i="1" s="1"/>
  <c r="AA786" i="1"/>
  <c r="AB786" i="1" s="1"/>
  <c r="AA787" i="1"/>
  <c r="AB787" i="1" s="1"/>
  <c r="AA788" i="1"/>
  <c r="AB788" i="1" s="1"/>
  <c r="AA789" i="1"/>
  <c r="AB789" i="1" s="1"/>
  <c r="AA790" i="1"/>
  <c r="AB790" i="1" s="1"/>
  <c r="AA791" i="1"/>
  <c r="AB791" i="1" s="1"/>
  <c r="AA792" i="1"/>
  <c r="AB792" i="1" s="1"/>
  <c r="AA793" i="1"/>
  <c r="AB793" i="1" s="1"/>
  <c r="AA794" i="1"/>
  <c r="AB794" i="1" s="1"/>
  <c r="AA795" i="1"/>
  <c r="AB795" i="1" s="1"/>
  <c r="AA796" i="1"/>
  <c r="AB796" i="1" s="1"/>
  <c r="AA797" i="1"/>
  <c r="AB797" i="1" s="1"/>
  <c r="AA798" i="1"/>
  <c r="AB798" i="1" s="1"/>
  <c r="AA799" i="1"/>
  <c r="AB799" i="1" s="1"/>
  <c r="AA800" i="1"/>
  <c r="AB800" i="1" s="1"/>
  <c r="AA801" i="1"/>
  <c r="AB801" i="1" s="1"/>
  <c r="AA802" i="1"/>
  <c r="AB802" i="1" s="1"/>
  <c r="AA803" i="1"/>
  <c r="AB803" i="1" s="1"/>
  <c r="AA804" i="1"/>
  <c r="AB804" i="1" s="1"/>
  <c r="AA805" i="1"/>
  <c r="AB805" i="1" s="1"/>
  <c r="AA806" i="1"/>
  <c r="AB806" i="1" s="1"/>
  <c r="AA807" i="1"/>
  <c r="AB807" i="1" s="1"/>
  <c r="AA808" i="1"/>
  <c r="AB808" i="1" s="1"/>
  <c r="AA809" i="1"/>
  <c r="AB809" i="1" s="1"/>
  <c r="AA810" i="1"/>
  <c r="AB810" i="1" s="1"/>
  <c r="AA811" i="1"/>
  <c r="AB811" i="1" s="1"/>
  <c r="AA812" i="1"/>
  <c r="AB812" i="1" s="1"/>
  <c r="AA813" i="1"/>
  <c r="AB813" i="1" s="1"/>
  <c r="AA814" i="1"/>
  <c r="AB814" i="1" s="1"/>
  <c r="AA815" i="1"/>
  <c r="AB815" i="1" s="1"/>
  <c r="AA816" i="1"/>
  <c r="AB816" i="1" s="1"/>
  <c r="AA817" i="1"/>
  <c r="AB817" i="1" s="1"/>
  <c r="AA818" i="1"/>
  <c r="AB818" i="1" s="1"/>
  <c r="AA819" i="1"/>
  <c r="AB819" i="1" s="1"/>
  <c r="AA820" i="1"/>
  <c r="AB820" i="1" s="1"/>
  <c r="AA821" i="1"/>
  <c r="AB821" i="1" s="1"/>
  <c r="AA822" i="1"/>
  <c r="AB822" i="1" s="1"/>
  <c r="AA823" i="1"/>
  <c r="AB823" i="1" s="1"/>
  <c r="AA824" i="1"/>
  <c r="AB824" i="1" s="1"/>
  <c r="AA825" i="1"/>
  <c r="AB825" i="1" s="1"/>
  <c r="AA826" i="1"/>
  <c r="AB826" i="1" s="1"/>
  <c r="AA827" i="1"/>
  <c r="AB827" i="1" s="1"/>
  <c r="AA828" i="1"/>
  <c r="AB828" i="1" s="1"/>
  <c r="AA829" i="1"/>
  <c r="AB829" i="1" s="1"/>
  <c r="AA830" i="1"/>
  <c r="AB830" i="1" s="1"/>
  <c r="AA831" i="1"/>
  <c r="AB831" i="1" s="1"/>
  <c r="AA832" i="1"/>
  <c r="AB832" i="1" s="1"/>
  <c r="AA833" i="1"/>
  <c r="AB833" i="1" s="1"/>
  <c r="AA834" i="1"/>
  <c r="AB834" i="1" s="1"/>
  <c r="AA835" i="1"/>
  <c r="AB835" i="1" s="1"/>
  <c r="AA836" i="1"/>
  <c r="AB836" i="1" s="1"/>
  <c r="AA837" i="1"/>
  <c r="AB837" i="1" s="1"/>
  <c r="AA838" i="1"/>
  <c r="AB838" i="1" s="1"/>
  <c r="AA839" i="1"/>
  <c r="AB839" i="1" s="1"/>
  <c r="AA840" i="1"/>
  <c r="AB840" i="1" s="1"/>
  <c r="AA841" i="1"/>
  <c r="AB841" i="1" s="1"/>
  <c r="AA842" i="1"/>
  <c r="AB842" i="1" s="1"/>
  <c r="AA843" i="1"/>
  <c r="AB843" i="1" s="1"/>
  <c r="AA844" i="1"/>
  <c r="AB844" i="1" s="1"/>
  <c r="AA845" i="1"/>
  <c r="AB845" i="1" s="1"/>
  <c r="AA846" i="1"/>
  <c r="AB846" i="1" s="1"/>
  <c r="AA847" i="1"/>
  <c r="AB847" i="1" s="1"/>
  <c r="AA848" i="1"/>
  <c r="AB848" i="1" s="1"/>
  <c r="AA849" i="1"/>
  <c r="AB849" i="1" s="1"/>
  <c r="AA850" i="1"/>
  <c r="AB850" i="1" s="1"/>
  <c r="AA851" i="1"/>
  <c r="AB851" i="1" s="1"/>
  <c r="AA852" i="1"/>
  <c r="AB852" i="1" s="1"/>
  <c r="AA853" i="1"/>
  <c r="AB853" i="1" s="1"/>
  <c r="AA854" i="1"/>
  <c r="AB854" i="1" s="1"/>
  <c r="AA855" i="1"/>
  <c r="AB855" i="1" s="1"/>
  <c r="AA856" i="1"/>
  <c r="AB856" i="1" s="1"/>
  <c r="AA857" i="1"/>
  <c r="AB857" i="1" s="1"/>
  <c r="AA858" i="1"/>
  <c r="AB858" i="1" s="1"/>
  <c r="AA859" i="1"/>
  <c r="AB859" i="1" s="1"/>
  <c r="AA860" i="1"/>
  <c r="AB860" i="1" s="1"/>
  <c r="AA861" i="1"/>
  <c r="AB861" i="1" s="1"/>
  <c r="AA862" i="1"/>
  <c r="AB862" i="1" s="1"/>
  <c r="AA863" i="1"/>
  <c r="AB863" i="1" s="1"/>
  <c r="AA864" i="1"/>
  <c r="AB864" i="1" s="1"/>
  <c r="AA865" i="1"/>
  <c r="AB865" i="1" s="1"/>
  <c r="AA866" i="1"/>
  <c r="AB866" i="1" s="1"/>
  <c r="AA867" i="1"/>
  <c r="AB867" i="1" s="1"/>
  <c r="AA868" i="1"/>
  <c r="AB868" i="1" s="1"/>
  <c r="AA869" i="1"/>
  <c r="AB869" i="1" s="1"/>
  <c r="AA870" i="1"/>
  <c r="AB870" i="1" s="1"/>
  <c r="AA871" i="1"/>
  <c r="AB871" i="1" s="1"/>
  <c r="AA872" i="1"/>
  <c r="AB872" i="1" s="1"/>
  <c r="AA873" i="1"/>
  <c r="AB873" i="1" s="1"/>
  <c r="AA874" i="1"/>
  <c r="AB874" i="1" s="1"/>
  <c r="AA875" i="1"/>
  <c r="AB875" i="1" s="1"/>
  <c r="AA876" i="1"/>
  <c r="AB876" i="1" s="1"/>
  <c r="AA877" i="1"/>
  <c r="AB877" i="1" s="1"/>
  <c r="AA878" i="1"/>
  <c r="AB878" i="1" s="1"/>
  <c r="AA879" i="1"/>
  <c r="AB879" i="1" s="1"/>
  <c r="AA880" i="1"/>
  <c r="AB880" i="1" s="1"/>
  <c r="AA881" i="1"/>
  <c r="AB881" i="1" s="1"/>
  <c r="AA882" i="1"/>
  <c r="AB882" i="1" s="1"/>
  <c r="AA883" i="1"/>
  <c r="AB883" i="1" s="1"/>
  <c r="AA884" i="1"/>
  <c r="AB884" i="1" s="1"/>
  <c r="AA885" i="1"/>
  <c r="AB885" i="1" s="1"/>
  <c r="AA886" i="1"/>
  <c r="AB886" i="1" s="1"/>
  <c r="AA887" i="1"/>
  <c r="AB887" i="1" s="1"/>
  <c r="AA888" i="1"/>
  <c r="AB888" i="1" s="1"/>
  <c r="AA889" i="1"/>
  <c r="AB889" i="1" s="1"/>
  <c r="AA890" i="1"/>
  <c r="AB890" i="1" s="1"/>
  <c r="AA891" i="1"/>
  <c r="AB891" i="1" s="1"/>
  <c r="AA892" i="1"/>
  <c r="AB892" i="1" s="1"/>
  <c r="AA893" i="1"/>
  <c r="AB893" i="1" s="1"/>
  <c r="AA894" i="1"/>
  <c r="AB894" i="1" s="1"/>
  <c r="AA895" i="1"/>
  <c r="AB895" i="1" s="1"/>
  <c r="AA896" i="1"/>
  <c r="AB896" i="1" s="1"/>
  <c r="AA897" i="1"/>
  <c r="AB897" i="1" s="1"/>
  <c r="AA898" i="1"/>
  <c r="AB898" i="1" s="1"/>
  <c r="AA899" i="1"/>
  <c r="AB899" i="1" s="1"/>
  <c r="AA900" i="1"/>
  <c r="AB900" i="1" s="1"/>
  <c r="AA901" i="1"/>
  <c r="AB901" i="1" s="1"/>
  <c r="AA902" i="1"/>
  <c r="AB902" i="1" s="1"/>
  <c r="AA903" i="1"/>
  <c r="AB903" i="1" s="1"/>
  <c r="AA904" i="1"/>
  <c r="AB904" i="1" s="1"/>
  <c r="AA905" i="1"/>
  <c r="AB905" i="1" s="1"/>
  <c r="AA906" i="1"/>
  <c r="AB906" i="1" s="1"/>
  <c r="AA907" i="1"/>
  <c r="AB907" i="1" s="1"/>
  <c r="AA908" i="1"/>
  <c r="AB908" i="1" s="1"/>
  <c r="AA909" i="1"/>
  <c r="AB909" i="1" s="1"/>
  <c r="AA910" i="1"/>
  <c r="AB910" i="1" s="1"/>
  <c r="AA911" i="1"/>
  <c r="AB911" i="1" s="1"/>
  <c r="AA912" i="1"/>
  <c r="AB912" i="1" s="1"/>
  <c r="AA913" i="1"/>
  <c r="AB913" i="1" s="1"/>
  <c r="AA914" i="1"/>
  <c r="AB914" i="1" s="1"/>
  <c r="AA915" i="1"/>
  <c r="AB915" i="1" s="1"/>
  <c r="AA916" i="1"/>
  <c r="AB916" i="1" s="1"/>
  <c r="AA917" i="1"/>
  <c r="AB917" i="1" s="1"/>
  <c r="AA918" i="1"/>
  <c r="AB918" i="1" s="1"/>
  <c r="AA919" i="1"/>
  <c r="AB919" i="1" s="1"/>
  <c r="AA920" i="1"/>
  <c r="AB920" i="1" s="1"/>
  <c r="AA921" i="1"/>
  <c r="AB921" i="1" s="1"/>
  <c r="AA922" i="1"/>
  <c r="AB922" i="1" s="1"/>
  <c r="AA923" i="1"/>
  <c r="AB923" i="1" s="1"/>
  <c r="AA924" i="1"/>
  <c r="AB924" i="1" s="1"/>
  <c r="AA925" i="1"/>
  <c r="AB925" i="1" s="1"/>
  <c r="AA926" i="1"/>
  <c r="AB926" i="1" s="1"/>
  <c r="AA927" i="1"/>
  <c r="AB927" i="1" s="1"/>
  <c r="AA928" i="1"/>
  <c r="AB928" i="1" s="1"/>
  <c r="AA929" i="1"/>
  <c r="AB929" i="1" s="1"/>
  <c r="AA930" i="1"/>
  <c r="AB930" i="1" s="1"/>
  <c r="AA931" i="1"/>
  <c r="AB931" i="1" s="1"/>
  <c r="AA932" i="1"/>
  <c r="AB932" i="1" s="1"/>
  <c r="AA933" i="1"/>
  <c r="AB933" i="1" s="1"/>
  <c r="AA934" i="1"/>
  <c r="AB934" i="1" s="1"/>
  <c r="AA935" i="1"/>
  <c r="AB935" i="1" s="1"/>
  <c r="AA936" i="1"/>
  <c r="AB936" i="1" s="1"/>
  <c r="AA937" i="1"/>
  <c r="AB937" i="1" s="1"/>
  <c r="AA938" i="1"/>
  <c r="AB938" i="1" s="1"/>
  <c r="AA939" i="1"/>
  <c r="AB939" i="1" s="1"/>
  <c r="AA940" i="1"/>
  <c r="AB940" i="1" s="1"/>
  <c r="AA941" i="1"/>
  <c r="AB941" i="1" s="1"/>
  <c r="AA942" i="1"/>
  <c r="AB942" i="1" s="1"/>
  <c r="AA943" i="1"/>
  <c r="AB943" i="1" s="1"/>
  <c r="AA944" i="1"/>
  <c r="AB944" i="1" s="1"/>
  <c r="AA945" i="1"/>
  <c r="AB945" i="1" s="1"/>
  <c r="AA946" i="1"/>
  <c r="AB946" i="1" s="1"/>
  <c r="AA947" i="1"/>
  <c r="AB947" i="1" s="1"/>
  <c r="AA948" i="1"/>
  <c r="AB948" i="1" s="1"/>
  <c r="AA949" i="1"/>
  <c r="AB949" i="1" s="1"/>
  <c r="AA950" i="1"/>
  <c r="AB950" i="1" s="1"/>
  <c r="AA951" i="1"/>
  <c r="AB951" i="1" s="1"/>
  <c r="AA952" i="1"/>
  <c r="AB952" i="1" s="1"/>
  <c r="AA953" i="1"/>
  <c r="AB953" i="1" s="1"/>
  <c r="AA954" i="1"/>
  <c r="AB954" i="1" s="1"/>
  <c r="AA955" i="1"/>
  <c r="AB955" i="1" s="1"/>
  <c r="AA956" i="1"/>
  <c r="AB956" i="1" s="1"/>
  <c r="AA957" i="1"/>
  <c r="AB957" i="1" s="1"/>
  <c r="AA958" i="1"/>
  <c r="AB958" i="1" s="1"/>
  <c r="AA959" i="1"/>
  <c r="AB959" i="1" s="1"/>
  <c r="AA960" i="1"/>
  <c r="AB960" i="1" s="1"/>
  <c r="AA961" i="1"/>
  <c r="AB961" i="1" s="1"/>
  <c r="AA962" i="1"/>
  <c r="AB962" i="1" s="1"/>
  <c r="AA963" i="1"/>
  <c r="AB963" i="1" s="1"/>
  <c r="AA964" i="1"/>
  <c r="AB964" i="1" s="1"/>
  <c r="AA965" i="1"/>
  <c r="AB965" i="1" s="1"/>
  <c r="AA966" i="1"/>
  <c r="AB966" i="1" s="1"/>
  <c r="AA967" i="1"/>
  <c r="AB967" i="1" s="1"/>
  <c r="AA968" i="1"/>
  <c r="AB968" i="1" s="1"/>
  <c r="AA969" i="1"/>
  <c r="AB969" i="1" s="1"/>
  <c r="AA970" i="1"/>
  <c r="AB970" i="1" s="1"/>
  <c r="AA971" i="1"/>
  <c r="AB971" i="1" s="1"/>
  <c r="AA972" i="1"/>
  <c r="AB972" i="1" s="1"/>
  <c r="AA973" i="1"/>
  <c r="AB973" i="1" s="1"/>
  <c r="AA974" i="1"/>
  <c r="AB974" i="1" s="1"/>
  <c r="AA975" i="1"/>
  <c r="AB975" i="1" s="1"/>
  <c r="AA976" i="1"/>
  <c r="AB976" i="1" s="1"/>
  <c r="AA977" i="1"/>
  <c r="AB977" i="1" s="1"/>
  <c r="AA978" i="1"/>
  <c r="AB978" i="1" s="1"/>
  <c r="AA979" i="1"/>
  <c r="AB979" i="1" s="1"/>
  <c r="AA980" i="1"/>
  <c r="AB980" i="1" s="1"/>
  <c r="AA981" i="1"/>
  <c r="AB981" i="1" s="1"/>
  <c r="AA982" i="1"/>
  <c r="AB982" i="1" s="1"/>
  <c r="AA983" i="1"/>
  <c r="AB983" i="1" s="1"/>
  <c r="AA984" i="1"/>
  <c r="AB984" i="1" s="1"/>
  <c r="AA985" i="1"/>
  <c r="AB985" i="1" s="1"/>
  <c r="AA986" i="1"/>
  <c r="AB986" i="1" s="1"/>
  <c r="AA987" i="1"/>
  <c r="AB987" i="1" s="1"/>
  <c r="AA988" i="1"/>
  <c r="AB988" i="1" s="1"/>
  <c r="AA989" i="1"/>
  <c r="AB989" i="1" s="1"/>
  <c r="AA990" i="1"/>
  <c r="AB990" i="1" s="1"/>
  <c r="AA991" i="1"/>
  <c r="AB991" i="1" s="1"/>
  <c r="AA992" i="1"/>
  <c r="AB992" i="1" s="1"/>
  <c r="AA993" i="1"/>
  <c r="AB993" i="1" s="1"/>
  <c r="AA994" i="1"/>
  <c r="AB994" i="1" s="1"/>
  <c r="AA995" i="1"/>
  <c r="AB995" i="1" s="1"/>
  <c r="AA996" i="1"/>
  <c r="AB996" i="1" s="1"/>
  <c r="AA997" i="1"/>
  <c r="AB997" i="1" s="1"/>
  <c r="AA998" i="1"/>
  <c r="AB998" i="1" s="1"/>
  <c r="AA999" i="1"/>
  <c r="AB999" i="1" s="1"/>
  <c r="AA1000" i="1"/>
  <c r="AB1000" i="1" s="1"/>
  <c r="AA1001" i="1"/>
  <c r="AB1001" i="1" s="1"/>
  <c r="AA1002" i="1"/>
  <c r="AB1002" i="1" s="1"/>
  <c r="AA1003" i="1"/>
  <c r="AB1003" i="1" s="1"/>
  <c r="AA1004" i="1"/>
  <c r="AB1004" i="1" s="1"/>
  <c r="AA1005" i="1"/>
  <c r="AB1005" i="1" s="1"/>
  <c r="AA1006" i="1"/>
  <c r="AB1006" i="1" s="1"/>
  <c r="AA1007" i="1"/>
  <c r="AB1007" i="1" s="1"/>
  <c r="AA1008" i="1"/>
  <c r="AB1008" i="1" s="1"/>
  <c r="AA1009" i="1"/>
  <c r="AB1009" i="1" s="1"/>
  <c r="AA1010" i="1"/>
  <c r="AB1010" i="1" s="1"/>
  <c r="AA1011" i="1"/>
  <c r="AB1011" i="1" s="1"/>
  <c r="AA1012" i="1"/>
  <c r="AB1012" i="1" s="1"/>
  <c r="AA1013" i="1"/>
  <c r="AB1013" i="1" s="1"/>
  <c r="AA1014" i="1"/>
  <c r="AB1014" i="1" s="1"/>
  <c r="AA1015" i="1"/>
  <c r="AB1015" i="1" s="1"/>
  <c r="AA1016" i="1"/>
  <c r="AB1016" i="1" s="1"/>
  <c r="AA1017" i="1"/>
  <c r="AB1017" i="1" s="1"/>
  <c r="AA1018" i="1"/>
  <c r="AB1018" i="1" s="1"/>
  <c r="AA1019" i="1"/>
  <c r="AB1019" i="1" s="1"/>
  <c r="AA1020" i="1"/>
  <c r="AB1020" i="1" s="1"/>
  <c r="AA1021" i="1"/>
  <c r="AB1021" i="1" s="1"/>
  <c r="AA1022" i="1"/>
  <c r="AB1022" i="1" s="1"/>
  <c r="AA1023" i="1"/>
  <c r="AB1023" i="1" s="1"/>
  <c r="AA1024" i="1"/>
  <c r="AB1024" i="1" s="1"/>
  <c r="AA1025" i="1"/>
  <c r="AB1025" i="1" s="1"/>
  <c r="AA1026" i="1"/>
  <c r="AB1026" i="1" s="1"/>
  <c r="AA1027" i="1"/>
  <c r="AB1027" i="1" s="1"/>
  <c r="AA1028" i="1"/>
  <c r="AB1028" i="1" s="1"/>
  <c r="AA1029" i="1"/>
  <c r="AB1029" i="1" s="1"/>
  <c r="AA1030" i="1"/>
  <c r="AB1030" i="1" s="1"/>
  <c r="AA1031" i="1"/>
  <c r="AB1031" i="1" s="1"/>
  <c r="AA1032" i="1"/>
  <c r="AB1032" i="1" s="1"/>
  <c r="AA1033" i="1"/>
  <c r="AB1033" i="1" s="1"/>
  <c r="AA1034" i="1"/>
  <c r="AB1034" i="1" s="1"/>
  <c r="AA1035" i="1"/>
  <c r="AB1035" i="1" s="1"/>
  <c r="AA1036" i="1"/>
  <c r="AB1036" i="1" s="1"/>
  <c r="AA1037" i="1"/>
  <c r="AB1037" i="1" s="1"/>
  <c r="AA1038" i="1"/>
  <c r="AB1038" i="1" s="1"/>
  <c r="AA1039" i="1"/>
  <c r="AB1039" i="1" s="1"/>
  <c r="AA1040" i="1"/>
  <c r="AB1040" i="1" s="1"/>
  <c r="AA1041" i="1"/>
  <c r="AB1041" i="1" s="1"/>
  <c r="AA1042" i="1"/>
  <c r="AB1042" i="1" s="1"/>
  <c r="AA1043" i="1"/>
  <c r="AB1043" i="1" s="1"/>
  <c r="AA1044" i="1"/>
  <c r="AB1044" i="1" s="1"/>
  <c r="AA1045" i="1"/>
  <c r="AB1045" i="1" s="1"/>
  <c r="AA1046" i="1"/>
  <c r="AB1046" i="1" s="1"/>
  <c r="AA1047" i="1"/>
  <c r="AB1047" i="1" s="1"/>
  <c r="AA1048" i="1"/>
  <c r="AB1048" i="1" s="1"/>
  <c r="AA1049" i="1"/>
  <c r="AB1049" i="1" s="1"/>
  <c r="AA1050" i="1"/>
  <c r="AB1050" i="1" s="1"/>
  <c r="AA1051" i="1"/>
  <c r="AB1051" i="1" s="1"/>
  <c r="AA1052" i="1"/>
  <c r="AB1052" i="1" s="1"/>
  <c r="AA1053" i="1"/>
  <c r="AB1053" i="1" s="1"/>
  <c r="AA1054" i="1"/>
  <c r="AB1054" i="1" s="1"/>
  <c r="AA1055" i="1"/>
  <c r="AB1055" i="1" s="1"/>
  <c r="AA1056" i="1"/>
  <c r="AB1056" i="1" s="1"/>
  <c r="AA1057" i="1"/>
  <c r="AB1057" i="1" s="1"/>
  <c r="AA1058" i="1"/>
  <c r="AB1058" i="1" s="1"/>
  <c r="AA1059" i="1"/>
  <c r="AB1059" i="1" s="1"/>
  <c r="AA1060" i="1"/>
  <c r="AB1060" i="1" s="1"/>
  <c r="AA1061" i="1"/>
  <c r="AB1061" i="1" s="1"/>
  <c r="AA1062" i="1"/>
  <c r="AB1062" i="1" s="1"/>
  <c r="AA1063" i="1"/>
  <c r="AB1063" i="1" s="1"/>
  <c r="AA1064" i="1"/>
  <c r="AB1064" i="1" s="1"/>
  <c r="AA1065" i="1"/>
  <c r="AB1065" i="1" s="1"/>
  <c r="AA1066" i="1"/>
  <c r="AB1066" i="1" s="1"/>
  <c r="AA1067" i="1"/>
  <c r="AB1067" i="1" s="1"/>
  <c r="AA1068" i="1"/>
  <c r="AB1068" i="1" s="1"/>
  <c r="AA1069" i="1"/>
  <c r="AB1069" i="1" s="1"/>
  <c r="AA1070" i="1"/>
  <c r="AB1070" i="1" s="1"/>
  <c r="AA1071" i="1"/>
  <c r="AB1071" i="1" s="1"/>
  <c r="AA1072" i="1"/>
  <c r="AB1072" i="1" s="1"/>
  <c r="AA1073" i="1"/>
  <c r="AB1073" i="1" s="1"/>
  <c r="AA1074" i="1"/>
  <c r="AB1074" i="1" s="1"/>
  <c r="AA1075" i="1"/>
  <c r="AB1075" i="1" s="1"/>
  <c r="AA1076" i="1"/>
  <c r="AB1076" i="1" s="1"/>
  <c r="AA1077" i="1"/>
  <c r="AB1077" i="1" s="1"/>
  <c r="AA1078" i="1"/>
  <c r="AB1078" i="1" s="1"/>
  <c r="AA1079" i="1"/>
  <c r="AB1079" i="1" s="1"/>
  <c r="AA1080" i="1"/>
  <c r="AB1080" i="1" s="1"/>
  <c r="AA1081" i="1"/>
  <c r="AB1081" i="1" s="1"/>
  <c r="AA1082" i="1"/>
  <c r="AB1082" i="1" s="1"/>
  <c r="AA1083" i="1"/>
  <c r="AB1083" i="1" s="1"/>
  <c r="AA1084" i="1"/>
  <c r="AB1084" i="1" s="1"/>
  <c r="AA1085" i="1"/>
  <c r="AB1085" i="1" s="1"/>
  <c r="AA1086" i="1"/>
  <c r="AB1086" i="1" s="1"/>
  <c r="AA1087" i="1"/>
  <c r="AB1087" i="1" s="1"/>
  <c r="AA1088" i="1"/>
  <c r="AB1088" i="1" s="1"/>
  <c r="AA1089" i="1"/>
  <c r="AB1089" i="1" s="1"/>
  <c r="AA1090" i="1"/>
  <c r="AB1090" i="1" s="1"/>
  <c r="AA1091" i="1"/>
  <c r="AB1091" i="1" s="1"/>
  <c r="AA1092" i="1"/>
  <c r="AB1092" i="1" s="1"/>
  <c r="AA1093" i="1"/>
  <c r="AB1093" i="1" s="1"/>
  <c r="AA1094" i="1"/>
  <c r="AB1094" i="1" s="1"/>
  <c r="AA1095" i="1"/>
  <c r="AB1095" i="1" s="1"/>
  <c r="AA1096" i="1"/>
  <c r="AB1096" i="1" s="1"/>
  <c r="AA1097" i="1"/>
  <c r="AB1097" i="1" s="1"/>
  <c r="AA1098" i="1"/>
  <c r="AB1098" i="1" s="1"/>
  <c r="AA1099" i="1"/>
  <c r="AB1099" i="1" s="1"/>
  <c r="AA1100" i="1"/>
  <c r="AB1100" i="1" s="1"/>
  <c r="AA1101" i="1"/>
  <c r="AB1101" i="1" s="1"/>
  <c r="AA1102" i="1"/>
  <c r="AB1102" i="1" s="1"/>
  <c r="AA1103" i="1"/>
  <c r="AB1103" i="1" s="1"/>
  <c r="AA1104" i="1"/>
  <c r="AB1104" i="1" s="1"/>
  <c r="AA1105" i="1"/>
  <c r="AB1105" i="1" s="1"/>
  <c r="AA1106" i="1"/>
  <c r="AB1106" i="1" s="1"/>
  <c r="AA1107" i="1"/>
  <c r="AB1107" i="1" s="1"/>
  <c r="AA1108" i="1"/>
  <c r="AB1108" i="1" s="1"/>
  <c r="AA1109" i="1"/>
  <c r="AB1109" i="1" s="1"/>
  <c r="AA1110" i="1"/>
  <c r="AB1110" i="1" s="1"/>
  <c r="AA1111" i="1"/>
  <c r="AB1111" i="1" s="1"/>
  <c r="AA1112" i="1"/>
  <c r="AB1112" i="1" s="1"/>
  <c r="AA1113" i="1"/>
  <c r="AB1113" i="1" s="1"/>
  <c r="AA1114" i="1"/>
  <c r="AB1114" i="1" s="1"/>
  <c r="AA1115" i="1"/>
  <c r="AB1115" i="1" s="1"/>
  <c r="AA1116" i="1"/>
  <c r="AB1116" i="1" s="1"/>
  <c r="AA1117" i="1"/>
  <c r="AB1117" i="1" s="1"/>
  <c r="AA1118" i="1"/>
  <c r="AB1118" i="1" s="1"/>
  <c r="AA1119" i="1"/>
  <c r="AB1119" i="1" s="1"/>
  <c r="AA1120" i="1"/>
  <c r="AB1120" i="1" s="1"/>
  <c r="AA1121" i="1"/>
  <c r="AB1121" i="1" s="1"/>
  <c r="AA1122" i="1"/>
  <c r="AB1122" i="1" s="1"/>
  <c r="AA1123" i="1"/>
  <c r="AB1123" i="1" s="1"/>
  <c r="AA1124" i="1"/>
  <c r="AB1124" i="1" s="1"/>
  <c r="AA1125" i="1"/>
  <c r="AB1125" i="1" s="1"/>
  <c r="AA1126" i="1"/>
  <c r="AB1126" i="1" s="1"/>
  <c r="AA1127" i="1"/>
  <c r="AB1127" i="1" s="1"/>
  <c r="AA1128" i="1"/>
  <c r="AB1128" i="1" s="1"/>
  <c r="AA1129" i="1"/>
  <c r="AB1129" i="1" s="1"/>
  <c r="AA1130" i="1"/>
  <c r="AB1130" i="1" s="1"/>
  <c r="AA1131" i="1"/>
  <c r="AB1131" i="1" s="1"/>
  <c r="AA1132" i="1"/>
  <c r="AB1132" i="1" s="1"/>
  <c r="AA1133" i="1"/>
  <c r="AB1133" i="1" s="1"/>
  <c r="AA1134" i="1"/>
  <c r="AB1134" i="1" s="1"/>
  <c r="AA1135" i="1"/>
  <c r="AB1135" i="1" s="1"/>
  <c r="AA1136" i="1"/>
  <c r="AB1136" i="1" s="1"/>
  <c r="AA1137" i="1"/>
  <c r="AB1137" i="1" s="1"/>
  <c r="AA1138" i="1"/>
  <c r="AB1138" i="1" s="1"/>
  <c r="AA1139" i="1"/>
  <c r="AB1139" i="1" s="1"/>
  <c r="AA1140" i="1"/>
  <c r="AB1140" i="1" s="1"/>
  <c r="AA1141" i="1"/>
  <c r="AB1141" i="1" s="1"/>
  <c r="AA1142" i="1"/>
  <c r="AB1142" i="1" s="1"/>
  <c r="AA1143" i="1"/>
  <c r="AB1143" i="1" s="1"/>
  <c r="AA1144" i="1"/>
  <c r="AB1144" i="1" s="1"/>
  <c r="AA1145" i="1"/>
  <c r="AB1145" i="1" s="1"/>
  <c r="AA1146" i="1"/>
  <c r="AB1146" i="1" s="1"/>
  <c r="AA1147" i="1"/>
  <c r="AB1147" i="1" s="1"/>
  <c r="AA1148" i="1"/>
  <c r="AB1148" i="1" s="1"/>
  <c r="AA1149" i="1"/>
  <c r="AB1149" i="1" s="1"/>
  <c r="AA1150" i="1"/>
  <c r="AB1150" i="1" s="1"/>
  <c r="AA1151" i="1"/>
  <c r="AB1151" i="1" s="1"/>
  <c r="AA1152" i="1"/>
  <c r="AB1152" i="1" s="1"/>
  <c r="AA1153" i="1"/>
  <c r="AB1153" i="1" s="1"/>
  <c r="AA1154" i="1"/>
  <c r="AB1154" i="1" s="1"/>
  <c r="AA1155" i="1"/>
  <c r="AB1155" i="1" s="1"/>
  <c r="AA1156" i="1"/>
  <c r="AB1156" i="1" s="1"/>
  <c r="AA1157" i="1"/>
  <c r="AB1157" i="1" s="1"/>
  <c r="AA1158" i="1"/>
  <c r="AB1158" i="1" s="1"/>
  <c r="AA1159" i="1"/>
  <c r="AB1159" i="1" s="1"/>
  <c r="AA1160" i="1"/>
  <c r="AB1160" i="1" s="1"/>
  <c r="AA1161" i="1"/>
  <c r="AB1161" i="1" s="1"/>
  <c r="AA1162" i="1"/>
  <c r="AB1162" i="1" s="1"/>
  <c r="AA1163" i="1"/>
  <c r="AB1163" i="1" s="1"/>
  <c r="AA1164" i="1"/>
  <c r="AB1164" i="1" s="1"/>
  <c r="AA1165" i="1"/>
  <c r="AB1165" i="1" s="1"/>
  <c r="AA1166" i="1"/>
  <c r="AB1166" i="1" s="1"/>
  <c r="AA1167" i="1"/>
  <c r="AB1167" i="1" s="1"/>
  <c r="AA1168" i="1"/>
  <c r="AB1168" i="1" s="1"/>
  <c r="AA1169" i="1"/>
  <c r="AB1169" i="1" s="1"/>
  <c r="AA1170" i="1"/>
  <c r="AB1170" i="1" s="1"/>
  <c r="AA1171" i="1"/>
  <c r="AB1171" i="1" s="1"/>
  <c r="AA1172" i="1"/>
  <c r="AB1172" i="1" s="1"/>
  <c r="AA1173" i="1"/>
  <c r="AB1173" i="1" s="1"/>
  <c r="AA1174" i="1"/>
  <c r="AB1174" i="1" s="1"/>
  <c r="AA1175" i="1"/>
  <c r="AB1175" i="1" s="1"/>
  <c r="AA1176" i="1"/>
  <c r="AB1176" i="1" s="1"/>
  <c r="AA1177" i="1"/>
  <c r="AB1177" i="1" s="1"/>
  <c r="AA1178" i="1"/>
  <c r="AB1178" i="1" s="1"/>
  <c r="AA1179" i="1"/>
  <c r="AB1179" i="1" s="1"/>
  <c r="AA1180" i="1"/>
  <c r="AB1180" i="1" s="1"/>
  <c r="AA1181" i="1"/>
  <c r="AB1181" i="1" s="1"/>
  <c r="AA1182" i="1"/>
  <c r="AB1182" i="1" s="1"/>
  <c r="AA1183" i="1"/>
  <c r="AB1183" i="1" s="1"/>
  <c r="AA1184" i="1"/>
  <c r="AB1184" i="1" s="1"/>
  <c r="AA1185" i="1"/>
  <c r="AB1185" i="1" s="1"/>
  <c r="AA1186" i="1"/>
  <c r="AB1186" i="1" s="1"/>
  <c r="AA1187" i="1"/>
  <c r="AB1187" i="1" s="1"/>
  <c r="AA1188" i="1"/>
  <c r="AB1188" i="1" s="1"/>
  <c r="AA1189" i="1"/>
  <c r="AB1189" i="1" s="1"/>
  <c r="AA1190" i="1"/>
  <c r="AB1190" i="1" s="1"/>
  <c r="AA1191" i="1"/>
  <c r="AB1191" i="1" s="1"/>
  <c r="AA1192" i="1"/>
  <c r="AB1192" i="1" s="1"/>
  <c r="AA1193" i="1"/>
  <c r="AB1193" i="1" s="1"/>
  <c r="AA1194" i="1"/>
  <c r="AB1194" i="1" s="1"/>
  <c r="AA1195" i="1"/>
  <c r="AB1195" i="1" s="1"/>
  <c r="AA1196" i="1"/>
  <c r="AB1196" i="1" s="1"/>
  <c r="AA1197" i="1"/>
  <c r="AB1197" i="1" s="1"/>
  <c r="AA1198" i="1"/>
  <c r="AB1198" i="1" s="1"/>
  <c r="AA1199" i="1"/>
  <c r="AB1199" i="1" s="1"/>
  <c r="AA1200" i="1"/>
  <c r="AB1200" i="1" s="1"/>
  <c r="AA1201" i="1"/>
  <c r="AB1201" i="1" s="1"/>
  <c r="AA1202" i="1"/>
  <c r="AB1202" i="1" s="1"/>
  <c r="AA1203" i="1"/>
  <c r="AB1203" i="1" s="1"/>
  <c r="AA1204" i="1"/>
  <c r="AB1204" i="1" s="1"/>
  <c r="AA1205" i="1"/>
  <c r="AB1205" i="1" s="1"/>
  <c r="AA1206" i="1"/>
  <c r="AB1206" i="1" s="1"/>
  <c r="AA1207" i="1"/>
  <c r="AB1207" i="1" s="1"/>
  <c r="AA1208" i="1"/>
  <c r="AB1208" i="1" s="1"/>
  <c r="AA1209" i="1"/>
  <c r="AB1209" i="1" s="1"/>
  <c r="AA1210" i="1"/>
  <c r="AB1210" i="1" s="1"/>
  <c r="AA1211" i="1"/>
  <c r="AB1211" i="1" s="1"/>
  <c r="AA1212" i="1"/>
  <c r="AB1212" i="1" s="1"/>
  <c r="AA1213" i="1"/>
  <c r="AB1213" i="1" s="1"/>
  <c r="AA1214" i="1"/>
  <c r="AB1214" i="1" s="1"/>
  <c r="AA1215" i="1"/>
  <c r="AB1215" i="1" s="1"/>
  <c r="AA1216" i="1"/>
  <c r="AB1216" i="1" s="1"/>
  <c r="AA1217" i="1"/>
  <c r="AB1217" i="1" s="1"/>
  <c r="AA1218" i="1"/>
  <c r="AB1218" i="1" s="1"/>
  <c r="AA1219" i="1"/>
  <c r="AB1219" i="1" s="1"/>
  <c r="AA1220" i="1"/>
  <c r="AB1220" i="1" s="1"/>
  <c r="AA1221" i="1"/>
  <c r="AB1221" i="1" s="1"/>
  <c r="AA1222" i="1"/>
  <c r="AB1222" i="1" s="1"/>
  <c r="AA1223" i="1"/>
  <c r="AB1223" i="1" s="1"/>
  <c r="AA1224" i="1"/>
  <c r="AB1224" i="1" s="1"/>
  <c r="AA1225" i="1"/>
  <c r="AB1225" i="1" s="1"/>
  <c r="AA1226" i="1"/>
  <c r="AB1226" i="1" s="1"/>
  <c r="AA1227" i="1"/>
  <c r="AB1227" i="1" s="1"/>
  <c r="AA1228" i="1"/>
  <c r="AB1228" i="1" s="1"/>
  <c r="AA1229" i="1"/>
  <c r="AB1229" i="1" s="1"/>
  <c r="AA1230" i="1"/>
  <c r="AB1230" i="1" s="1"/>
  <c r="AA1231" i="1"/>
  <c r="AB1231" i="1" s="1"/>
  <c r="AA1232" i="1"/>
  <c r="AB1232" i="1" s="1"/>
  <c r="AA1233" i="1"/>
  <c r="AB1233" i="1" s="1"/>
  <c r="AA1234" i="1"/>
  <c r="AB1234" i="1" s="1"/>
  <c r="AA1235" i="1"/>
  <c r="AB1235" i="1" s="1"/>
  <c r="AA1236" i="1"/>
  <c r="AB1236" i="1" s="1"/>
  <c r="AA1237" i="1"/>
  <c r="AB1237" i="1" s="1"/>
  <c r="AA1238" i="1"/>
  <c r="AB1238" i="1" s="1"/>
  <c r="AA1239" i="1"/>
  <c r="AB1239" i="1" s="1"/>
  <c r="AA1240" i="1"/>
  <c r="AB1240" i="1" s="1"/>
  <c r="AA1241" i="1"/>
  <c r="AB1241" i="1" s="1"/>
  <c r="AA1242" i="1"/>
  <c r="AB1242" i="1" s="1"/>
  <c r="AA1243" i="1"/>
  <c r="AB1243" i="1" s="1"/>
  <c r="AA1244" i="1"/>
  <c r="AB1244" i="1" s="1"/>
  <c r="AA1245" i="1"/>
  <c r="AB1245" i="1" s="1"/>
  <c r="AA1246" i="1"/>
  <c r="AB1246" i="1" s="1"/>
  <c r="X2" i="1"/>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X1165" i="1"/>
  <c r="X1166" i="1"/>
  <c r="X1167" i="1"/>
  <c r="X1168" i="1"/>
  <c r="X1169" i="1"/>
  <c r="X1170" i="1"/>
  <c r="X1171" i="1"/>
  <c r="X1172" i="1"/>
  <c r="X1173" i="1"/>
  <c r="X1174" i="1"/>
  <c r="X1175" i="1"/>
  <c r="X1176" i="1"/>
  <c r="X1177" i="1"/>
  <c r="X1178" i="1"/>
  <c r="X1179" i="1"/>
  <c r="X1180" i="1"/>
  <c r="X1181" i="1"/>
  <c r="X1182" i="1"/>
  <c r="X1183" i="1"/>
  <c r="X1184" i="1"/>
  <c r="X1185" i="1"/>
  <c r="X1186" i="1"/>
  <c r="X1187" i="1"/>
  <c r="X1188" i="1"/>
  <c r="X1189" i="1"/>
  <c r="X1190" i="1"/>
  <c r="X1191" i="1"/>
  <c r="X1192" i="1"/>
  <c r="X1193" i="1"/>
  <c r="X1194" i="1"/>
  <c r="X1195" i="1"/>
  <c r="X1196" i="1"/>
  <c r="X1197" i="1"/>
  <c r="X1198" i="1"/>
  <c r="X1199" i="1"/>
  <c r="X1200" i="1"/>
  <c r="X1201" i="1"/>
  <c r="X1202" i="1"/>
  <c r="X1203" i="1"/>
  <c r="X1204" i="1"/>
  <c r="X1205" i="1"/>
  <c r="X1206" i="1"/>
  <c r="X1207" i="1"/>
  <c r="X1208" i="1"/>
  <c r="X1209" i="1"/>
  <c r="X1210" i="1"/>
  <c r="X1211" i="1"/>
  <c r="X1212" i="1"/>
  <c r="X1213" i="1"/>
  <c r="X1214" i="1"/>
  <c r="X1215" i="1"/>
  <c r="X1216" i="1"/>
  <c r="X1217" i="1"/>
  <c r="X1218" i="1"/>
  <c r="X1219" i="1"/>
  <c r="X1220" i="1"/>
  <c r="X1221" i="1"/>
  <c r="X1222" i="1"/>
  <c r="X1223" i="1"/>
  <c r="X1224" i="1"/>
  <c r="X1225" i="1"/>
  <c r="X1226" i="1"/>
  <c r="X1227" i="1"/>
  <c r="X1228" i="1"/>
  <c r="X1229" i="1"/>
  <c r="X1230" i="1"/>
  <c r="X1231" i="1"/>
  <c r="X1232" i="1"/>
  <c r="X1233" i="1"/>
  <c r="X1234" i="1"/>
  <c r="X1235" i="1"/>
  <c r="X1236" i="1"/>
  <c r="X1237" i="1"/>
  <c r="X1238" i="1"/>
  <c r="X1239" i="1"/>
  <c r="X1240" i="1"/>
  <c r="X1241" i="1"/>
  <c r="X1242" i="1"/>
  <c r="X1243" i="1"/>
  <c r="X1244" i="1"/>
  <c r="X1245" i="1"/>
  <c r="X1246" i="1"/>
  <c r="P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L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H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D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B9" i="1" a="1"/>
  <c r="B57" i="1" a="1"/>
  <c r="B185" i="1" a="1"/>
  <c r="B249" i="1" a="1"/>
  <c r="B308" i="1" a="1"/>
  <c r="B359" i="1" a="1"/>
  <c r="B413" i="1" a="1"/>
  <c r="B477" i="1" a="1"/>
  <c r="B541" i="1" a="1"/>
  <c r="B605" i="1" a="1"/>
  <c r="B665" i="1" a="1"/>
  <c r="B729" i="1" a="1"/>
  <c r="B851" i="1" a="1"/>
  <c r="B34" i="1" a="1"/>
  <c r="B98" i="1" a="1"/>
  <c r="B162" i="1" a="1"/>
  <c r="B226" i="1" a="1"/>
  <c r="B290" i="1" a="1"/>
  <c r="B371" i="1" a="1"/>
  <c r="B430" i="1" a="1"/>
  <c r="B494" i="1" a="1"/>
  <c r="B558" i="1" a="1"/>
  <c r="B622" i="1" a="1"/>
  <c r="B689" i="1" a="1"/>
  <c r="B756" i="1" a="1"/>
  <c r="B824" i="1" a="1"/>
  <c r="B896" i="1" a="1"/>
  <c r="B59" i="1" a="1"/>
  <c r="B195" i="1" a="1"/>
  <c r="B259" i="1" a="1"/>
  <c r="B323" i="1" a="1"/>
  <c r="B399" i="1" a="1"/>
  <c r="B463" i="1" a="1"/>
  <c r="B527" i="1" a="1"/>
  <c r="B591" i="1" a="1"/>
  <c r="B652" i="1" a="1"/>
  <c r="B712" i="1" a="1"/>
  <c r="B769" i="1" a="1"/>
  <c r="B832" i="1" a="1"/>
  <c r="B889" i="1" a="1"/>
  <c r="B44" i="1" a="1"/>
  <c r="B108" i="1" a="1"/>
  <c r="B180" i="1" a="1"/>
  <c r="B244" i="1" a="1"/>
  <c r="B311" i="1" a="1"/>
  <c r="B367" i="1" a="1"/>
  <c r="B424" i="1" a="1"/>
  <c r="B488" i="1" a="1"/>
  <c r="B552" i="1" a="1"/>
  <c r="B616" i="1" a="1"/>
  <c r="B683" i="1" a="1"/>
  <c r="B744" i="1" a="1"/>
  <c r="B826" i="1" a="1"/>
  <c r="B37" i="1" a="1"/>
  <c r="B101" i="1" a="1"/>
  <c r="B173" i="1" a="1"/>
  <c r="B237" i="1" a="1"/>
  <c r="B299" i="1" a="1"/>
  <c r="B373" i="1" a="1"/>
  <c r="B441" i="1" a="1"/>
  <c r="B505" i="1" a="1"/>
  <c r="B569" i="1" a="1"/>
  <c r="B22" i="1" a="1"/>
  <c r="B86" i="1" a="1"/>
  <c r="B158" i="1" a="1"/>
  <c r="B222" i="1" a="1"/>
  <c r="B286" i="1" a="1"/>
  <c r="B345" i="1" a="1"/>
  <c r="B402" i="1" a="1"/>
  <c r="B466" i="1" a="1"/>
  <c r="B530" i="1" a="1"/>
  <c r="B594" i="1" a="1"/>
  <c r="B655" i="1" a="1"/>
  <c r="B715" i="1" a="1"/>
  <c r="B772" i="1" a="1"/>
  <c r="B842" i="1" a="1"/>
  <c r="B908" i="1" a="1"/>
  <c r="B47" i="1" a="1"/>
  <c r="B111" i="1" a="1"/>
  <c r="B175" i="1" a="1"/>
  <c r="B239" i="1" a="1"/>
  <c r="B314" i="1" a="1"/>
  <c r="B375" i="1" a="1"/>
  <c r="B435" i="1" a="1"/>
  <c r="B499" i="1" a="1"/>
  <c r="B492" i="1" a="1"/>
  <c r="B721" i="1" a="1"/>
  <c r="B864" i="1" a="1"/>
  <c r="B947" i="1" a="1"/>
  <c r="B1011" i="1" a="1"/>
  <c r="B1075" i="1" a="1"/>
  <c r="B1139" i="1" a="1"/>
  <c r="B1203" i="1" a="1"/>
  <c r="B144" i="1" a="1"/>
  <c r="B603" i="1" a="1"/>
  <c r="B774" i="1" a="1"/>
  <c r="B914" i="1" a="1"/>
  <c r="B980" i="1" a="1"/>
  <c r="B1050" i="1" a="1"/>
  <c r="B1114" i="1" a="1"/>
  <c r="B1178" i="1" a="1"/>
  <c r="B1242" i="1" a="1"/>
  <c r="B444" i="1" a="1"/>
  <c r="B687" i="1" a="1"/>
  <c r="B868" i="1" a="1"/>
  <c r="B957" i="1" a="1"/>
  <c r="B1021" i="1" a="1"/>
  <c r="B1083" i="1" a="1"/>
  <c r="B1147" i="1" a="1"/>
  <c r="B1211" i="1" a="1"/>
  <c r="B160" i="1" a="1"/>
  <c r="B579" i="1" a="1"/>
  <c r="B760" i="1" a="1"/>
  <c r="B907" i="1" a="1"/>
  <c r="B974" i="1" a="1"/>
  <c r="B1038" i="1" a="1"/>
  <c r="B1103" i="1" a="1"/>
  <c r="B1167" i="1" a="1"/>
  <c r="B1231" i="1" a="1"/>
  <c r="B396" i="1" a="1"/>
  <c r="B693" i="1" a="1"/>
  <c r="B836" i="1" a="1"/>
  <c r="B935" i="1" a="1"/>
  <c r="B999" i="1" a="1"/>
  <c r="B65" i="1" a="1"/>
  <c r="B193" i="1" a="1"/>
  <c r="B257" i="1" a="1"/>
  <c r="B316" i="1" a="1"/>
  <c r="B364" i="1" a="1"/>
  <c r="B421" i="1" a="1"/>
  <c r="B485" i="1" a="1"/>
  <c r="B549" i="1" a="1"/>
  <c r="B613" i="1" a="1"/>
  <c r="B672" i="1" a="1"/>
  <c r="B735" i="1" a="1"/>
  <c r="B802" i="1" a="1"/>
  <c r="B859" i="1" a="1"/>
  <c r="B42" i="1" a="1"/>
  <c r="B106" i="1" a="1"/>
  <c r="B170" i="1" a="1"/>
  <c r="B234" i="1" a="1"/>
  <c r="B297" i="1" a="1"/>
  <c r="B438" i="1" a="1"/>
  <c r="B502" i="1" a="1"/>
  <c r="B566" i="1" a="1"/>
  <c r="B629" i="1" a="1"/>
  <c r="B703" i="1" a="1"/>
  <c r="B762" i="1" a="1"/>
  <c r="B838" i="1" a="1"/>
  <c r="B3" i="1" a="1"/>
  <c r="B67" i="1" a="1"/>
  <c r="B203" i="1" a="1"/>
  <c r="B267" i="1" a="1"/>
  <c r="B343" i="1" a="1"/>
  <c r="B407" i="1" a="1"/>
  <c r="B471" i="1" a="1"/>
  <c r="B535" i="1" a="1"/>
  <c r="B599" i="1" a="1"/>
  <c r="B660" i="1" a="1"/>
  <c r="B718" i="1" a="1"/>
  <c r="B776" i="1" a="1"/>
  <c r="B839" i="1" a="1"/>
  <c r="B897" i="1" a="1"/>
  <c r="B52" i="1" a="1"/>
  <c r="B188" i="1" a="1"/>
  <c r="B252" i="1" a="1"/>
  <c r="B318" i="1" a="1"/>
  <c r="B372" i="1" a="1"/>
  <c r="B432" i="1" a="1"/>
  <c r="B496" i="1" a="1"/>
  <c r="B560" i="1" a="1"/>
  <c r="B631" i="1" a="1"/>
  <c r="B691" i="1" a="1"/>
  <c r="B758" i="1" a="1"/>
  <c r="B833" i="1" a="1"/>
  <c r="B45" i="1" a="1"/>
  <c r="B109" i="1" a="1"/>
  <c r="B181" i="1" a="1"/>
  <c r="B245" i="1" a="1"/>
  <c r="B305" i="1" a="1"/>
  <c r="B387" i="1" a="1"/>
  <c r="B449" i="1" a="1"/>
  <c r="B513" i="1" a="1"/>
  <c r="B577" i="1" a="1"/>
  <c r="B30" i="1" a="1"/>
  <c r="B94" i="1" a="1"/>
  <c r="B166" i="1" a="1"/>
  <c r="B230" i="1" a="1"/>
  <c r="B293" i="1" a="1"/>
  <c r="B351" i="1" a="1"/>
  <c r="B410" i="1" a="1"/>
  <c r="B474" i="1" a="1"/>
  <c r="B538" i="1" a="1"/>
  <c r="B602" i="1" a="1"/>
  <c r="B663" i="1" a="1"/>
  <c r="B720" i="1" a="1"/>
  <c r="B779" i="1" a="1"/>
  <c r="B849" i="1" a="1"/>
  <c r="B916" i="1" a="1"/>
  <c r="B55" i="1" a="1"/>
  <c r="B183" i="1" a="1"/>
  <c r="B247" i="1" a="1"/>
  <c r="B320" i="1" a="1"/>
  <c r="B381" i="1" a="1"/>
  <c r="B443" i="1" a="1"/>
  <c r="B507" i="1" a="1"/>
  <c r="B532" i="1" a="1"/>
  <c r="B739" i="1" a="1"/>
  <c r="B879" i="1" a="1"/>
  <c r="B955" i="1" a="1"/>
  <c r="B1019" i="1" a="1"/>
  <c r="B1088" i="1" a="1"/>
  <c r="B1152" i="1" a="1"/>
  <c r="B1216" i="1" a="1"/>
  <c r="B208" i="1" a="1"/>
  <c r="B626" i="1" a="1"/>
  <c r="B793" i="1" a="1"/>
  <c r="B923" i="1" a="1"/>
  <c r="B988" i="1" a="1"/>
  <c r="B1057" i="1" a="1"/>
  <c r="B1121" i="1" a="1"/>
  <c r="B1185" i="1" a="1"/>
  <c r="B307" i="1" a="1"/>
  <c r="B508" i="1" a="1"/>
  <c r="B708" i="1" a="1"/>
  <c r="B894" i="1" a="1"/>
  <c r="B965" i="1" a="1"/>
  <c r="B1029" i="1" a="1"/>
  <c r="B1096" i="1" a="1"/>
  <c r="B1160" i="1" a="1"/>
  <c r="B1224" i="1" a="1"/>
  <c r="B224" i="1" a="1"/>
  <c r="B611" i="1" a="1"/>
  <c r="B780" i="1" a="1"/>
  <c r="B917" i="1" a="1"/>
  <c r="B982" i="1" a="1"/>
  <c r="B1045" i="1" a="1"/>
  <c r="B1109" i="1" a="1"/>
  <c r="B1173" i="1" a="1"/>
  <c r="B1237" i="1" a="1"/>
  <c r="B460" i="1" a="1"/>
  <c r="B714" i="1" a="1"/>
  <c r="B857" i="1" a="1"/>
  <c r="B943" i="1" a="1"/>
  <c r="B1007" i="1" a="1"/>
  <c r="B2" i="1" a="1"/>
  <c r="B201" i="1" a="1"/>
  <c r="B265" i="1" a="1"/>
  <c r="B321" i="1" a="1"/>
  <c r="B370" i="1" a="1"/>
  <c r="B429" i="1" a="1"/>
  <c r="B493" i="1" a="1"/>
  <c r="B557" i="1" a="1"/>
  <c r="B621" i="1" a="1"/>
  <c r="B680" i="1" a="1"/>
  <c r="B749" i="1" a="1"/>
  <c r="B809" i="1" a="1"/>
  <c r="B866" i="1" a="1"/>
  <c r="B50" i="1" a="1"/>
  <c r="B114" i="1" a="1"/>
  <c r="B178" i="1" a="1"/>
  <c r="B242" i="1" a="1"/>
  <c r="B309" i="1" a="1"/>
  <c r="B384" i="1" a="1"/>
  <c r="B446" i="1" a="1"/>
  <c r="B510" i="1" a="1"/>
  <c r="B574" i="1" a="1"/>
  <c r="B637" i="1" a="1"/>
  <c r="B711" i="1" a="1"/>
  <c r="B768" i="1" a="1"/>
  <c r="B846" i="1" a="1"/>
  <c r="B11" i="1" a="1"/>
  <c r="B147" i="1" a="1"/>
  <c r="B211" i="1" a="1"/>
  <c r="B275" i="1" a="1"/>
  <c r="B348" i="1" a="1"/>
  <c r="B415" i="1" a="1"/>
  <c r="B479" i="1" a="1"/>
  <c r="B543" i="1" a="1"/>
  <c r="B607" i="1" a="1"/>
  <c r="B667" i="1" a="1"/>
  <c r="B724" i="1" a="1"/>
  <c r="B847" i="1" a="1"/>
  <c r="B905" i="1" a="1"/>
  <c r="B60" i="1" a="1"/>
  <c r="B196" i="1" a="1"/>
  <c r="B260" i="1" a="1"/>
  <c r="B324" i="1" a="1"/>
  <c r="B379" i="1" a="1"/>
  <c r="B440" i="1" a="1"/>
  <c r="B504" i="1" a="1"/>
  <c r="B568" i="1" a="1"/>
  <c r="B639" i="1" a="1"/>
  <c r="B697" i="1" a="1"/>
  <c r="B770" i="1" a="1"/>
  <c r="B840" i="1" a="1"/>
  <c r="B53" i="1" a="1"/>
  <c r="B189" i="1" a="1"/>
  <c r="B253" i="1" a="1"/>
  <c r="B312" i="1" a="1"/>
  <c r="B393" i="1" a="1"/>
  <c r="B457" i="1" a="1"/>
  <c r="B521" i="1" a="1"/>
  <c r="B585" i="1" a="1"/>
  <c r="B38" i="1" a="1"/>
  <c r="B102" i="1" a="1"/>
  <c r="B174" i="1" a="1"/>
  <c r="B238" i="1" a="1"/>
  <c r="B300" i="1" a="1"/>
  <c r="B356" i="1" a="1"/>
  <c r="B418" i="1" a="1"/>
  <c r="B482" i="1" a="1"/>
  <c r="B546" i="1" a="1"/>
  <c r="B610" i="1" a="1"/>
  <c r="B670" i="1" a="1"/>
  <c r="B733" i="1" a="1"/>
  <c r="B786" i="1" a="1"/>
  <c r="B856" i="1" a="1"/>
  <c r="B924" i="1" a="1"/>
  <c r="B63" i="1" a="1"/>
  <c r="B191" i="1" a="1"/>
  <c r="B255" i="1" a="1"/>
  <c r="B327" i="1" a="1"/>
  <c r="B388" i="1" a="1"/>
  <c r="B451" i="1" a="1"/>
  <c r="B8" i="1" a="1"/>
  <c r="B564" i="1" a="1"/>
  <c r="B755" i="1" a="1"/>
  <c r="B891" i="1" a="1"/>
  <c r="B963" i="1" a="1"/>
  <c r="B1027" i="1" a="1"/>
  <c r="B1094" i="1" a="1"/>
  <c r="B1158" i="1" a="1"/>
  <c r="B1222" i="1" a="1"/>
  <c r="B272" i="1" a="1"/>
  <c r="B646" i="1" a="1"/>
  <c r="B813" i="1" a="1"/>
  <c r="B932" i="1" a="1"/>
  <c r="B996" i="1" a="1"/>
  <c r="B1063" i="1" a="1"/>
  <c r="B1127" i="1" a="1"/>
  <c r="B1191" i="1" a="1"/>
  <c r="B24" i="1" a="1"/>
  <c r="B540" i="1" a="1"/>
  <c r="B726" i="1" a="1"/>
  <c r="B906" i="1" a="1"/>
  <c r="B973" i="1" a="1"/>
  <c r="B1037" i="1" a="1"/>
  <c r="B1102" i="1" a="1"/>
  <c r="B1166" i="1" a="1"/>
  <c r="B1230" i="1" a="1"/>
  <c r="B288" i="1" a="1"/>
  <c r="B632" i="1" a="1"/>
  <c r="B799" i="1" a="1"/>
  <c r="B926" i="1" a="1"/>
  <c r="B990" i="1" a="1"/>
  <c r="B1058" i="1" a="1"/>
  <c r="B1122" i="1" a="1"/>
  <c r="B1186" i="1" a="1"/>
  <c r="B40" i="1" a="1"/>
  <c r="B516" i="1" a="1"/>
  <c r="B728" i="1" a="1"/>
  <c r="B871" i="1" a="1"/>
  <c r="B951" i="1" a="1"/>
  <c r="B1015" i="1" a="1"/>
  <c r="B17" i="1" a="1"/>
  <c r="B25" i="1" a="1"/>
  <c r="B89" i="1" a="1"/>
  <c r="B153" i="1" a="1"/>
  <c r="B217" i="1" a="1"/>
  <c r="B281" i="1" a="1"/>
  <c r="B335" i="1" a="1"/>
  <c r="B383" i="1" a="1"/>
  <c r="B445" i="1" a="1"/>
  <c r="B509" i="1" a="1"/>
  <c r="B573" i="1" a="1"/>
  <c r="B636" i="1" a="1"/>
  <c r="B695" i="1" a="1"/>
  <c r="B767" i="1" a="1"/>
  <c r="B823" i="1" a="1"/>
  <c r="B880" i="1" a="1"/>
  <c r="B66" i="1" a="1"/>
  <c r="B194" i="1" a="1"/>
  <c r="B258" i="1" a="1"/>
  <c r="B330" i="1" a="1"/>
  <c r="B398" i="1" a="1"/>
  <c r="B462" i="1" a="1"/>
  <c r="B526" i="1" a="1"/>
  <c r="B590" i="1" a="1"/>
  <c r="B659" i="1" a="1"/>
  <c r="B730" i="1" a="1"/>
  <c r="B789" i="1" a="1"/>
  <c r="B860" i="1" a="1"/>
  <c r="B27" i="1" a="1"/>
  <c r="B91" i="1" a="1"/>
  <c r="B163" i="1" a="1"/>
  <c r="B227" i="1" a="1"/>
  <c r="B298" i="1" a="1"/>
  <c r="B360" i="1" a="1"/>
  <c r="B431" i="1" a="1"/>
  <c r="B495" i="1" a="1"/>
  <c r="B559" i="1" a="1"/>
  <c r="B623" i="1" a="1"/>
  <c r="B682" i="1" a="1"/>
  <c r="B737" i="1" a="1"/>
  <c r="B803" i="1" a="1"/>
  <c r="B861" i="1" a="1"/>
  <c r="B12" i="1" a="1"/>
  <c r="B148" i="1" a="1"/>
  <c r="B212" i="1" a="1"/>
  <c r="B276" i="1" a="1"/>
  <c r="B337" i="1" a="1"/>
  <c r="B392" i="1" a="1"/>
  <c r="B456" i="1" a="1"/>
  <c r="B520" i="1" a="1"/>
  <c r="B584" i="1" a="1"/>
  <c r="B653" i="1" a="1"/>
  <c r="B713" i="1" a="1"/>
  <c r="B784" i="1" a="1"/>
  <c r="B5" i="1" a="1"/>
  <c r="B69" i="1" a="1"/>
  <c r="B205" i="1" a="1"/>
  <c r="B269" i="1" a="1"/>
  <c r="B332" i="1" a="1"/>
  <c r="B409" i="1" a="1"/>
  <c r="B473" i="1" a="1"/>
  <c r="B537" i="1" a="1"/>
  <c r="B601" i="1" a="1"/>
  <c r="B54" i="1" a="1"/>
  <c r="B190" i="1" a="1"/>
  <c r="B254" i="1" a="1"/>
  <c r="B313" i="1" a="1"/>
  <c r="B368" i="1" a="1"/>
  <c r="B434" i="1" a="1"/>
  <c r="B498" i="1" a="1"/>
  <c r="B562" i="1" a="1"/>
  <c r="B625" i="1" a="1"/>
  <c r="B685" i="1" a="1"/>
  <c r="B746" i="1" a="1"/>
  <c r="B806" i="1" a="1"/>
  <c r="B878" i="1" a="1"/>
  <c r="B15" i="1" a="1"/>
  <c r="B79" i="1" a="1"/>
  <c r="B143" i="1" a="1"/>
  <c r="B207" i="1" a="1"/>
  <c r="B271" i="1" a="1"/>
  <c r="B339" i="1" a="1"/>
  <c r="B403" i="1" a="1"/>
  <c r="B467" i="1" a="1"/>
  <c r="B624" i="1" a="1"/>
  <c r="B791" i="1" a="1"/>
  <c r="B913" i="1" a="1"/>
  <c r="B979" i="1" a="1"/>
  <c r="B1043" i="1" a="1"/>
  <c r="B1107" i="1" a="1"/>
  <c r="B1171" i="1" a="1"/>
  <c r="B33" i="1" a="1"/>
  <c r="B97" i="1" a="1"/>
  <c r="B161" i="1" a="1"/>
  <c r="B225" i="1" a="1"/>
  <c r="B289" i="1" a="1"/>
  <c r="B341" i="1" a="1"/>
  <c r="B390" i="1" a="1"/>
  <c r="B453" i="1" a="1"/>
  <c r="B517" i="1" a="1"/>
  <c r="B581" i="1" a="1"/>
  <c r="B643" i="1" a="1"/>
  <c r="B702" i="1" a="1"/>
  <c r="B775" i="1" a="1"/>
  <c r="B831" i="1" a="1"/>
  <c r="B10" i="1" a="1"/>
  <c r="B202" i="1" a="1"/>
  <c r="B266" i="1" a="1"/>
  <c r="B336" i="1" a="1"/>
  <c r="B406" i="1" a="1"/>
  <c r="B470" i="1" a="1"/>
  <c r="B534" i="1" a="1"/>
  <c r="B598" i="1" a="1"/>
  <c r="B666" i="1" a="1"/>
  <c r="B736" i="1" a="1"/>
  <c r="B796" i="1" a="1"/>
  <c r="B874" i="1" a="1"/>
  <c r="B35" i="1" a="1"/>
  <c r="B99" i="1" a="1"/>
  <c r="B171" i="1" a="1"/>
  <c r="B235" i="1" a="1"/>
  <c r="B303" i="1" a="1"/>
  <c r="B366" i="1" a="1"/>
  <c r="B439" i="1" a="1"/>
  <c r="B503" i="1" a="1"/>
  <c r="B567" i="1" a="1"/>
  <c r="B630" i="1" a="1"/>
  <c r="B690" i="1" a="1"/>
  <c r="B751" i="1" a="1"/>
  <c r="B811" i="1" a="1"/>
  <c r="B867" i="1" a="1"/>
  <c r="B20" i="1" a="1"/>
  <c r="B84" i="1" a="1"/>
  <c r="B156" i="1" a="1"/>
  <c r="B220" i="1" a="1"/>
  <c r="B284" i="1" a="1"/>
  <c r="B349" i="1" a="1"/>
  <c r="B400" i="1" a="1"/>
  <c r="B464" i="1" a="1"/>
  <c r="B528" i="1" a="1"/>
  <c r="B592" i="1" a="1"/>
  <c r="B661" i="1" a="1"/>
  <c r="B719" i="1" a="1"/>
  <c r="B798" i="1" a="1"/>
  <c r="B13" i="1" a="1"/>
  <c r="B77" i="1" a="1"/>
  <c r="B149" i="1" a="1"/>
  <c r="B213" i="1" a="1"/>
  <c r="B277" i="1" a="1"/>
  <c r="B338" i="1" a="1"/>
  <c r="B417" i="1" a="1"/>
  <c r="B481" i="1" a="1"/>
  <c r="B545" i="1" a="1"/>
  <c r="B609" i="1" a="1"/>
  <c r="B62" i="1" a="1"/>
  <c r="B198" i="1" a="1"/>
  <c r="B262" i="1" a="1"/>
  <c r="B319" i="1" a="1"/>
  <c r="B374" i="1" a="1"/>
  <c r="B442" i="1" a="1"/>
  <c r="B506" i="1" a="1"/>
  <c r="B570" i="1" a="1"/>
  <c r="B633" i="1" a="1"/>
  <c r="B692" i="1" a="1"/>
  <c r="B753" i="1" a="1"/>
  <c r="B814" i="1" a="1"/>
  <c r="B884" i="1" a="1"/>
  <c r="B23" i="1" a="1"/>
  <c r="B87" i="1" a="1"/>
  <c r="B151" i="1" a="1"/>
  <c r="B215" i="1" a="1"/>
  <c r="B279" i="1" a="1"/>
  <c r="B357" i="1" a="1"/>
  <c r="B411" i="1" a="1"/>
  <c r="B475" i="1" a="1"/>
  <c r="B200" i="1" a="1"/>
  <c r="B642" i="1" a="1"/>
  <c r="B808" i="1" a="1"/>
  <c r="B922" i="1" a="1"/>
  <c r="B987" i="1" a="1"/>
  <c r="B1056" i="1" a="1"/>
  <c r="B1120" i="1" a="1"/>
  <c r="B1184" i="1" a="1"/>
  <c r="B184" i="1" a="1"/>
  <c r="B500" i="1" a="1"/>
  <c r="B706" i="1" a="1"/>
  <c r="B865" i="1" a="1"/>
  <c r="B956" i="1" a="1"/>
  <c r="B1020" i="1" a="1"/>
  <c r="B1089" i="1" a="1"/>
  <c r="B1153" i="1" a="1"/>
  <c r="B1217" i="1" a="1"/>
  <c r="B216" i="1" a="1"/>
  <c r="B627" i="1" a="1"/>
  <c r="B794" i="1" a="1"/>
  <c r="B933" i="1" a="1"/>
  <c r="B997" i="1" a="1"/>
  <c r="B1064" i="1" a="1"/>
  <c r="B1128" i="1" a="1"/>
  <c r="B1192" i="1" a="1"/>
  <c r="B358" i="1" a="1"/>
  <c r="B452" i="1" a="1"/>
  <c r="B709" i="1" a="1"/>
  <c r="B869" i="1" a="1"/>
  <c r="B950" i="1" a="1"/>
  <c r="B1014" i="1" a="1"/>
  <c r="B1077" i="1" a="1"/>
  <c r="B1141" i="1" a="1"/>
  <c r="B1205" i="1" a="1"/>
  <c r="B232" i="1" a="1"/>
  <c r="B612" i="1" a="1"/>
  <c r="B781" i="1" a="1"/>
  <c r="B909" i="1" a="1"/>
  <c r="B975" i="1" a="1"/>
  <c r="B1039" i="1" a="1"/>
  <c r="B41" i="1" a="1"/>
  <c r="B209" i="1" a="1"/>
  <c r="B353" i="1" a="1"/>
  <c r="B525" i="1" a="1"/>
  <c r="B688" i="1" a="1"/>
  <c r="B845" i="1" a="1"/>
  <c r="B146" i="1" a="1"/>
  <c r="B322" i="1" a="1"/>
  <c r="B486" i="1" a="1"/>
  <c r="B673" i="1" a="1"/>
  <c r="B852" i="1" a="1"/>
  <c r="B310" i="1" a="1"/>
  <c r="B487" i="1" a="1"/>
  <c r="B644" i="1" a="1"/>
  <c r="B818" i="1" a="1"/>
  <c r="B68" i="1" a="1"/>
  <c r="B236" i="1" a="1"/>
  <c r="B408" i="1" a="1"/>
  <c r="B576" i="1" a="1"/>
  <c r="B738" i="1" a="1"/>
  <c r="B85" i="1" a="1"/>
  <c r="B261" i="1" a="1"/>
  <c r="B433" i="1" a="1"/>
  <c r="B6" i="1" a="1"/>
  <c r="B182" i="1" a="1"/>
  <c r="B333" i="1" a="1"/>
  <c r="B514" i="1" a="1"/>
  <c r="B677" i="1" a="1"/>
  <c r="B828" i="1" a="1"/>
  <c r="B95" i="1" a="1"/>
  <c r="B263" i="1" a="1"/>
  <c r="B427" i="1" a="1"/>
  <c r="B684" i="1" a="1"/>
  <c r="B971" i="1" a="1"/>
  <c r="B1132" i="1" a="1"/>
  <c r="B328" i="1" a="1"/>
  <c r="B830" i="1" a="1"/>
  <c r="B1004" i="1" a="1"/>
  <c r="B1133" i="1" a="1"/>
  <c r="B88" i="1" a="1"/>
  <c r="B742" i="1" a="1"/>
  <c r="B981" i="1" a="1"/>
  <c r="B1108" i="1" a="1"/>
  <c r="B1236" i="1" a="1"/>
  <c r="B649" i="1" a="1"/>
  <c r="B934" i="1" a="1"/>
  <c r="B1065" i="1" a="1"/>
  <c r="B1193" i="1" a="1"/>
  <c r="B548" i="1" a="1"/>
  <c r="B885" i="1" a="1"/>
  <c r="B1023" i="1" a="1"/>
  <c r="B1155" i="1" a="1"/>
  <c r="B1219" i="1" a="1"/>
  <c r="B1156" i="1" a="1"/>
  <c r="B176" i="1" a="1"/>
  <c r="B587" i="1" a="1"/>
  <c r="B766" i="1" a="1"/>
  <c r="B899" i="1" a="1"/>
  <c r="B968" i="1" a="1"/>
  <c r="B1032" i="1" a="1"/>
  <c r="B1098" i="1" a="1"/>
  <c r="B1162" i="1" a="1"/>
  <c r="B1226" i="1" a="1"/>
  <c r="B556" i="1" a="1"/>
  <c r="B752" i="1" a="1"/>
  <c r="B901" i="1" a="1"/>
  <c r="B969" i="1" a="1"/>
  <c r="B1041" i="1" a="1"/>
  <c r="B1099" i="1" a="1"/>
  <c r="B1208" i="1" a="1"/>
  <c r="B420" i="1" a="1"/>
  <c r="B679" i="1" a="1"/>
  <c r="B877" i="1" a="1"/>
  <c r="B954" i="1" a="1"/>
  <c r="B1018" i="1" a="1"/>
  <c r="B1081" i="1" a="1"/>
  <c r="B1145" i="1" a="1"/>
  <c r="B1209" i="1" a="1"/>
  <c r="B363" i="1" a="1"/>
  <c r="B572" i="1" a="1"/>
  <c r="B1172" i="1" a="1"/>
  <c r="B1129" i="1" a="1"/>
  <c r="B959" i="1" a="1"/>
  <c r="B1187" i="1" a="1"/>
  <c r="B404" i="1" a="1"/>
  <c r="B936" i="1" a="1"/>
  <c r="B1130" i="1" a="1"/>
  <c r="B678" i="1" a="1"/>
  <c r="B1001" i="1" a="1"/>
  <c r="B1150" i="1" a="1"/>
  <c r="B921" i="1" a="1"/>
  <c r="B1113" i="1" a="1"/>
  <c r="B1100" i="1" a="1"/>
  <c r="B515" i="1" a="1"/>
  <c r="B800" i="1" a="1"/>
  <c r="B1124" i="1" a="1"/>
  <c r="B523" i="1" a="1"/>
  <c r="B1079" i="1" a="1"/>
  <c r="B716" i="1" a="1"/>
  <c r="B1182" i="1" a="1"/>
  <c r="B641" i="1" a="1"/>
  <c r="B1189" i="1" a="1"/>
  <c r="B347" i="1" a="1"/>
  <c r="B282" i="1" a="1"/>
  <c r="B455" i="1" a="1"/>
  <c r="B386" i="1" a="1"/>
  <c r="B425" i="1" a="1"/>
  <c r="B820" i="1" a="1"/>
  <c r="B80" i="1" a="1"/>
  <c r="B669" i="1" a="1"/>
  <c r="B895" i="1" a="1"/>
  <c r="B1084" i="1" a="1"/>
  <c r="B748" i="1" a="1"/>
  <c r="B1085" i="1" a="1"/>
  <c r="B734" i="1" a="1"/>
  <c r="B1195" i="1" a="1"/>
  <c r="B1010" i="1" a="1"/>
  <c r="B49" i="1" a="1"/>
  <c r="B233" i="1" a="1"/>
  <c r="B376" i="1" a="1"/>
  <c r="B533" i="1" a="1"/>
  <c r="B710" i="1" a="1"/>
  <c r="B873" i="1" a="1"/>
  <c r="B154" i="1" a="1"/>
  <c r="B342" i="1" a="1"/>
  <c r="B518" i="1" a="1"/>
  <c r="B681" i="1" a="1"/>
  <c r="B881" i="1" a="1"/>
  <c r="B155" i="1" a="1"/>
  <c r="B317" i="1" a="1"/>
  <c r="B511" i="1" a="1"/>
  <c r="B674" i="1" a="1"/>
  <c r="B825" i="1" a="1"/>
  <c r="B92" i="1" a="1"/>
  <c r="B268" i="1" a="1"/>
  <c r="B416" i="1" a="1"/>
  <c r="B600" i="1" a="1"/>
  <c r="B777" i="1" a="1"/>
  <c r="B93" i="1" a="1"/>
  <c r="B285" i="1" a="1"/>
  <c r="B465" i="1" a="1"/>
  <c r="B14" i="1" a="1"/>
  <c r="B206" i="1" a="1"/>
  <c r="B362" i="1" a="1"/>
  <c r="B522" i="1" a="1"/>
  <c r="B699" i="1" a="1"/>
  <c r="B870" i="1" a="1"/>
  <c r="B103" i="1" a="1"/>
  <c r="B287" i="1" a="1"/>
  <c r="B459" i="1" a="1"/>
  <c r="B701" i="1" a="1"/>
  <c r="B995" i="1" a="1"/>
  <c r="B1164" i="1" a="1"/>
  <c r="B436" i="1" a="1"/>
  <c r="B850" i="1" a="1"/>
  <c r="B1012" i="1" a="1"/>
  <c r="B1146" i="1" a="1"/>
  <c r="B152" i="1" a="1"/>
  <c r="B778" i="1" a="1"/>
  <c r="B989" i="1" a="1"/>
  <c r="B1115" i="1" a="1"/>
  <c r="B1243" i="1" a="1"/>
  <c r="B671" i="1" a="1"/>
  <c r="B942" i="1" a="1"/>
  <c r="B1071" i="1" a="1"/>
  <c r="B1199" i="1" a="1"/>
  <c r="B580" i="1" a="1"/>
  <c r="B898" i="1" a="1"/>
  <c r="B1031" i="1" a="1"/>
  <c r="B1104" i="1" a="1"/>
  <c r="B1168" i="1" a="1"/>
  <c r="B1232" i="1" a="1"/>
  <c r="B1176" i="1" a="1"/>
  <c r="B240" i="1" a="1"/>
  <c r="B617" i="1" a="1"/>
  <c r="B785" i="1" a="1"/>
  <c r="B910" i="1" a="1"/>
  <c r="B976" i="1" a="1"/>
  <c r="B1040" i="1" a="1"/>
  <c r="B1105" i="1" a="1"/>
  <c r="B1169" i="1" a="1"/>
  <c r="B1233" i="1" a="1"/>
  <c r="B588" i="1" a="1"/>
  <c r="B787" i="1" a="1"/>
  <c r="B911" i="1" a="1"/>
  <c r="B977" i="1" a="1"/>
  <c r="B1048" i="1" a="1"/>
  <c r="B1112" i="1" a="1"/>
  <c r="B1220" i="1" a="1"/>
  <c r="B484" i="1" a="1"/>
  <c r="B700" i="1" a="1"/>
  <c r="B890" i="1" a="1"/>
  <c r="B962" i="1" a="1"/>
  <c r="B1026" i="1" a="1"/>
  <c r="B1087" i="1" a="1"/>
  <c r="B1151" i="1" a="1"/>
  <c r="B1215" i="1" a="1"/>
  <c r="B437" i="1" a="1"/>
  <c r="B731" i="1" a="1"/>
  <c r="B480" i="1" a="1"/>
  <c r="B165" i="1" a="1"/>
  <c r="B78" i="1" a="1"/>
  <c r="B586" i="1" a="1"/>
  <c r="B167" i="1" a="1"/>
  <c r="B1062" i="1" a="1"/>
  <c r="B664" i="1" a="1"/>
  <c r="B1069" i="1" a="1"/>
  <c r="B1044" i="1" a="1"/>
  <c r="B835" i="1" a="1"/>
  <c r="B104" i="1" a="1"/>
  <c r="B1123" i="1" a="1"/>
  <c r="B1227" i="1" a="1"/>
  <c r="B841" i="1" a="1"/>
  <c r="B1066" i="1" a="1"/>
  <c r="B56" i="1" a="1"/>
  <c r="B1067" i="1" a="1"/>
  <c r="B595" i="1" a="1"/>
  <c r="B986" i="1" a="1"/>
  <c r="B1241" i="1" a="1"/>
  <c r="B722" i="1" a="1"/>
  <c r="B1198" i="1" a="1"/>
  <c r="B295" i="1" a="1"/>
  <c r="B1206" i="1" a="1"/>
  <c r="B872" i="1" a="1"/>
  <c r="B1207" i="1" a="1"/>
  <c r="B1086" i="1" a="1"/>
  <c r="B844" i="1" a="1"/>
  <c r="B177" i="1" a="1"/>
  <c r="B478" i="1" a="1"/>
  <c r="B638" i="1" a="1"/>
  <c r="B544" i="1" a="1"/>
  <c r="B593" i="1" a="1"/>
  <c r="B231" i="1" a="1"/>
  <c r="B741" i="1" a="1"/>
  <c r="B1076" i="1" a="1"/>
  <c r="B1030" i="1" a="1"/>
  <c r="B1148" i="1" a="1"/>
  <c r="B886" i="1" a="1"/>
  <c r="B1149" i="1" a="1"/>
  <c r="B1025" i="1" a="1"/>
  <c r="B315" i="1" a="1"/>
  <c r="B1074" i="1" a="1"/>
  <c r="B81" i="1" a="1"/>
  <c r="B241" i="1" a="1"/>
  <c r="B397" i="1" a="1"/>
  <c r="B565" i="1" a="1"/>
  <c r="B717" i="1" a="1"/>
  <c r="B18" i="1" a="1"/>
  <c r="B186" i="1" a="1"/>
  <c r="B365" i="1" a="1"/>
  <c r="B542" i="1" a="1"/>
  <c r="B723" i="1" a="1"/>
  <c r="B888" i="1" a="1"/>
  <c r="B179" i="1" a="1"/>
  <c r="B354" i="1" a="1"/>
  <c r="B519" i="1" a="1"/>
  <c r="B696" i="1" a="1"/>
  <c r="B853" i="1" a="1"/>
  <c r="B100" i="1" a="1"/>
  <c r="B291" i="1" a="1"/>
  <c r="B448" i="1" a="1"/>
  <c r="B608" i="1" a="1"/>
  <c r="B804" i="1" a="1"/>
  <c r="B292" i="1" a="1"/>
  <c r="B489" i="1" a="1"/>
  <c r="B46" i="1" a="1"/>
  <c r="B214" i="1" a="1"/>
  <c r="B380" i="1" a="1"/>
  <c r="B554" i="1" a="1"/>
  <c r="B707" i="1" a="1"/>
  <c r="B892" i="1" a="1"/>
  <c r="B294" i="1" a="1"/>
  <c r="B483" i="1" a="1"/>
  <c r="B773" i="1" a="1"/>
  <c r="B1003" i="1" a="1"/>
  <c r="B1190" i="1" a="1"/>
  <c r="B539" i="1" a="1"/>
  <c r="B893" i="1" a="1"/>
  <c r="B1028" i="1" a="1"/>
  <c r="B1159" i="1" a="1"/>
  <c r="B280" i="1" a="1"/>
  <c r="B815" i="1" a="1"/>
  <c r="B1005" i="1" a="1"/>
  <c r="B1134" i="1" a="1"/>
  <c r="B32" i="1" a="1"/>
  <c r="B727" i="1" a="1"/>
  <c r="B958" i="1" a="1"/>
  <c r="B1090" i="1" a="1"/>
  <c r="B1218" i="1" a="1"/>
  <c r="B634" i="1" a="1"/>
  <c r="B918" i="1" a="1"/>
  <c r="B1046" i="1" a="1"/>
  <c r="B1110" i="1" a="1"/>
  <c r="B1174" i="1" a="1"/>
  <c r="B1238" i="1" a="1"/>
  <c r="B1188" i="1" a="1"/>
  <c r="B301" i="1" a="1"/>
  <c r="B635" i="1" a="1"/>
  <c r="B801" i="1" a="1"/>
  <c r="B919" i="1" a="1"/>
  <c r="B984" i="1" a="1"/>
  <c r="B1047" i="1" a="1"/>
  <c r="B1111" i="1" a="1"/>
  <c r="B1175" i="1" a="1"/>
  <c r="B1239" i="1" a="1"/>
  <c r="B619" i="1" a="1"/>
  <c r="B805" i="1" a="1"/>
  <c r="B920" i="1" a="1"/>
  <c r="B985" i="1" a="1"/>
  <c r="B1054" i="1" a="1"/>
  <c r="B1118" i="1" a="1"/>
  <c r="B1246" i="1" a="1"/>
  <c r="B531" i="1" a="1"/>
  <c r="B754" i="1" a="1"/>
  <c r="B902" i="1" a="1"/>
  <c r="B970" i="1" a="1"/>
  <c r="B1034" i="1" a="1"/>
  <c r="B1093" i="1" a="1"/>
  <c r="B1157" i="1" a="1"/>
  <c r="B1221" i="1" a="1"/>
  <c r="B113" i="1" a="1"/>
  <c r="B218" i="1" a="1"/>
  <c r="B750" i="1" a="1"/>
  <c r="B219" i="1" a="1"/>
  <c r="B575" i="1" a="1"/>
  <c r="B164" i="1" a="1"/>
  <c r="B668" i="1" a="1"/>
  <c r="B344" i="1" a="1"/>
  <c r="B270" i="1" a="1"/>
  <c r="B759" i="1" a="1"/>
  <c r="B1228" i="1" a="1"/>
  <c r="B1197" i="1" a="1"/>
  <c r="B340" i="1" a="1"/>
  <c r="B747" i="1" a="1"/>
  <c r="B1000" i="1" a="1"/>
  <c r="B843" i="1" a="1"/>
  <c r="B1049" i="1" a="1"/>
  <c r="B964" i="1" a="1"/>
  <c r="B1154" i="1" a="1"/>
  <c r="B48" i="1" a="1"/>
  <c r="B1143" i="1" a="1"/>
  <c r="B1017" i="1" a="1"/>
  <c r="B938" i="1" a="1"/>
  <c r="B501" i="1" a="1"/>
  <c r="B283" i="1" a="1"/>
  <c r="B61" i="1" a="1"/>
  <c r="B647" i="1" a="1"/>
  <c r="B939" i="1" a="1"/>
  <c r="B1229" i="1" a="1"/>
  <c r="B1161" i="1" a="1"/>
  <c r="B112" i="1" a="1"/>
  <c r="B524" i="1" a="1"/>
  <c r="B662" i="1" a="1"/>
  <c r="B105" i="1" a="1"/>
  <c r="B273" i="1" a="1"/>
  <c r="B405" i="1" a="1"/>
  <c r="B589" i="1" a="1"/>
  <c r="B761" i="1" a="1"/>
  <c r="B26" i="1" a="1"/>
  <c r="B210" i="1" a="1"/>
  <c r="B391" i="1" a="1"/>
  <c r="B550" i="1" a="1"/>
  <c r="B743" i="1" a="1"/>
  <c r="B19" i="1" a="1"/>
  <c r="B187" i="1" a="1"/>
  <c r="B551" i="1" a="1"/>
  <c r="B704" i="1" a="1"/>
  <c r="B875" i="1" a="1"/>
  <c r="B304" i="1" a="1"/>
  <c r="B472" i="1" a="1"/>
  <c r="B645" i="1" a="1"/>
  <c r="B812" i="1" a="1"/>
  <c r="B157" i="1" a="1"/>
  <c r="B325" i="1" a="1"/>
  <c r="B497" i="1" a="1"/>
  <c r="B70" i="1" a="1"/>
  <c r="B246" i="1" a="1"/>
  <c r="B394" i="1" a="1"/>
  <c r="B578" i="1" a="1"/>
  <c r="B740" i="1" a="1"/>
  <c r="B900" i="1" a="1"/>
  <c r="B159" i="1" a="1"/>
  <c r="B334" i="1" a="1"/>
  <c r="B491" i="1" a="1"/>
  <c r="B829" i="1" a="1"/>
  <c r="B1035" i="1" a="1"/>
  <c r="B1196" i="1" a="1"/>
  <c r="B571" i="1" a="1"/>
  <c r="B904" i="1" a="1"/>
  <c r="B1036" i="1" a="1"/>
  <c r="B1165" i="1" a="1"/>
  <c r="B382" i="1" a="1"/>
  <c r="B834" i="1" a="1"/>
  <c r="B1013" i="1" a="1"/>
  <c r="B1140" i="1" a="1"/>
  <c r="B96" i="1" a="1"/>
  <c r="B745" i="1" a="1"/>
  <c r="B966" i="1" a="1"/>
  <c r="B1097" i="1" a="1"/>
  <c r="B1225" i="1" a="1"/>
  <c r="B654" i="1" a="1"/>
  <c r="B927" i="1" a="1"/>
  <c r="B1052" i="1" a="1"/>
  <c r="B1116" i="1" a="1"/>
  <c r="B1180" i="1" a="1"/>
  <c r="B1244" i="1" a="1"/>
  <c r="B1214" i="1" a="1"/>
  <c r="B352" i="1" a="1"/>
  <c r="B656" i="1" a="1"/>
  <c r="B821" i="1" a="1"/>
  <c r="B928" i="1" a="1"/>
  <c r="B992" i="1" a="1"/>
  <c r="B1053" i="1" a="1"/>
  <c r="B1117" i="1" a="1"/>
  <c r="B1181" i="1" a="1"/>
  <c r="B1245" i="1" a="1"/>
  <c r="B657" i="1" a="1"/>
  <c r="B822" i="1" a="1"/>
  <c r="B929" i="1" a="1"/>
  <c r="B993" i="1" a="1"/>
  <c r="B1060" i="1" a="1"/>
  <c r="B1131" i="1" a="1"/>
  <c r="B64" i="1" a="1"/>
  <c r="B563" i="1" a="1"/>
  <c r="B771" i="1" a="1"/>
  <c r="B912" i="1" a="1"/>
  <c r="B978" i="1" a="1"/>
  <c r="B1042" i="1" a="1"/>
  <c r="B1106" i="1" a="1"/>
  <c r="B1170" i="1" a="1"/>
  <c r="B1234" i="1" a="1"/>
  <c r="B296" i="1" a="1"/>
  <c r="B597" i="1" a="1"/>
  <c r="B782" i="1" a="1"/>
  <c r="B58" i="1" a="1"/>
  <c r="B414" i="1" a="1"/>
  <c r="B582" i="1" a="1"/>
  <c r="B43" i="1" a="1"/>
  <c r="B385" i="1" a="1"/>
  <c r="B882" i="1" a="1"/>
  <c r="B331" i="1" a="1"/>
  <c r="B854" i="1" a="1"/>
  <c r="B529" i="1" a="1"/>
  <c r="B426" i="1" a="1"/>
  <c r="B7" i="1" a="1"/>
  <c r="B848" i="1" a="1"/>
  <c r="B940" i="1" a="1"/>
  <c r="B915" i="1" a="1"/>
  <c r="B998" i="1" a="1"/>
  <c r="B1059" i="1" a="1"/>
  <c r="B676" i="1" a="1"/>
  <c r="B1194" i="1" a="1"/>
  <c r="B937" i="1" a="1"/>
  <c r="B807" i="1" a="1"/>
  <c r="B1177" i="1" a="1"/>
  <c r="B1095" i="1" a="1"/>
  <c r="B983" i="1" a="1"/>
  <c r="B732" i="1" a="1"/>
  <c r="B476" i="1" a="1"/>
  <c r="B256" i="1" a="1"/>
  <c r="B1125" i="1" a="1"/>
  <c r="B837" i="1" a="1"/>
  <c r="B107" i="1" a="1"/>
  <c r="B228" i="1" a="1"/>
  <c r="B326" i="1" a="1"/>
  <c r="B596" i="1" a="1"/>
  <c r="B949" i="1" a="1"/>
  <c r="B819" i="1" a="1"/>
  <c r="B555" i="1" a="1"/>
  <c r="B1213" i="1" a="1"/>
  <c r="B1092" i="1" a="1"/>
  <c r="B1138" i="1" a="1"/>
  <c r="B145" i="1" a="1"/>
  <c r="B302" i="1" a="1"/>
  <c r="B461" i="1" a="1"/>
  <c r="B628" i="1" a="1"/>
  <c r="B788" i="1" a="1"/>
  <c r="B82" i="1" a="1"/>
  <c r="B250" i="1" a="1"/>
  <c r="B422" i="1" a="1"/>
  <c r="B606" i="1" a="1"/>
  <c r="B783" i="1" a="1"/>
  <c r="B51" i="1" a="1"/>
  <c r="B243" i="1" a="1"/>
  <c r="B423" i="1" a="1"/>
  <c r="B583" i="1" a="1"/>
  <c r="B757" i="1" a="1"/>
  <c r="B4" i="1" a="1"/>
  <c r="B172" i="1" a="1"/>
  <c r="B355" i="1" a="1"/>
  <c r="B512" i="1" a="1"/>
  <c r="B675" i="1" a="1"/>
  <c r="B21" i="1" a="1"/>
  <c r="B197" i="1" a="1"/>
  <c r="B350" i="1" a="1"/>
  <c r="B553" i="1" a="1"/>
  <c r="B110" i="1" a="1"/>
  <c r="B278" i="1" a="1"/>
  <c r="B450" i="1" a="1"/>
  <c r="B618" i="1" a="1"/>
  <c r="B765" i="1" a="1"/>
  <c r="B31" i="1" a="1"/>
  <c r="B199" i="1" a="1"/>
  <c r="B369" i="1" a="1"/>
  <c r="B264" i="1" a="1"/>
  <c r="B903" i="1" a="1"/>
  <c r="B1068" i="1" a="1"/>
  <c r="B1235" i="1" a="1"/>
  <c r="B686" i="1" a="1"/>
  <c r="B948" i="1" a="1"/>
  <c r="B1082" i="1" a="1"/>
  <c r="B1210" i="1" a="1"/>
  <c r="B604" i="1" a="1"/>
  <c r="B925" i="1" a="1"/>
  <c r="B1051" i="1" a="1"/>
  <c r="B1179" i="1" a="1"/>
  <c r="B389" i="1" a="1"/>
  <c r="B855" i="1" a="1"/>
  <c r="B1006" i="1" a="1"/>
  <c r="B1135" i="1" a="1"/>
  <c r="B168" i="1" a="1"/>
  <c r="B764" i="1" a="1"/>
  <c r="B967" i="1" a="1"/>
  <c r="B1072" i="1" a="1"/>
  <c r="B1136" i="1" a="1"/>
  <c r="B1200" i="1" a="1"/>
  <c r="B1033" i="1" a="1"/>
  <c r="B1240" i="1" a="1"/>
  <c r="B468" i="1" a="1"/>
  <c r="B694" i="1" a="1"/>
  <c r="B858" i="1" a="1"/>
  <c r="B944" i="1" a="1"/>
  <c r="B1008" i="1" a="1"/>
  <c r="B1073" i="1" a="1"/>
  <c r="B1137" i="1" a="1"/>
  <c r="B1201" i="1" a="1"/>
  <c r="B412" i="1" a="1"/>
  <c r="B698" i="1" a="1"/>
  <c r="B862" i="1" a="1"/>
  <c r="B945" i="1" a="1"/>
  <c r="B1009" i="1" a="1"/>
  <c r="B1080" i="1" a="1"/>
  <c r="B1163" i="1" a="1"/>
  <c r="B192" i="1" a="1"/>
  <c r="B620" i="1" a="1"/>
  <c r="B827" i="1" a="1"/>
  <c r="B930" i="1" a="1"/>
  <c r="B994" i="1" a="1"/>
  <c r="B1055" i="1" a="1"/>
  <c r="B1119" i="1" a="1"/>
  <c r="B1183" i="1" a="1"/>
  <c r="B248" i="1" a="1"/>
  <c r="B169" i="1" a="1"/>
  <c r="B329" i="1" a="1"/>
  <c r="B469" i="1" a="1"/>
  <c r="B650" i="1" a="1"/>
  <c r="B816" i="1" a="1"/>
  <c r="B90" i="1" a="1"/>
  <c r="B274" i="1" a="1"/>
  <c r="B454" i="1" a="1"/>
  <c r="B614" i="1" a="1"/>
  <c r="B810" i="1" a="1"/>
  <c r="B251" i="1" a="1"/>
  <c r="B447" i="1" a="1"/>
  <c r="B615" i="1" a="1"/>
  <c r="B763" i="1" a="1"/>
  <c r="B28" i="1" a="1"/>
  <c r="B204" i="1" a="1"/>
  <c r="B361" i="1" a="1"/>
  <c r="B536" i="1" a="1"/>
  <c r="B705" i="1" a="1"/>
  <c r="B29" i="1" a="1"/>
  <c r="B221" i="1" a="1"/>
  <c r="B561" i="1" a="1"/>
  <c r="B458" i="1" a="1"/>
  <c r="B792" i="1" a="1"/>
  <c r="B223" i="1" a="1"/>
  <c r="B428" i="1" a="1"/>
  <c r="B16" i="1" a="1"/>
  <c r="B648" i="1" a="1"/>
  <c r="B1070" i="1" a="1"/>
  <c r="B1022" i="1" a="1"/>
  <c r="B1142" i="1" a="1"/>
  <c r="B1016" i="1" a="1"/>
  <c r="B953" i="1" a="1"/>
  <c r="B1061" i="1" a="1"/>
  <c r="B658" i="1" a="1"/>
  <c r="B817" i="1" a="1"/>
  <c r="B36" i="1" a="1"/>
  <c r="B229" i="1" a="1"/>
  <c r="B490" i="1" a="1"/>
  <c r="B419" i="1" a="1"/>
  <c r="B972" i="1" a="1"/>
  <c r="B1204" i="1" a="1"/>
  <c r="B346" i="1" a="1"/>
  <c r="B1212" i="1" a="1"/>
  <c r="B960" i="1" a="1"/>
  <c r="B887" i="1" a="1"/>
  <c r="B946" i="1" a="1"/>
  <c r="B1202" i="1" a="1"/>
  <c r="B83" i="1" a="1"/>
  <c r="B401" i="1" a="1"/>
  <c r="B306" i="1" a="1"/>
  <c r="B640" i="1" a="1"/>
  <c r="B39" i="1" a="1"/>
  <c r="B395" i="1" a="1"/>
  <c r="B931" i="1" a="1"/>
  <c r="B1223" i="1" a="1"/>
  <c r="B941" i="1" a="1"/>
  <c r="B883" i="1" a="1"/>
  <c r="B1078" i="1" a="1"/>
  <c r="B952" i="1" a="1"/>
  <c r="B876" i="1" a="1"/>
  <c r="B1002" i="1" a="1"/>
  <c r="B651" i="1" a="1"/>
  <c r="B797" i="1" a="1"/>
  <c r="B725" i="1" a="1"/>
  <c r="B150" i="1" a="1"/>
  <c r="B1126" i="1" a="1"/>
  <c r="B1101" i="1" a="1"/>
  <c r="B547" i="1" a="1"/>
  <c r="B991" i="1" a="1"/>
  <c r="B1144" i="1" a="1"/>
  <c r="B1024" i="1" a="1"/>
  <c r="B961" i="1" a="1"/>
  <c r="B863" i="1" a="1"/>
  <c r="B863" i="1" l="1"/>
  <c r="B961" i="1"/>
  <c r="B1024" i="1"/>
  <c r="B1144" i="1"/>
  <c r="B991" i="1"/>
  <c r="B547" i="1"/>
  <c r="B1101" i="1"/>
  <c r="B1126" i="1"/>
  <c r="B150" i="1"/>
  <c r="B725" i="1"/>
  <c r="B797" i="1"/>
  <c r="B651" i="1"/>
  <c r="B1002" i="1"/>
  <c r="B876" i="1"/>
  <c r="B952" i="1"/>
  <c r="B1078" i="1"/>
  <c r="B883" i="1"/>
  <c r="B941" i="1"/>
  <c r="B1223" i="1"/>
  <c r="B931" i="1"/>
  <c r="B395" i="1"/>
  <c r="B39" i="1"/>
  <c r="B640" i="1"/>
  <c r="B306" i="1"/>
  <c r="B401" i="1"/>
  <c r="B83" i="1"/>
  <c r="B1202" i="1"/>
  <c r="B946" i="1"/>
  <c r="B887" i="1"/>
  <c r="B960" i="1"/>
  <c r="B1212" i="1"/>
  <c r="B346" i="1"/>
  <c r="B1204" i="1"/>
  <c r="B972" i="1"/>
  <c r="B419" i="1"/>
  <c r="B490" i="1"/>
  <c r="B229" i="1"/>
  <c r="B36" i="1"/>
  <c r="B817" i="1"/>
  <c r="B658" i="1"/>
  <c r="B1061" i="1"/>
  <c r="B953" i="1"/>
  <c r="B1016" i="1"/>
  <c r="B1142" i="1"/>
  <c r="B1022" i="1"/>
  <c r="B1070" i="1"/>
  <c r="B648" i="1"/>
  <c r="B16" i="1"/>
  <c r="B428" i="1"/>
  <c r="B223" i="1"/>
  <c r="B792" i="1"/>
  <c r="B458" i="1"/>
  <c r="B561" i="1"/>
  <c r="B221" i="1"/>
  <c r="B29" i="1"/>
  <c r="B705" i="1"/>
  <c r="B536" i="1"/>
  <c r="B361" i="1"/>
  <c r="B204" i="1"/>
  <c r="B28" i="1"/>
  <c r="B763" i="1"/>
  <c r="B615" i="1"/>
  <c r="B447" i="1"/>
  <c r="B251" i="1"/>
  <c r="B810" i="1"/>
  <c r="B614" i="1"/>
  <c r="B454" i="1"/>
  <c r="B274" i="1"/>
  <c r="B90" i="1"/>
  <c r="B816" i="1"/>
  <c r="B650" i="1"/>
  <c r="B469" i="1"/>
  <c r="B329" i="1"/>
  <c r="B169" i="1"/>
  <c r="B248" i="1"/>
  <c r="B1183" i="1"/>
  <c r="B1119" i="1"/>
  <c r="B1055" i="1"/>
  <c r="B994" i="1"/>
  <c r="B930" i="1"/>
  <c r="B827" i="1"/>
  <c r="B620" i="1"/>
  <c r="B192" i="1"/>
  <c r="B1163" i="1"/>
  <c r="B1080" i="1"/>
  <c r="B1009" i="1"/>
  <c r="B945" i="1"/>
  <c r="B862" i="1"/>
  <c r="B698" i="1"/>
  <c r="B412" i="1"/>
  <c r="B1201" i="1"/>
  <c r="B1137" i="1"/>
  <c r="B1073" i="1"/>
  <c r="B1008" i="1"/>
  <c r="B944" i="1"/>
  <c r="B858" i="1"/>
  <c r="B694" i="1"/>
  <c r="B468" i="1"/>
  <c r="B1240" i="1"/>
  <c r="B1033" i="1"/>
  <c r="B1200" i="1"/>
  <c r="B1136" i="1"/>
  <c r="B1072" i="1"/>
  <c r="B967" i="1"/>
  <c r="B764" i="1"/>
  <c r="B168" i="1"/>
  <c r="B1135" i="1"/>
  <c r="B1006" i="1"/>
  <c r="B855" i="1"/>
  <c r="B389" i="1"/>
  <c r="B1179" i="1"/>
  <c r="B1051" i="1"/>
  <c r="B925" i="1"/>
  <c r="B604" i="1"/>
  <c r="B1210" i="1"/>
  <c r="B1082" i="1"/>
  <c r="B948" i="1"/>
  <c r="B686" i="1"/>
  <c r="B1235" i="1"/>
  <c r="B1068" i="1"/>
  <c r="B903" i="1"/>
  <c r="B264" i="1"/>
  <c r="B369" i="1"/>
  <c r="B199" i="1"/>
  <c r="B31" i="1"/>
  <c r="B765" i="1"/>
  <c r="B618" i="1"/>
  <c r="B450" i="1"/>
  <c r="B278" i="1"/>
  <c r="B110" i="1"/>
  <c r="B553" i="1"/>
  <c r="B350" i="1"/>
  <c r="B197" i="1"/>
  <c r="B21" i="1"/>
  <c r="B675" i="1"/>
  <c r="B512" i="1"/>
  <c r="B355" i="1"/>
  <c r="B172" i="1"/>
  <c r="B4" i="1"/>
  <c r="B757" i="1"/>
  <c r="B583" i="1"/>
  <c r="B423" i="1"/>
  <c r="B243" i="1"/>
  <c r="B51" i="1"/>
  <c r="B783" i="1"/>
  <c r="B606" i="1"/>
  <c r="B422" i="1"/>
  <c r="B250" i="1"/>
  <c r="B82" i="1"/>
  <c r="B788" i="1"/>
  <c r="B628" i="1"/>
  <c r="B461" i="1"/>
  <c r="B302" i="1"/>
  <c r="B145" i="1"/>
  <c r="B1138" i="1"/>
  <c r="B1092" i="1"/>
  <c r="B1213" i="1"/>
  <c r="B555" i="1"/>
  <c r="B819" i="1"/>
  <c r="B949" i="1"/>
  <c r="B596" i="1"/>
  <c r="B326" i="1"/>
  <c r="B228" i="1"/>
  <c r="B107" i="1"/>
  <c r="B837" i="1"/>
  <c r="B1125" i="1"/>
  <c r="B256" i="1"/>
  <c r="B476" i="1"/>
  <c r="B732" i="1"/>
  <c r="B983" i="1"/>
  <c r="B1095" i="1"/>
  <c r="B1177" i="1"/>
  <c r="B807" i="1"/>
  <c r="B937" i="1"/>
  <c r="B1194" i="1"/>
  <c r="B676" i="1"/>
  <c r="B1059" i="1"/>
  <c r="B998" i="1"/>
  <c r="B915" i="1"/>
  <c r="B940" i="1"/>
  <c r="B848" i="1"/>
  <c r="B7" i="1"/>
  <c r="B426" i="1"/>
  <c r="B529" i="1"/>
  <c r="B854" i="1"/>
  <c r="B331" i="1"/>
  <c r="B882" i="1"/>
  <c r="B385" i="1"/>
  <c r="B43" i="1"/>
  <c r="B582" i="1"/>
  <c r="B414" i="1"/>
  <c r="B58" i="1"/>
  <c r="B782" i="1"/>
  <c r="B597" i="1"/>
  <c r="B296" i="1"/>
  <c r="B1234" i="1"/>
  <c r="B1170" i="1"/>
  <c r="B1106" i="1"/>
  <c r="B1042" i="1"/>
  <c r="B978" i="1"/>
  <c r="B912" i="1"/>
  <c r="B771" i="1"/>
  <c r="B563" i="1"/>
  <c r="B64" i="1"/>
  <c r="B1131" i="1"/>
  <c r="B1060" i="1"/>
  <c r="B993" i="1"/>
  <c r="B929" i="1"/>
  <c r="B822" i="1"/>
  <c r="B657" i="1"/>
  <c r="B1245" i="1"/>
  <c r="B1181" i="1"/>
  <c r="B1117" i="1"/>
  <c r="B1053" i="1"/>
  <c r="B992" i="1"/>
  <c r="B928" i="1"/>
  <c r="B821" i="1"/>
  <c r="B656" i="1"/>
  <c r="B352" i="1"/>
  <c r="B1214" i="1"/>
  <c r="B1244" i="1"/>
  <c r="B1180" i="1"/>
  <c r="B1116" i="1"/>
  <c r="B1052" i="1"/>
  <c r="B927" i="1"/>
  <c r="B654" i="1"/>
  <c r="B1225" i="1"/>
  <c r="B1097" i="1"/>
  <c r="B966" i="1"/>
  <c r="B745" i="1"/>
  <c r="B96" i="1"/>
  <c r="B1140" i="1"/>
  <c r="B1013" i="1"/>
  <c r="B834" i="1"/>
  <c r="B382" i="1"/>
  <c r="B1165" i="1"/>
  <c r="B1036" i="1"/>
  <c r="B904" i="1"/>
  <c r="B571" i="1"/>
  <c r="B1196" i="1"/>
  <c r="B1035" i="1"/>
  <c r="B829" i="1"/>
  <c r="B491" i="1"/>
  <c r="B334" i="1"/>
  <c r="B159" i="1"/>
  <c r="B900" i="1"/>
  <c r="B740" i="1"/>
  <c r="B578" i="1"/>
  <c r="B394" i="1"/>
  <c r="B246" i="1"/>
  <c r="B70" i="1"/>
  <c r="B497" i="1"/>
  <c r="B325" i="1"/>
  <c r="B157" i="1"/>
  <c r="B812" i="1"/>
  <c r="B645" i="1"/>
  <c r="B472" i="1"/>
  <c r="B304" i="1"/>
  <c r="B875" i="1"/>
  <c r="B704" i="1"/>
  <c r="B551" i="1"/>
  <c r="B187" i="1"/>
  <c r="B19" i="1"/>
  <c r="B743" i="1"/>
  <c r="B550" i="1"/>
  <c r="B391" i="1"/>
  <c r="B210" i="1"/>
  <c r="B26" i="1"/>
  <c r="B761" i="1"/>
  <c r="B589" i="1"/>
  <c r="B405" i="1"/>
  <c r="B273" i="1"/>
  <c r="B105" i="1"/>
  <c r="B662" i="1"/>
  <c r="B524" i="1"/>
  <c r="B112" i="1"/>
  <c r="B1161" i="1"/>
  <c r="B1229" i="1"/>
  <c r="B939" i="1"/>
  <c r="B647" i="1"/>
  <c r="B61" i="1"/>
  <c r="B283" i="1"/>
  <c r="B501" i="1"/>
  <c r="B938" i="1"/>
  <c r="B1017" i="1"/>
  <c r="B1143" i="1"/>
  <c r="B48" i="1"/>
  <c r="B1154" i="1"/>
  <c r="B964" i="1"/>
  <c r="B1049" i="1"/>
  <c r="B843" i="1"/>
  <c r="B1000" i="1"/>
  <c r="B747" i="1"/>
  <c r="B340" i="1"/>
  <c r="B1197" i="1"/>
  <c r="B1228" i="1"/>
  <c r="B759" i="1"/>
  <c r="B270" i="1"/>
  <c r="B344" i="1"/>
  <c r="B668" i="1"/>
  <c r="B164" i="1"/>
  <c r="B575" i="1"/>
  <c r="B219" i="1"/>
  <c r="B750" i="1"/>
  <c r="B218" i="1"/>
  <c r="B113" i="1"/>
  <c r="B1221" i="1"/>
  <c r="B1157" i="1"/>
  <c r="B1093" i="1"/>
  <c r="B1034" i="1"/>
  <c r="B970" i="1"/>
  <c r="B902" i="1"/>
  <c r="B754" i="1"/>
  <c r="B531" i="1"/>
  <c r="B1246" i="1"/>
  <c r="B1118" i="1"/>
  <c r="B1054" i="1"/>
  <c r="B985" i="1"/>
  <c r="B920" i="1"/>
  <c r="B805" i="1"/>
  <c r="B619" i="1"/>
  <c r="B1239" i="1"/>
  <c r="B1175" i="1"/>
  <c r="B1111" i="1"/>
  <c r="B1047" i="1"/>
  <c r="B984" i="1"/>
  <c r="B919" i="1"/>
  <c r="B801" i="1"/>
  <c r="B635" i="1"/>
  <c r="B301" i="1"/>
  <c r="B1188" i="1"/>
  <c r="B1238" i="1"/>
  <c r="B1174" i="1"/>
  <c r="B1110" i="1"/>
  <c r="B1046" i="1"/>
  <c r="B918" i="1"/>
  <c r="B634" i="1"/>
  <c r="B1218" i="1"/>
  <c r="B1090" i="1"/>
  <c r="B958" i="1"/>
  <c r="B727" i="1"/>
  <c r="B32" i="1"/>
  <c r="B1134" i="1"/>
  <c r="B1005" i="1"/>
  <c r="B815" i="1"/>
  <c r="B280" i="1"/>
  <c r="B1159" i="1"/>
  <c r="B1028" i="1"/>
  <c r="B893" i="1"/>
  <c r="B539" i="1"/>
  <c r="B1190" i="1"/>
  <c r="B1003" i="1"/>
  <c r="B773" i="1"/>
  <c r="B483" i="1"/>
  <c r="B294" i="1"/>
  <c r="B892" i="1"/>
  <c r="B707" i="1"/>
  <c r="B554" i="1"/>
  <c r="B380" i="1"/>
  <c r="B214" i="1"/>
  <c r="B46" i="1"/>
  <c r="B489" i="1"/>
  <c r="B292" i="1"/>
  <c r="B804" i="1"/>
  <c r="B608" i="1"/>
  <c r="B448" i="1"/>
  <c r="B291" i="1"/>
  <c r="B100" i="1"/>
  <c r="B853" i="1"/>
  <c r="B696" i="1"/>
  <c r="B519" i="1"/>
  <c r="B354" i="1"/>
  <c r="B179" i="1"/>
  <c r="B888" i="1"/>
  <c r="B723" i="1"/>
  <c r="B542" i="1"/>
  <c r="B365" i="1"/>
  <c r="B186" i="1"/>
  <c r="B18" i="1"/>
  <c r="B717" i="1"/>
  <c r="B565" i="1"/>
  <c r="B397" i="1"/>
  <c r="B241" i="1"/>
  <c r="B81" i="1"/>
  <c r="B1074" i="1"/>
  <c r="B315" i="1"/>
  <c r="B1025" i="1"/>
  <c r="B1149" i="1"/>
  <c r="B886" i="1"/>
  <c r="B1148" i="1"/>
  <c r="B1030" i="1"/>
  <c r="B1076" i="1"/>
  <c r="B741" i="1"/>
  <c r="B231" i="1"/>
  <c r="B593" i="1"/>
  <c r="B544" i="1"/>
  <c r="B638" i="1"/>
  <c r="B478" i="1"/>
  <c r="B177" i="1"/>
  <c r="B844" i="1"/>
  <c r="B1086" i="1"/>
  <c r="B1207" i="1"/>
  <c r="B872" i="1"/>
  <c r="B1206" i="1"/>
  <c r="B295" i="1"/>
  <c r="B1198" i="1"/>
  <c r="B722" i="1"/>
  <c r="B1241" i="1"/>
  <c r="B986" i="1"/>
  <c r="B595" i="1"/>
  <c r="B1067" i="1"/>
  <c r="B56" i="1"/>
  <c r="B1066" i="1"/>
  <c r="B841" i="1"/>
  <c r="B1227" i="1"/>
  <c r="B1123" i="1"/>
  <c r="B104" i="1"/>
  <c r="B835" i="1"/>
  <c r="B1044" i="1"/>
  <c r="B1069" i="1"/>
  <c r="B664" i="1"/>
  <c r="B1062" i="1"/>
  <c r="B167" i="1"/>
  <c r="B586" i="1"/>
  <c r="B78" i="1"/>
  <c r="B165" i="1"/>
  <c r="B480" i="1"/>
  <c r="B731" i="1"/>
  <c r="B437" i="1"/>
  <c r="B1215" i="1"/>
  <c r="B1151" i="1"/>
  <c r="B1087" i="1"/>
  <c r="B1026" i="1"/>
  <c r="B962" i="1"/>
  <c r="B890" i="1"/>
  <c r="B700" i="1"/>
  <c r="B484" i="1"/>
  <c r="B1220" i="1"/>
  <c r="B1112" i="1"/>
  <c r="B1048" i="1"/>
  <c r="B977" i="1"/>
  <c r="B911" i="1"/>
  <c r="B787" i="1"/>
  <c r="B588" i="1"/>
  <c r="B1233" i="1"/>
  <c r="B1169" i="1"/>
  <c r="B1105" i="1"/>
  <c r="B1040" i="1"/>
  <c r="B976" i="1"/>
  <c r="B910" i="1"/>
  <c r="B785" i="1"/>
  <c r="B617" i="1"/>
  <c r="B240" i="1"/>
  <c r="B1176" i="1"/>
  <c r="B1232" i="1"/>
  <c r="B1168" i="1"/>
  <c r="B1104" i="1"/>
  <c r="B1031" i="1"/>
  <c r="B898" i="1"/>
  <c r="B580" i="1"/>
  <c r="B1199" i="1"/>
  <c r="B1071" i="1"/>
  <c r="B942" i="1"/>
  <c r="B671" i="1"/>
  <c r="B1243" i="1"/>
  <c r="B1115" i="1"/>
  <c r="B989" i="1"/>
  <c r="B778" i="1"/>
  <c r="B152" i="1"/>
  <c r="B1146" i="1"/>
  <c r="B1012" i="1"/>
  <c r="B850" i="1"/>
  <c r="B436" i="1"/>
  <c r="B1164" i="1"/>
  <c r="B995" i="1"/>
  <c r="B701" i="1"/>
  <c r="B459" i="1"/>
  <c r="B287" i="1"/>
  <c r="B103" i="1"/>
  <c r="B870" i="1"/>
  <c r="B699" i="1"/>
  <c r="B522" i="1"/>
  <c r="B362" i="1"/>
  <c r="B206" i="1"/>
  <c r="B14" i="1"/>
  <c r="B465" i="1"/>
  <c r="B285" i="1"/>
  <c r="B93" i="1"/>
  <c r="B777" i="1"/>
  <c r="B600" i="1"/>
  <c r="B416" i="1"/>
  <c r="B268" i="1"/>
  <c r="B92" i="1"/>
  <c r="B825" i="1"/>
  <c r="B674" i="1"/>
  <c r="B511" i="1"/>
  <c r="B317" i="1"/>
  <c r="B155" i="1"/>
  <c r="B881" i="1"/>
  <c r="B681" i="1"/>
  <c r="B518" i="1"/>
  <c r="B342" i="1"/>
  <c r="B154" i="1"/>
  <c r="B873" i="1"/>
  <c r="B710" i="1"/>
  <c r="B533" i="1"/>
  <c r="B376" i="1"/>
  <c r="B233" i="1"/>
  <c r="B49" i="1"/>
  <c r="B1010" i="1"/>
  <c r="B1195" i="1"/>
  <c r="B734" i="1"/>
  <c r="B1085" i="1"/>
  <c r="B748" i="1"/>
  <c r="B1084" i="1"/>
  <c r="B895" i="1"/>
  <c r="B669" i="1"/>
  <c r="B80" i="1"/>
  <c r="B820" i="1"/>
  <c r="B425" i="1"/>
  <c r="B386" i="1"/>
  <c r="B455" i="1"/>
  <c r="B282" i="1"/>
  <c r="B347" i="1"/>
  <c r="B1189" i="1"/>
  <c r="B641" i="1"/>
  <c r="B1182" i="1"/>
  <c r="B716" i="1"/>
  <c r="B1079" i="1"/>
  <c r="B523" i="1"/>
  <c r="B1124" i="1"/>
  <c r="B800" i="1"/>
  <c r="B515" i="1"/>
  <c r="B1100" i="1"/>
  <c r="B1113" i="1"/>
  <c r="B921" i="1"/>
  <c r="B1150" i="1"/>
  <c r="B1001" i="1"/>
  <c r="B678" i="1"/>
  <c r="B1130" i="1"/>
  <c r="B936" i="1"/>
  <c r="B404" i="1"/>
  <c r="B1187" i="1"/>
  <c r="B959" i="1"/>
  <c r="B1129" i="1"/>
  <c r="B1172" i="1"/>
  <c r="B572" i="1"/>
  <c r="B363" i="1"/>
  <c r="B1209" i="1"/>
  <c r="B1145" i="1"/>
  <c r="B1081" i="1"/>
  <c r="B1018" i="1"/>
  <c r="B954" i="1"/>
  <c r="B877" i="1"/>
  <c r="B679" i="1"/>
  <c r="B420" i="1"/>
  <c r="B1208" i="1"/>
  <c r="B1099" i="1"/>
  <c r="B1041" i="1"/>
  <c r="B969" i="1"/>
  <c r="B901" i="1"/>
  <c r="B752" i="1"/>
  <c r="B556" i="1"/>
  <c r="B1226" i="1"/>
  <c r="B1162" i="1"/>
  <c r="B1098" i="1"/>
  <c r="B1032" i="1"/>
  <c r="B968" i="1"/>
  <c r="B899" i="1"/>
  <c r="B766" i="1"/>
  <c r="B587" i="1"/>
  <c r="B176" i="1"/>
  <c r="B1156" i="1"/>
  <c r="B1219" i="1"/>
  <c r="B1155" i="1"/>
  <c r="B1023" i="1"/>
  <c r="B885" i="1"/>
  <c r="B548" i="1"/>
  <c r="B1193" i="1"/>
  <c r="B1065" i="1"/>
  <c r="B934" i="1"/>
  <c r="B649" i="1"/>
  <c r="B1236" i="1"/>
  <c r="B1108" i="1"/>
  <c r="B981" i="1"/>
  <c r="B742" i="1"/>
  <c r="B88" i="1"/>
  <c r="B1133" i="1"/>
  <c r="B1004" i="1"/>
  <c r="B830" i="1"/>
  <c r="B328" i="1"/>
  <c r="B1132" i="1"/>
  <c r="B971" i="1"/>
  <c r="B684" i="1"/>
  <c r="B427" i="1"/>
  <c r="B263" i="1"/>
  <c r="B95" i="1"/>
  <c r="B828" i="1"/>
  <c r="B677" i="1"/>
  <c r="B514" i="1"/>
  <c r="B333" i="1"/>
  <c r="B182" i="1"/>
  <c r="B6" i="1"/>
  <c r="B433" i="1"/>
  <c r="B261" i="1"/>
  <c r="B85" i="1"/>
  <c r="B738" i="1"/>
  <c r="B576" i="1"/>
  <c r="B408" i="1"/>
  <c r="B236" i="1"/>
  <c r="B68" i="1"/>
  <c r="B818" i="1"/>
  <c r="B644" i="1"/>
  <c r="B487" i="1"/>
  <c r="B310" i="1"/>
  <c r="B852" i="1"/>
  <c r="B673" i="1"/>
  <c r="B486" i="1"/>
  <c r="B322" i="1"/>
  <c r="B146" i="1"/>
  <c r="B845" i="1"/>
  <c r="B688" i="1"/>
  <c r="B525" i="1"/>
  <c r="B353" i="1"/>
  <c r="B209" i="1"/>
  <c r="B41" i="1"/>
  <c r="B1039" i="1"/>
  <c r="B975" i="1"/>
  <c r="B909" i="1"/>
  <c r="B781" i="1"/>
  <c r="B612" i="1"/>
  <c r="B232" i="1"/>
  <c r="B1205" i="1"/>
  <c r="B1141" i="1"/>
  <c r="B1077" i="1"/>
  <c r="B1014" i="1"/>
  <c r="B950" i="1"/>
  <c r="B869" i="1"/>
  <c r="B709" i="1"/>
  <c r="B452" i="1"/>
  <c r="B358" i="1"/>
  <c r="B1192" i="1"/>
  <c r="B1128" i="1"/>
  <c r="B1064" i="1"/>
  <c r="B997" i="1"/>
  <c r="B933" i="1"/>
  <c r="B794" i="1"/>
  <c r="B627" i="1"/>
  <c r="B216" i="1"/>
  <c r="B1217" i="1"/>
  <c r="B1153" i="1"/>
  <c r="B1089" i="1"/>
  <c r="B1020" i="1"/>
  <c r="B956" i="1"/>
  <c r="B865" i="1"/>
  <c r="B706" i="1"/>
  <c r="B500" i="1"/>
  <c r="B184" i="1"/>
  <c r="B1184" i="1"/>
  <c r="B1120" i="1"/>
  <c r="B1056" i="1"/>
  <c r="B987" i="1"/>
  <c r="B922" i="1"/>
  <c r="B808" i="1"/>
  <c r="B642" i="1"/>
  <c r="B200" i="1"/>
  <c r="B475" i="1"/>
  <c r="B411" i="1"/>
  <c r="B357" i="1"/>
  <c r="B279" i="1"/>
  <c r="B215" i="1"/>
  <c r="B151" i="1"/>
  <c r="B87" i="1"/>
  <c r="B23" i="1"/>
  <c r="B884" i="1"/>
  <c r="B814" i="1"/>
  <c r="B753" i="1"/>
  <c r="B692" i="1"/>
  <c r="B633" i="1"/>
  <c r="B570" i="1"/>
  <c r="B506" i="1"/>
  <c r="B442" i="1"/>
  <c r="B374" i="1"/>
  <c r="B319" i="1"/>
  <c r="B262" i="1"/>
  <c r="B198" i="1"/>
  <c r="B62" i="1"/>
  <c r="B609" i="1"/>
  <c r="B545" i="1"/>
  <c r="B481" i="1"/>
  <c r="B417" i="1"/>
  <c r="B338" i="1"/>
  <c r="B277" i="1"/>
  <c r="B213" i="1"/>
  <c r="B149" i="1"/>
  <c r="B77" i="1"/>
  <c r="B13" i="1"/>
  <c r="B798" i="1"/>
  <c r="B719" i="1"/>
  <c r="B661" i="1"/>
  <c r="B592" i="1"/>
  <c r="B528" i="1"/>
  <c r="B464" i="1"/>
  <c r="B400" i="1"/>
  <c r="B349" i="1"/>
  <c r="B284" i="1"/>
  <c r="B220" i="1"/>
  <c r="B156" i="1"/>
  <c r="B84" i="1"/>
  <c r="B20" i="1"/>
  <c r="B867" i="1"/>
  <c r="B811" i="1"/>
  <c r="B751" i="1"/>
  <c r="B690" i="1"/>
  <c r="B630" i="1"/>
  <c r="B567" i="1"/>
  <c r="B503" i="1"/>
  <c r="B439" i="1"/>
  <c r="B366" i="1"/>
  <c r="B303" i="1"/>
  <c r="B235" i="1"/>
  <c r="B171" i="1"/>
  <c r="B99" i="1"/>
  <c r="B35" i="1"/>
  <c r="B874" i="1"/>
  <c r="B796" i="1"/>
  <c r="B736" i="1"/>
  <c r="B666" i="1"/>
  <c r="B598" i="1"/>
  <c r="B534" i="1"/>
  <c r="B470" i="1"/>
  <c r="B406" i="1"/>
  <c r="B336" i="1"/>
  <c r="B266" i="1"/>
  <c r="B202" i="1"/>
  <c r="B10" i="1"/>
  <c r="B831" i="1"/>
  <c r="B775" i="1"/>
  <c r="B702" i="1"/>
  <c r="B643" i="1"/>
  <c r="B581" i="1"/>
  <c r="B517" i="1"/>
  <c r="B453" i="1"/>
  <c r="B390" i="1"/>
  <c r="B341" i="1"/>
  <c r="B289" i="1"/>
  <c r="B225" i="1"/>
  <c r="B161" i="1"/>
  <c r="B97" i="1"/>
  <c r="B33" i="1"/>
  <c r="B1171" i="1"/>
  <c r="B1107" i="1"/>
  <c r="B1043" i="1"/>
  <c r="B979" i="1"/>
  <c r="B913" i="1"/>
  <c r="B791" i="1"/>
  <c r="B624" i="1"/>
  <c r="B467" i="1"/>
  <c r="B403" i="1"/>
  <c r="B339" i="1"/>
  <c r="B271" i="1"/>
  <c r="B207" i="1"/>
  <c r="B143" i="1"/>
  <c r="B79" i="1"/>
  <c r="B15" i="1"/>
  <c r="B878" i="1"/>
  <c r="B806" i="1"/>
  <c r="B746" i="1"/>
  <c r="B685" i="1"/>
  <c r="B625" i="1"/>
  <c r="B562" i="1"/>
  <c r="B498" i="1"/>
  <c r="B434" i="1"/>
  <c r="B368" i="1"/>
  <c r="B313" i="1"/>
  <c r="B254" i="1"/>
  <c r="B190" i="1"/>
  <c r="B54" i="1"/>
  <c r="B601" i="1"/>
  <c r="B537" i="1"/>
  <c r="B473" i="1"/>
  <c r="B409" i="1"/>
  <c r="B332" i="1"/>
  <c r="B269" i="1"/>
  <c r="B205" i="1"/>
  <c r="B69" i="1"/>
  <c r="B5" i="1"/>
  <c r="B784" i="1"/>
  <c r="B713" i="1"/>
  <c r="B653" i="1"/>
  <c r="B584" i="1"/>
  <c r="B520" i="1"/>
  <c r="B456" i="1"/>
  <c r="B392" i="1"/>
  <c r="B337" i="1"/>
  <c r="B276" i="1"/>
  <c r="B212" i="1"/>
  <c r="B148" i="1"/>
  <c r="B12" i="1"/>
  <c r="B861" i="1"/>
  <c r="B803" i="1"/>
  <c r="B737" i="1"/>
  <c r="B682" i="1"/>
  <c r="B623" i="1"/>
  <c r="B559" i="1"/>
  <c r="B495" i="1"/>
  <c r="B431" i="1"/>
  <c r="B360" i="1"/>
  <c r="B298" i="1"/>
  <c r="B227" i="1"/>
  <c r="B163" i="1"/>
  <c r="B91" i="1"/>
  <c r="B27" i="1"/>
  <c r="B860" i="1"/>
  <c r="B789" i="1"/>
  <c r="B730" i="1"/>
  <c r="B659" i="1"/>
  <c r="B590" i="1"/>
  <c r="B526" i="1"/>
  <c r="B462" i="1"/>
  <c r="B398" i="1"/>
  <c r="B330" i="1"/>
  <c r="B258" i="1"/>
  <c r="B194" i="1"/>
  <c r="B66" i="1"/>
  <c r="B880" i="1"/>
  <c r="B823" i="1"/>
  <c r="B767" i="1"/>
  <c r="B695" i="1"/>
  <c r="B636" i="1"/>
  <c r="B573" i="1"/>
  <c r="B509" i="1"/>
  <c r="B445" i="1"/>
  <c r="B383" i="1"/>
  <c r="B335" i="1"/>
  <c r="B281" i="1"/>
  <c r="B217" i="1"/>
  <c r="B153" i="1"/>
  <c r="B89" i="1"/>
  <c r="B25" i="1"/>
  <c r="B17" i="1"/>
  <c r="B1015" i="1"/>
  <c r="B951" i="1"/>
  <c r="B871" i="1"/>
  <c r="B728" i="1"/>
  <c r="B516" i="1"/>
  <c r="B40" i="1"/>
  <c r="B1186" i="1"/>
  <c r="B1122" i="1"/>
  <c r="B1058" i="1"/>
  <c r="B990" i="1"/>
  <c r="B926" i="1"/>
  <c r="B799" i="1"/>
  <c r="B632" i="1"/>
  <c r="B288" i="1"/>
  <c r="B1230" i="1"/>
  <c r="B1166" i="1"/>
  <c r="B1102" i="1"/>
  <c r="B1037" i="1"/>
  <c r="B973" i="1"/>
  <c r="B906" i="1"/>
  <c r="B726" i="1"/>
  <c r="B540" i="1"/>
  <c r="B24" i="1"/>
  <c r="B1191" i="1"/>
  <c r="B1127" i="1"/>
  <c r="B1063" i="1"/>
  <c r="B996" i="1"/>
  <c r="B932" i="1"/>
  <c r="B813" i="1"/>
  <c r="B646" i="1"/>
  <c r="B272" i="1"/>
  <c r="B1222" i="1"/>
  <c r="B1158" i="1"/>
  <c r="B1094" i="1"/>
  <c r="B1027" i="1"/>
  <c r="B963" i="1"/>
  <c r="B891" i="1"/>
  <c r="B755" i="1"/>
  <c r="B564" i="1"/>
  <c r="B8" i="1"/>
  <c r="B451" i="1"/>
  <c r="B388" i="1"/>
  <c r="B327" i="1"/>
  <c r="B255" i="1"/>
  <c r="B191" i="1"/>
  <c r="B63" i="1"/>
  <c r="B924" i="1"/>
  <c r="B856" i="1"/>
  <c r="B786" i="1"/>
  <c r="B733" i="1"/>
  <c r="B670" i="1"/>
  <c r="B610" i="1"/>
  <c r="B546" i="1"/>
  <c r="B482" i="1"/>
  <c r="B418" i="1"/>
  <c r="B356" i="1"/>
  <c r="B300" i="1"/>
  <c r="B238" i="1"/>
  <c r="B174" i="1"/>
  <c r="B102" i="1"/>
  <c r="B38" i="1"/>
  <c r="B585" i="1"/>
  <c r="B521" i="1"/>
  <c r="B457" i="1"/>
  <c r="B393" i="1"/>
  <c r="B312" i="1"/>
  <c r="B253" i="1"/>
  <c r="B189" i="1"/>
  <c r="B53" i="1"/>
  <c r="B840" i="1"/>
  <c r="B770" i="1"/>
  <c r="B697" i="1"/>
  <c r="B639" i="1"/>
  <c r="B568" i="1"/>
  <c r="B504" i="1"/>
  <c r="B440" i="1"/>
  <c r="B379" i="1"/>
  <c r="B324" i="1"/>
  <c r="B260" i="1"/>
  <c r="B196" i="1"/>
  <c r="B60" i="1"/>
  <c r="B905" i="1"/>
  <c r="B847" i="1"/>
  <c r="B724" i="1"/>
  <c r="B667" i="1"/>
  <c r="B607" i="1"/>
  <c r="B543" i="1"/>
  <c r="B479" i="1"/>
  <c r="B415" i="1"/>
  <c r="B348" i="1"/>
  <c r="B275" i="1"/>
  <c r="B211" i="1"/>
  <c r="B147" i="1"/>
  <c r="B11" i="1"/>
  <c r="B846" i="1"/>
  <c r="B768" i="1"/>
  <c r="B711" i="1"/>
  <c r="B637" i="1"/>
  <c r="B574" i="1"/>
  <c r="B510" i="1"/>
  <c r="B446" i="1"/>
  <c r="B384" i="1"/>
  <c r="B309" i="1"/>
  <c r="B242" i="1"/>
  <c r="B178" i="1"/>
  <c r="B114" i="1"/>
  <c r="B50" i="1"/>
  <c r="B866" i="1"/>
  <c r="B809" i="1"/>
  <c r="B749" i="1"/>
  <c r="B680" i="1"/>
  <c r="B621" i="1"/>
  <c r="B557" i="1"/>
  <c r="B493" i="1"/>
  <c r="B429" i="1"/>
  <c r="B370" i="1"/>
  <c r="B321" i="1"/>
  <c r="B265" i="1"/>
  <c r="B201" i="1"/>
  <c r="B2" i="1"/>
  <c r="B1007" i="1"/>
  <c r="B943" i="1"/>
  <c r="B857" i="1"/>
  <c r="B714" i="1"/>
  <c r="B460" i="1"/>
  <c r="B1237" i="1"/>
  <c r="B1173" i="1"/>
  <c r="B1109" i="1"/>
  <c r="B1045" i="1"/>
  <c r="B982" i="1"/>
  <c r="B917" i="1"/>
  <c r="B780" i="1"/>
  <c r="B611" i="1"/>
  <c r="B224" i="1"/>
  <c r="B1224" i="1"/>
  <c r="B1160" i="1"/>
  <c r="B1096" i="1"/>
  <c r="B1029" i="1"/>
  <c r="B965" i="1"/>
  <c r="B894" i="1"/>
  <c r="B708" i="1"/>
  <c r="B508" i="1"/>
  <c r="B307" i="1"/>
  <c r="B1185" i="1"/>
  <c r="B1121" i="1"/>
  <c r="B1057" i="1"/>
  <c r="B988" i="1"/>
  <c r="B923" i="1"/>
  <c r="B793" i="1"/>
  <c r="B626" i="1"/>
  <c r="B208" i="1"/>
  <c r="B1216" i="1"/>
  <c r="B1152" i="1"/>
  <c r="B1088" i="1"/>
  <c r="B1019" i="1"/>
  <c r="B955" i="1"/>
  <c r="B879" i="1"/>
  <c r="B739" i="1"/>
  <c r="B532" i="1"/>
  <c r="B507" i="1"/>
  <c r="B443" i="1"/>
  <c r="B381" i="1"/>
  <c r="B320" i="1"/>
  <c r="B247" i="1"/>
  <c r="B183" i="1"/>
  <c r="B55" i="1"/>
  <c r="B916" i="1"/>
  <c r="B849" i="1"/>
  <c r="B779" i="1"/>
  <c r="B720" i="1"/>
  <c r="B663" i="1"/>
  <c r="B602" i="1"/>
  <c r="B538" i="1"/>
  <c r="B474" i="1"/>
  <c r="B410" i="1"/>
  <c r="B351" i="1"/>
  <c r="B293" i="1"/>
  <c r="B230" i="1"/>
  <c r="B166" i="1"/>
  <c r="B94" i="1"/>
  <c r="B30" i="1"/>
  <c r="B577" i="1"/>
  <c r="B513" i="1"/>
  <c r="B449" i="1"/>
  <c r="B387" i="1"/>
  <c r="B305" i="1"/>
  <c r="B245" i="1"/>
  <c r="B181" i="1"/>
  <c r="B109" i="1"/>
  <c r="B45" i="1"/>
  <c r="B833" i="1"/>
  <c r="B758" i="1"/>
  <c r="B691" i="1"/>
  <c r="B631" i="1"/>
  <c r="B560" i="1"/>
  <c r="B496" i="1"/>
  <c r="B432" i="1"/>
  <c r="B372" i="1"/>
  <c r="B318" i="1"/>
  <c r="B252" i="1"/>
  <c r="B188" i="1"/>
  <c r="B52" i="1"/>
  <c r="B897" i="1"/>
  <c r="B839" i="1"/>
  <c r="B776" i="1"/>
  <c r="B718" i="1"/>
  <c r="B660" i="1"/>
  <c r="B599" i="1"/>
  <c r="B535" i="1"/>
  <c r="B471" i="1"/>
  <c r="B407" i="1"/>
  <c r="B343" i="1"/>
  <c r="B267" i="1"/>
  <c r="B203" i="1"/>
  <c r="B67" i="1"/>
  <c r="B3" i="1"/>
  <c r="B838" i="1"/>
  <c r="B762" i="1"/>
  <c r="B703" i="1"/>
  <c r="B629" i="1"/>
  <c r="B566" i="1"/>
  <c r="B502" i="1"/>
  <c r="B438" i="1"/>
  <c r="B297" i="1"/>
  <c r="B234" i="1"/>
  <c r="B170" i="1"/>
  <c r="B106" i="1"/>
  <c r="B42" i="1"/>
  <c r="B859" i="1"/>
  <c r="B802" i="1"/>
  <c r="B735" i="1"/>
  <c r="B672" i="1"/>
  <c r="B613" i="1"/>
  <c r="B549" i="1"/>
  <c r="B485" i="1"/>
  <c r="B421" i="1"/>
  <c r="B364" i="1"/>
  <c r="B316" i="1"/>
  <c r="B257" i="1"/>
  <c r="B193" i="1"/>
  <c r="B65" i="1"/>
  <c r="B999" i="1"/>
  <c r="B935" i="1"/>
  <c r="B836" i="1"/>
  <c r="B693" i="1"/>
  <c r="B396" i="1"/>
  <c r="B1231" i="1"/>
  <c r="B1167" i="1"/>
  <c r="B1103" i="1"/>
  <c r="B1038" i="1"/>
  <c r="B974" i="1"/>
  <c r="B907" i="1"/>
  <c r="B760" i="1"/>
  <c r="B579" i="1"/>
  <c r="B160" i="1"/>
  <c r="B1211" i="1"/>
  <c r="B1147" i="1"/>
  <c r="B1083" i="1"/>
  <c r="B1021" i="1"/>
  <c r="B957" i="1"/>
  <c r="B868" i="1"/>
  <c r="B687" i="1"/>
  <c r="B444" i="1"/>
  <c r="B1242" i="1"/>
  <c r="B1178" i="1"/>
  <c r="B1114" i="1"/>
  <c r="B1050" i="1"/>
  <c r="B980" i="1"/>
  <c r="B914" i="1"/>
  <c r="B774" i="1"/>
  <c r="B603" i="1"/>
  <c r="B144" i="1"/>
  <c r="B1203" i="1"/>
  <c r="B1139" i="1"/>
  <c r="B1075" i="1"/>
  <c r="B1011" i="1"/>
  <c r="B947" i="1"/>
  <c r="B864" i="1"/>
  <c r="B721" i="1"/>
  <c r="B492" i="1"/>
  <c r="B499" i="1"/>
  <c r="B435" i="1"/>
  <c r="B375" i="1"/>
  <c r="B314" i="1"/>
  <c r="B239" i="1"/>
  <c r="B175" i="1"/>
  <c r="B111" i="1"/>
  <c r="B47" i="1"/>
  <c r="B908" i="1"/>
  <c r="B842" i="1"/>
  <c r="B772" i="1"/>
  <c r="B715" i="1"/>
  <c r="B655" i="1"/>
  <c r="B594" i="1"/>
  <c r="B530" i="1"/>
  <c r="B466" i="1"/>
  <c r="B402" i="1"/>
  <c r="B345" i="1"/>
  <c r="B286" i="1"/>
  <c r="B222" i="1"/>
  <c r="B158" i="1"/>
  <c r="B86" i="1"/>
  <c r="B22" i="1"/>
  <c r="B569" i="1"/>
  <c r="B505" i="1"/>
  <c r="B441" i="1"/>
  <c r="B373" i="1"/>
  <c r="B299" i="1"/>
  <c r="B237" i="1"/>
  <c r="B173" i="1"/>
  <c r="B101" i="1"/>
  <c r="B37" i="1"/>
  <c r="B826" i="1"/>
  <c r="B744" i="1"/>
  <c r="B683" i="1"/>
  <c r="B616" i="1"/>
  <c r="B552" i="1"/>
  <c r="B488" i="1"/>
  <c r="B424" i="1"/>
  <c r="B367" i="1"/>
  <c r="B311" i="1"/>
  <c r="B244" i="1"/>
  <c r="B180" i="1"/>
  <c r="B108" i="1"/>
  <c r="B44" i="1"/>
  <c r="B889" i="1"/>
  <c r="B832" i="1"/>
  <c r="B769" i="1"/>
  <c r="B712" i="1"/>
  <c r="B652" i="1"/>
  <c r="B591" i="1"/>
  <c r="B527" i="1"/>
  <c r="B463" i="1"/>
  <c r="B399" i="1"/>
  <c r="B323" i="1"/>
  <c r="B259" i="1"/>
  <c r="B195" i="1"/>
  <c r="B59" i="1"/>
  <c r="B896" i="1"/>
  <c r="B824" i="1"/>
  <c r="B756" i="1"/>
  <c r="B689" i="1"/>
  <c r="B622" i="1"/>
  <c r="B558" i="1"/>
  <c r="B494" i="1"/>
  <c r="B430" i="1"/>
  <c r="B371" i="1"/>
  <c r="B290" i="1"/>
  <c r="B226" i="1"/>
  <c r="B162" i="1"/>
  <c r="B98" i="1"/>
  <c r="B34" i="1"/>
  <c r="B851" i="1"/>
  <c r="B729" i="1"/>
  <c r="B665" i="1"/>
  <c r="B605" i="1"/>
  <c r="B541" i="1"/>
  <c r="B477" i="1"/>
  <c r="B413" i="1"/>
  <c r="B359" i="1"/>
  <c r="B308" i="1"/>
  <c r="B249" i="1"/>
  <c r="B185" i="1"/>
  <c r="B57" i="1"/>
  <c r="B9" i="1"/>
  <c r="A2" i="8" a="1"/>
  <c r="A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<sst xmlns="http://schemas.openxmlformats.org/spreadsheetml/2006/main" count="20068" uniqueCount="3761">
  <si>
    <t>productItemNumber</t>
  </si>
  <si>
    <t>productTitle</t>
  </si>
  <si>
    <t>productOriginalName</t>
  </si>
  <si>
    <t>productMark</t>
  </si>
  <si>
    <t>productCategory</t>
  </si>
  <si>
    <t>productSubCategory</t>
  </si>
  <si>
    <t>productChildCategory</t>
  </si>
  <si>
    <t>productChildSubCategory</t>
  </si>
  <si>
    <t>productDescription</t>
  </si>
  <si>
    <t>productEAN</t>
  </si>
  <si>
    <t>productWeight</t>
  </si>
  <si>
    <t>productPieceWebshopPrice</t>
  </si>
  <si>
    <t>productPriceType</t>
  </si>
  <si>
    <t>color</t>
  </si>
  <si>
    <t>size</t>
  </si>
  <si>
    <t>nemet</t>
  </si>
  <si>
    <t>magyar</t>
  </si>
  <si>
    <t>marka</t>
  </si>
  <si>
    <t>colorCode</t>
  </si>
  <si>
    <t>colorOriginal</t>
  </si>
  <si>
    <t>1 kg</t>
  </si>
  <si>
    <t>500 g</t>
  </si>
  <si>
    <t>1 l</t>
  </si>
  <si>
    <t>3 kg</t>
  </si>
  <si>
    <t>10 kg</t>
  </si>
  <si>
    <t>1,5 kg</t>
  </si>
  <si>
    <t>2,5 kg</t>
  </si>
  <si>
    <t>650 g</t>
  </si>
  <si>
    <t>1,6 kg</t>
  </si>
  <si>
    <t>5 kg</t>
  </si>
  <si>
    <t>5 l</t>
  </si>
  <si>
    <t>400 g</t>
  </si>
  <si>
    <t>800 g</t>
  </si>
  <si>
    <t>1,7 kg</t>
  </si>
  <si>
    <t>250 ml</t>
  </si>
  <si>
    <t>600 g</t>
  </si>
  <si>
    <t>900 g</t>
  </si>
  <si>
    <t>200 ml</t>
  </si>
  <si>
    <t>125 ml</t>
  </si>
  <si>
    <t>500 ml</t>
  </si>
  <si>
    <t>650 ml</t>
  </si>
  <si>
    <t>850 g</t>
  </si>
  <si>
    <t>2 kg</t>
  </si>
  <si>
    <t>450 ml</t>
  </si>
  <si>
    <t>75 ml</t>
  </si>
  <si>
    <t>2,5 l</t>
  </si>
  <si>
    <t>80 ml</t>
  </si>
  <si>
    <t>750 ml</t>
  </si>
  <si>
    <t>productStringSize</t>
  </si>
  <si>
    <t>36</t>
  </si>
  <si>
    <t>37</t>
  </si>
  <si>
    <t>38</t>
  </si>
  <si>
    <t>39</t>
  </si>
  <si>
    <t>40</t>
  </si>
  <si>
    <t>41</t>
  </si>
  <si>
    <t>42</t>
  </si>
  <si>
    <t>43</t>
  </si>
  <si>
    <t>30</t>
  </si>
  <si>
    <t>31</t>
  </si>
  <si>
    <t>32</t>
  </si>
  <si>
    <t>33</t>
  </si>
  <si>
    <t>34</t>
  </si>
  <si>
    <t>35</t>
  </si>
  <si>
    <t>28</t>
  </si>
  <si>
    <t>29</t>
  </si>
  <si>
    <t>alpenblau</t>
  </si>
  <si>
    <t>alpesi kék</t>
  </si>
  <si>
    <t>RGB(0, 153, 204)</t>
  </si>
  <si>
    <t>alpenblau/kreideblau/grau</t>
  </si>
  <si>
    <t>alpesi kék/krétakék/szürke</t>
  </si>
  <si>
    <t>alpenblau/natur</t>
  </si>
  <si>
    <t>alpenblau/silber</t>
  </si>
  <si>
    <t>anthrazit</t>
  </si>
  <si>
    <t>antracit</t>
  </si>
  <si>
    <t>RGB(54, 69, 79)</t>
  </si>
  <si>
    <t>aquamarin</t>
  </si>
  <si>
    <t>türkiz</t>
  </si>
  <si>
    <t>RGB(127, 255, 212)</t>
  </si>
  <si>
    <t>aschgrau</t>
  </si>
  <si>
    <t>hamuszürke</t>
  </si>
  <si>
    <t>RGB(178, 190, 181)</t>
  </si>
  <si>
    <t>asphalt</t>
  </si>
  <si>
    <t>RGB(96, 96, 96)</t>
  </si>
  <si>
    <t>asphalt/schwarz</t>
  </si>
  <si>
    <t>azalea</t>
  </si>
  <si>
    <t>RGB(240, 128, 128)</t>
  </si>
  <si>
    <t>azalee</t>
  </si>
  <si>
    <t>azur</t>
  </si>
  <si>
    <t>égszínkék</t>
  </si>
  <si>
    <t>RGB(0, 127, 255)</t>
  </si>
  <si>
    <t>azurblau</t>
  </si>
  <si>
    <t>azúrkék</t>
  </si>
  <si>
    <t>azurblau/blau</t>
  </si>
  <si>
    <t>azúrkék/kék</t>
  </si>
  <si>
    <t>azurblau/braun</t>
  </si>
  <si>
    <t>azúrkék/barna</t>
  </si>
  <si>
    <t>azurblau/grau</t>
  </si>
  <si>
    <t>azúrkék/szürke</t>
  </si>
  <si>
    <t>azurblau/schwarz</t>
  </si>
  <si>
    <t>azúrkék/fekete</t>
  </si>
  <si>
    <t>azureblau</t>
  </si>
  <si>
    <t>beige</t>
  </si>
  <si>
    <t>bézs</t>
  </si>
  <si>
    <t>RGB(245, 245, 220)</t>
  </si>
  <si>
    <t>beige/navy</t>
  </si>
  <si>
    <t>bézs/tengerész kék</t>
  </si>
  <si>
    <t>black</t>
  </si>
  <si>
    <t>fekete</t>
  </si>
  <si>
    <t>RGB(0, 0, 0)</t>
  </si>
  <si>
    <t>black shine</t>
  </si>
  <si>
    <t>fényes fekete</t>
  </si>
  <si>
    <t>blau</t>
  </si>
  <si>
    <t>kék</t>
  </si>
  <si>
    <t>RGB(0, 0, 255)</t>
  </si>
  <si>
    <t>blau Glitzer</t>
  </si>
  <si>
    <t>fényes kék</t>
  </si>
  <si>
    <t>blau/gold</t>
  </si>
  <si>
    <t>kék/arany</t>
  </si>
  <si>
    <t>blau/schwarz</t>
  </si>
  <si>
    <t>kék/fekete</t>
  </si>
  <si>
    <t>blau/weiß/rot</t>
  </si>
  <si>
    <t>kék/fehér/vörös</t>
  </si>
  <si>
    <t>blue shine</t>
  </si>
  <si>
    <t>bordeaux</t>
  </si>
  <si>
    <t>bordó</t>
  </si>
  <si>
    <t>RGB(128, 0, 32)</t>
  </si>
  <si>
    <t>braun/beige</t>
  </si>
  <si>
    <t>barna/bézs</t>
  </si>
  <si>
    <t>RGB(165, 42, 42)</t>
  </si>
  <si>
    <t>braun/braun unterlegt</t>
  </si>
  <si>
    <t>barna/kiemelt barna</t>
  </si>
  <si>
    <t>braun/gold</t>
  </si>
  <si>
    <t>barna/arany</t>
  </si>
  <si>
    <t>braun/gold/beige/silber</t>
  </si>
  <si>
    <t>barna/arany/bézs/ezüst</t>
  </si>
  <si>
    <t>braun/roségold</t>
  </si>
  <si>
    <t>barna/rózsa arany</t>
  </si>
  <si>
    <t>braun/türkis</t>
  </si>
  <si>
    <t>barna/türkiz</t>
  </si>
  <si>
    <t>braun-beige</t>
  </si>
  <si>
    <t>barna-bézs</t>
  </si>
  <si>
    <t>brillantblau</t>
  </si>
  <si>
    <t>ragyogó kék</t>
  </si>
  <si>
    <t>RGB(0, 51, 204)</t>
  </si>
  <si>
    <t>burgunderrot</t>
  </si>
  <si>
    <t>burgundi vörös</t>
  </si>
  <si>
    <t>RGB(144, 0, 32)</t>
  </si>
  <si>
    <t>burgunderrot/silber</t>
  </si>
  <si>
    <t>burgundi vörös/ezüst</t>
  </si>
  <si>
    <t>burgunderrot/zinn</t>
  </si>
  <si>
    <t>burgundi vörös/ón</t>
  </si>
  <si>
    <t>cranberry</t>
  </si>
  <si>
    <t>áfonya</t>
  </si>
  <si>
    <t>RGB(159, 0, 15)</t>
  </si>
  <si>
    <t>creme</t>
  </si>
  <si>
    <t>krém</t>
  </si>
  <si>
    <t>RGB(255, 253, 208)</t>
  </si>
  <si>
    <t>dunkelblau</t>
  </si>
  <si>
    <t>sötétkék</t>
  </si>
  <si>
    <t>RGB(0, 0, 139)</t>
  </si>
  <si>
    <t>dunkelblau glänzend</t>
  </si>
  <si>
    <t>csillogó sötétkék</t>
  </si>
  <si>
    <t>dunkelblau matt</t>
  </si>
  <si>
    <t>fényes sötétkék</t>
  </si>
  <si>
    <t>dunkelblau/creme</t>
  </si>
  <si>
    <t>matt sötétkék/krém</t>
  </si>
  <si>
    <t>dunkelblau/grau</t>
  </si>
  <si>
    <t>sötétkék/szürke</t>
  </si>
  <si>
    <t>dunkelblau/roségold</t>
  </si>
  <si>
    <t>sötétkék/rózsa arany</t>
  </si>
  <si>
    <t>dunkelblau/taupe</t>
  </si>
  <si>
    <t>sötétkék/tóp</t>
  </si>
  <si>
    <t>dunkelbraun</t>
  </si>
  <si>
    <t>sötétbarna</t>
  </si>
  <si>
    <t>RGB(101, 67, 33)</t>
  </si>
  <si>
    <t>farblos</t>
  </si>
  <si>
    <t>színtelen</t>
  </si>
  <si>
    <t>rgba(0, 0, 0, 0)</t>
  </si>
  <si>
    <t>flamingo melange</t>
  </si>
  <si>
    <t>flamingó melange</t>
  </si>
  <si>
    <t>RGB(242, 102, 33)</t>
  </si>
  <si>
    <t>fuchsia</t>
  </si>
  <si>
    <t>RGB(255, 0, 255)</t>
  </si>
  <si>
    <t>gelb</t>
  </si>
  <si>
    <t>sárga</t>
  </si>
  <si>
    <t>RGB(255, 255, 0)</t>
  </si>
  <si>
    <t>Glitzerpink</t>
  </si>
  <si>
    <t>RGB(229, 103, 155)</t>
  </si>
  <si>
    <t>gold</t>
  </si>
  <si>
    <t>arany</t>
  </si>
  <si>
    <t>RGB(255, 215, 0)</t>
  </si>
  <si>
    <t>granatapfel/gelb</t>
  </si>
  <si>
    <t>gránátalma/sárga</t>
  </si>
  <si>
    <t>RGB(251, 232, 112)</t>
  </si>
  <si>
    <t>granitgrau</t>
  </si>
  <si>
    <t>sötétszürke</t>
  </si>
  <si>
    <t>RGB(49, 60, 72)</t>
  </si>
  <si>
    <t>grau</t>
  </si>
  <si>
    <t>szürke</t>
  </si>
  <si>
    <t>RGB(136,136,136)</t>
  </si>
  <si>
    <t>grau metalllic</t>
  </si>
  <si>
    <t>fém szürke</t>
  </si>
  <si>
    <t>RGB(142, 142, 142)</t>
  </si>
  <si>
    <t>grau/hellblau</t>
  </si>
  <si>
    <t>szürke/világoskék</t>
  </si>
  <si>
    <t>rgb(82,139,139)</t>
  </si>
  <si>
    <t>grau/roségold</t>
  </si>
  <si>
    <t>szürke/rózsakék</t>
  </si>
  <si>
    <t>rgb(255,228,225)</t>
  </si>
  <si>
    <t>grau/schwarz</t>
  </si>
  <si>
    <t>szürke/fekete</t>
  </si>
  <si>
    <t>rgb(71,71,71)</t>
  </si>
  <si>
    <t>grün mit Kräutern</t>
  </si>
  <si>
    <t>zöld</t>
  </si>
  <si>
    <t>rgb(110,139,61)</t>
  </si>
  <si>
    <t>hellblau/nachtblau</t>
  </si>
  <si>
    <t>világoskék/éjkék</t>
  </si>
  <si>
    <t>rgb(24,116,205)</t>
  </si>
  <si>
    <t>hellgrau melange</t>
  </si>
  <si>
    <t>RGB(211, 211, 211)</t>
  </si>
  <si>
    <t>hibiscus</t>
  </si>
  <si>
    <t>hibiszkusz</t>
  </si>
  <si>
    <t>RGB(240, 50, 128)</t>
  </si>
  <si>
    <t>hibiskus</t>
  </si>
  <si>
    <t>himbeere/grau</t>
  </si>
  <si>
    <t>málna/szürke</t>
  </si>
  <si>
    <t>RGB(227, 11, 93)</t>
  </si>
  <si>
    <t>Holz</t>
  </si>
  <si>
    <t>fa</t>
  </si>
  <si>
    <t>kalamata</t>
  </si>
  <si>
    <t>kastanienbraun</t>
  </si>
  <si>
    <t>gesztenybarna</t>
  </si>
  <si>
    <t>khaki</t>
  </si>
  <si>
    <t>keki zöld</t>
  </si>
  <si>
    <t>RGB(195, 176, 145)</t>
  </si>
  <si>
    <t>kirschblüte</t>
  </si>
  <si>
    <t>cseresznyevirág</t>
  </si>
  <si>
    <t>kreideblau/silber</t>
  </si>
  <si>
    <t>krétakék/ezüst</t>
  </si>
  <si>
    <t>rgb(176,196,222)</t>
  </si>
  <si>
    <t>levandel</t>
  </si>
  <si>
    <t>levendula</t>
  </si>
  <si>
    <t>rgb(230,230,250)</t>
  </si>
  <si>
    <t>lila</t>
  </si>
  <si>
    <t>rgb(147,112,219)</t>
  </si>
  <si>
    <t>linnea pink</t>
  </si>
  <si>
    <t>linnea rózsaszín</t>
  </si>
  <si>
    <t>linnea rosa</t>
  </si>
  <si>
    <t>magnet/schwarz</t>
  </si>
  <si>
    <t>magnet/fekete</t>
  </si>
  <si>
    <t>marine</t>
  </si>
  <si>
    <t>tengerészkék</t>
  </si>
  <si>
    <t>mattschwarz</t>
  </si>
  <si>
    <t>matt fekete</t>
  </si>
  <si>
    <t>rgb(0,0,0)</t>
  </si>
  <si>
    <t>Metall</t>
  </si>
  <si>
    <t>metál</t>
  </si>
  <si>
    <t>rgb(108,123,139)</t>
  </si>
  <si>
    <t>mint</t>
  </si>
  <si>
    <t>menta zöld</t>
  </si>
  <si>
    <t>mistel</t>
  </si>
  <si>
    <t>fagyöngy</t>
  </si>
  <si>
    <t>multicolor</t>
  </si>
  <si>
    <t>színes</t>
  </si>
  <si>
    <t>multicolour</t>
  </si>
  <si>
    <t>nachtblau/azalee</t>
  </si>
  <si>
    <t>éjkék/azálea</t>
  </si>
  <si>
    <t>nachtblau/grau</t>
  </si>
  <si>
    <t>éjkék/szürke</t>
  </si>
  <si>
    <t>nachtblau/natur</t>
  </si>
  <si>
    <t>éjkék/natúr</t>
  </si>
  <si>
    <t>nachtblau/orange</t>
  </si>
  <si>
    <t>éjkék/narancs</t>
  </si>
  <si>
    <t>nachtblau/rosarot</t>
  </si>
  <si>
    <t>éjkék/rózsa vörös</t>
  </si>
  <si>
    <t>nachtblau/roségold</t>
  </si>
  <si>
    <t>éjkék/rózsa arany</t>
  </si>
  <si>
    <t>nachtblau/silber</t>
  </si>
  <si>
    <t>éjkék/ezüst</t>
  </si>
  <si>
    <t>nachtblau/silver</t>
  </si>
  <si>
    <t>nachtblau/taupe</t>
  </si>
  <si>
    <t>éjkék/tóp</t>
  </si>
  <si>
    <t>nachtblau/weiß</t>
  </si>
  <si>
    <t>éjkék/fehér</t>
  </si>
  <si>
    <t>natur</t>
  </si>
  <si>
    <t>natúr</t>
  </si>
  <si>
    <t>rgb(240,230,140)</t>
  </si>
  <si>
    <t>navy</t>
  </si>
  <si>
    <t>rgb(0,0,128)</t>
  </si>
  <si>
    <t>navy/rot</t>
  </si>
  <si>
    <t>tengerészkék/vörös</t>
  </si>
  <si>
    <t>navy/rot/silber</t>
  </si>
  <si>
    <t>tengerészkék/vörös/ezüst</t>
  </si>
  <si>
    <t>neon gelb</t>
  </si>
  <si>
    <t>neon sárga</t>
  </si>
  <si>
    <t>rgb(173,255,47)</t>
  </si>
  <si>
    <t>neon multicolor</t>
  </si>
  <si>
    <t>neon színes</t>
  </si>
  <si>
    <t>neongelb</t>
  </si>
  <si>
    <t>ocean</t>
  </si>
  <si>
    <t>rgb(72,118,255)</t>
  </si>
  <si>
    <t>olive</t>
  </si>
  <si>
    <t>oliva zöld</t>
  </si>
  <si>
    <t>RGB(128, 128, 0)</t>
  </si>
  <si>
    <t>orientblau</t>
  </si>
  <si>
    <t>orientkék</t>
  </si>
  <si>
    <t>rgb(0,191,255)</t>
  </si>
  <si>
    <t>perlmutt</t>
  </si>
  <si>
    <t>gyöngyház</t>
  </si>
  <si>
    <t>rgb(219,112,147)</t>
  </si>
  <si>
    <t>perlmutt/grau</t>
  </si>
  <si>
    <t>gyöngyház/szürke</t>
  </si>
  <si>
    <t>petrol</t>
  </si>
  <si>
    <t>pink</t>
  </si>
  <si>
    <t>rgb(255,174,185)</t>
  </si>
  <si>
    <t>rosa Glitzer</t>
  </si>
  <si>
    <t>csillogó rózsaszín</t>
  </si>
  <si>
    <t>rosarot</t>
  </si>
  <si>
    <t>rózsa vörös</t>
  </si>
  <si>
    <t>rosé</t>
  </si>
  <si>
    <t>rózsa</t>
  </si>
  <si>
    <t>rgb(183,110,121)</t>
  </si>
  <si>
    <t>rosé gold</t>
  </si>
  <si>
    <t>rózsa arany</t>
  </si>
  <si>
    <t>rose shine</t>
  </si>
  <si>
    <t>csillogó rózsa</t>
  </si>
  <si>
    <t>roségold</t>
  </si>
  <si>
    <t>rot</t>
  </si>
  <si>
    <t>vörös</t>
  </si>
  <si>
    <t>rgb(255,0,0)</t>
  </si>
  <si>
    <t>rot/dunkelblau</t>
  </si>
  <si>
    <t>vörös/sötétkék</t>
  </si>
  <si>
    <t>rgb(205,0,0)</t>
  </si>
  <si>
    <t>rot/schwarz</t>
  </si>
  <si>
    <t>vörös/fekete</t>
  </si>
  <si>
    <t>rgb(139,26,26)</t>
  </si>
  <si>
    <t>rot/silber</t>
  </si>
  <si>
    <t>vörös/ezüst</t>
  </si>
  <si>
    <t>rgb(139,125,123)</t>
  </si>
  <si>
    <t>rubinrot</t>
  </si>
  <si>
    <t>rubin vörös</t>
  </si>
  <si>
    <t>rgb(238,44,44)</t>
  </si>
  <si>
    <t>schwartz</t>
  </si>
  <si>
    <t>rgb(44,44,44)</t>
  </si>
  <si>
    <t>schwarz</t>
  </si>
  <si>
    <t>schwedisch komb.schwarz</t>
  </si>
  <si>
    <t>ezüst</t>
  </si>
  <si>
    <t>rgb(201,201,201)</t>
  </si>
  <si>
    <t>silber-/goldfarben</t>
  </si>
  <si>
    <t>ezüst/arany</t>
  </si>
  <si>
    <t>silberfarben/bunt</t>
  </si>
  <si>
    <t>ezüst/színes</t>
  </si>
  <si>
    <t>silbergrau</t>
  </si>
  <si>
    <t>ezüstszürke</t>
  </si>
  <si>
    <t>silbergrau/grau</t>
  </si>
  <si>
    <t>ezüstszürke/szürke</t>
  </si>
  <si>
    <t>rgb(153,153,153)</t>
  </si>
  <si>
    <t>smaragd</t>
  </si>
  <si>
    <t>smaragdzöld</t>
  </si>
  <si>
    <t>rgb(162,205,90)</t>
  </si>
  <si>
    <t>steingrau</t>
  </si>
  <si>
    <t>kőszürke</t>
  </si>
  <si>
    <t>tannengrün</t>
  </si>
  <si>
    <t>fenyő zöld</t>
  </si>
  <si>
    <t>rgb(0,100,0)</t>
  </si>
  <si>
    <t>tannengrün/gelb</t>
  </si>
  <si>
    <t>fenyő zöld/sárga</t>
  </si>
  <si>
    <t>tannengrün/schwarz</t>
  </si>
  <si>
    <t>fenyő zöld/fekete</t>
  </si>
  <si>
    <t>tannengrün/silber</t>
  </si>
  <si>
    <t>fenyő zöld/ezüst</t>
  </si>
  <si>
    <t>tiefblau</t>
  </si>
  <si>
    <t>mélykék</t>
  </si>
  <si>
    <t>rgb(0,0,139)</t>
  </si>
  <si>
    <t>tiefblau/alpenblau</t>
  </si>
  <si>
    <t>mélykék/alpesi kék</t>
  </si>
  <si>
    <t>transparent</t>
  </si>
  <si>
    <t>átlátszó</t>
  </si>
  <si>
    <t>RGB(64, 224, 208)</t>
  </si>
  <si>
    <t>weiß</t>
  </si>
  <si>
    <t>fehér</t>
  </si>
  <si>
    <t>rgb(255,255,255)</t>
  </si>
  <si>
    <t>weiß/rosé</t>
  </si>
  <si>
    <t>fehér/rózsa</t>
  </si>
  <si>
    <t>rgb(255,255,240)</t>
  </si>
  <si>
    <t>weiß/schwarz</t>
  </si>
  <si>
    <t>fehér/fekete</t>
  </si>
  <si>
    <t>rgb(245,245,245)</t>
  </si>
  <si>
    <t>wildrose</t>
  </si>
  <si>
    <t>vadrózsa</t>
  </si>
  <si>
    <t>RGB(255, 192, 203)</t>
  </si>
  <si>
    <t>zinn</t>
  </si>
  <si>
    <t>ón</t>
  </si>
  <si>
    <t>rgb(220,220,220)</t>
  </si>
  <si>
    <t>(neues Design) weiß</t>
  </si>
  <si>
    <t xml:space="preserve">fehér </t>
  </si>
  <si>
    <t>braun</t>
  </si>
  <si>
    <t>barna</t>
  </si>
  <si>
    <t>rgb(205,186,150)</t>
  </si>
  <si>
    <t>kreideblau</t>
  </si>
  <si>
    <t>krétakék</t>
  </si>
  <si>
    <t>rgb(202,225,255)</t>
  </si>
  <si>
    <t>lavendel/sand/steingrau</t>
  </si>
  <si>
    <t>levendula/homok/kőszürke</t>
  </si>
  <si>
    <t>nachtblau</t>
  </si>
  <si>
    <t>éjkék</t>
  </si>
  <si>
    <t>rosarot/mint/nachtblau</t>
  </si>
  <si>
    <t>rózsa vörös/menta/éjkék</t>
  </si>
  <si>
    <t>rgb(255,20,147)</t>
  </si>
  <si>
    <t>schlamm</t>
  </si>
  <si>
    <t>sár</t>
  </si>
  <si>
    <t>schwarz glänzend</t>
  </si>
  <si>
    <t>rgb(21, 21, 21)</t>
  </si>
  <si>
    <t>schwarz matt</t>
  </si>
  <si>
    <t>schwarz rosegold</t>
  </si>
  <si>
    <t>fekete/rózsaarany</t>
  </si>
  <si>
    <t>schwarz shine/roségold</t>
  </si>
  <si>
    <t>csillogó fekete/ rózsaarany</t>
  </si>
  <si>
    <t>schwarz velvet</t>
  </si>
  <si>
    <t>fekete/bársony</t>
  </si>
  <si>
    <t>schwarz velvet/schwarz shine</t>
  </si>
  <si>
    <t>fekete bársony/csillogó fekete</t>
  </si>
  <si>
    <t>schwarz/asphalt</t>
  </si>
  <si>
    <t>fekete/aszfaltszürke</t>
  </si>
  <si>
    <t>schwarz/beige</t>
  </si>
  <si>
    <t>fekete/bézs</t>
  </si>
  <si>
    <t>schwarz/blau</t>
  </si>
  <si>
    <t>fekete/kék</t>
  </si>
  <si>
    <t>schwarz/braun</t>
  </si>
  <si>
    <t>fekete/barna</t>
  </si>
  <si>
    <t>schwarz/flamingo</t>
  </si>
  <si>
    <t>fekete/rózsaszín</t>
  </si>
  <si>
    <t>schwarz/grau</t>
  </si>
  <si>
    <t>fekete/szürke</t>
  </si>
  <si>
    <t>schwarz/jeansblau</t>
  </si>
  <si>
    <t>fekte/farmerkék</t>
  </si>
  <si>
    <t>schwarz/kreideblau</t>
  </si>
  <si>
    <t>fekte/krétakék</t>
  </si>
  <si>
    <t>schwarz/milch</t>
  </si>
  <si>
    <t>fekte/tejfehér</t>
  </si>
  <si>
    <t>schwarz/mint</t>
  </si>
  <si>
    <t>feket/menta</t>
  </si>
  <si>
    <t>schwarz/natur</t>
  </si>
  <si>
    <t>fekete/natúr</t>
  </si>
  <si>
    <t>schwarz/rosarot</t>
  </si>
  <si>
    <t>fekete/rózsa vörös</t>
  </si>
  <si>
    <t>schwarz/rosé</t>
  </si>
  <si>
    <t>fekete/rózsa</t>
  </si>
  <si>
    <t>schwarz/rose gold</t>
  </si>
  <si>
    <t>fekete/rózsa arany</t>
  </si>
  <si>
    <t>schwarz/rosé gold</t>
  </si>
  <si>
    <t>schwarz/rosegold</t>
  </si>
  <si>
    <t>schwarz/roségold</t>
  </si>
  <si>
    <t>schwarz/roségold old</t>
  </si>
  <si>
    <t>schwarz/schwarz</t>
  </si>
  <si>
    <t>fekete/fekete</t>
  </si>
  <si>
    <t>schwarz/schwarz unterlegt</t>
  </si>
  <si>
    <t>fekete/fekete háttér</t>
  </si>
  <si>
    <t>schwarz/silber</t>
  </si>
  <si>
    <t>fekete/ezüst</t>
  </si>
  <si>
    <t>schwarz/silbergrau</t>
  </si>
  <si>
    <t>fekete/ezüstszürke</t>
  </si>
  <si>
    <t>schwarz/weiß</t>
  </si>
  <si>
    <t>fekete/fehér</t>
  </si>
  <si>
    <t>schwarz/weiß/grau</t>
  </si>
  <si>
    <t>fekete/fehér/szürke</t>
  </si>
  <si>
    <t>schwarz/weiß/rosegold</t>
  </si>
  <si>
    <t>fekete/fehér/rózsa arany</t>
  </si>
  <si>
    <t>schwarz-grau</t>
  </si>
  <si>
    <t>schwarz-silber</t>
  </si>
  <si>
    <t>klein silber-/rosafarben</t>
  </si>
  <si>
    <t>ezüst/rózsa</t>
  </si>
  <si>
    <t>klein silber-/schwarzfarben</t>
  </si>
  <si>
    <t>ezüst/fekete</t>
  </si>
  <si>
    <t>nachtblaue/silber</t>
  </si>
  <si>
    <t>türkis</t>
  </si>
  <si>
    <t>sorting</t>
  </si>
  <si>
    <t>Dressur</t>
  </si>
  <si>
    <t>Díjlovas</t>
  </si>
  <si>
    <t>D</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</si>
  <si>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</si>
  <si>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</si>
  <si>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</si>
  <si>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</si>
  <si>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</si>
  <si>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</si>
  <si>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</si>
  <si>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</si>
  <si>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</si>
  <si>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</si>
  <si>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</si>
  <si>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</si>
  <si>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</si>
  <si>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</si>
  <si>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</si>
  <si>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</si>
  <si>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Shetty</t>
  </si>
  <si>
    <t>Shetland</t>
  </si>
  <si>
    <t>P</t>
  </si>
  <si>
    <t>Póni</t>
  </si>
  <si>
    <t>PD</t>
  </si>
  <si>
    <t>PO</t>
  </si>
  <si>
    <t>PON</t>
  </si>
  <si>
    <t>Pony</t>
  </si>
  <si>
    <t>PONY</t>
  </si>
  <si>
    <t>Pony/VB</t>
  </si>
  <si>
    <t>Póni/Cob</t>
  </si>
  <si>
    <t>VB</t>
  </si>
  <si>
    <t>Cob</t>
  </si>
  <si>
    <t>COB</t>
  </si>
  <si>
    <t>V</t>
  </si>
  <si>
    <t>VB/WB</t>
  </si>
  <si>
    <t>Cob/Full</t>
  </si>
  <si>
    <t>Full</t>
  </si>
  <si>
    <t>WB</t>
  </si>
  <si>
    <t>FULL</t>
  </si>
  <si>
    <t>W</t>
  </si>
  <si>
    <t>EXTRA-FULL</t>
  </si>
  <si>
    <t>XFull</t>
  </si>
  <si>
    <t>X-WB</t>
  </si>
  <si>
    <t>XWB</t>
  </si>
  <si>
    <t>elastik</t>
  </si>
  <si>
    <t>rugalmas</t>
  </si>
  <si>
    <t>XXS</t>
  </si>
  <si>
    <t>XS</t>
  </si>
  <si>
    <t>S</t>
  </si>
  <si>
    <t>M</t>
  </si>
  <si>
    <t>L</t>
  </si>
  <si>
    <t>XL</t>
  </si>
  <si>
    <t>XXL</t>
  </si>
  <si>
    <t>S (35-38)</t>
  </si>
  <si>
    <t>M (39-42)</t>
  </si>
  <si>
    <t>L (43-46)</t>
  </si>
  <si>
    <t>S/M</t>
  </si>
  <si>
    <t>L/XL</t>
  </si>
  <si>
    <t>L+</t>
  </si>
  <si>
    <t>MEDIUM</t>
  </si>
  <si>
    <t>LARGE</t>
  </si>
  <si>
    <t>Gr. 26</t>
  </si>
  <si>
    <t>26</t>
  </si>
  <si>
    <t>Gr. 27</t>
  </si>
  <si>
    <t>27</t>
  </si>
  <si>
    <t>Kids KS</t>
  </si>
  <si>
    <t>gyermek S</t>
  </si>
  <si>
    <t>Kids KM</t>
  </si>
  <si>
    <t>gyermek M</t>
  </si>
  <si>
    <t>Kids KL</t>
  </si>
  <si>
    <t>gyermek L</t>
  </si>
  <si>
    <t>Kids WKS</t>
  </si>
  <si>
    <t>gyermek széles S</t>
  </si>
  <si>
    <t>Kinder WKM</t>
  </si>
  <si>
    <t>gyermek széles M</t>
  </si>
  <si>
    <t>Kinder WKL</t>
  </si>
  <si>
    <t>gyermek széles L</t>
  </si>
  <si>
    <t>Kinder S</t>
  </si>
  <si>
    <t>Kind M</t>
  </si>
  <si>
    <t>Kinder L</t>
  </si>
  <si>
    <t>KS</t>
  </si>
  <si>
    <t>KM</t>
  </si>
  <si>
    <t>KL</t>
  </si>
  <si>
    <t>Kind XXS</t>
  </si>
  <si>
    <t>gyermek XXS</t>
  </si>
  <si>
    <t>Kind XS</t>
  </si>
  <si>
    <t>gyermek XS</t>
  </si>
  <si>
    <t>Kind S</t>
  </si>
  <si>
    <t>Kind L</t>
  </si>
  <si>
    <t>Kind XL</t>
  </si>
  <si>
    <t>gyermek XL</t>
  </si>
  <si>
    <t>SW</t>
  </si>
  <si>
    <t>MW</t>
  </si>
  <si>
    <t>LW</t>
  </si>
  <si>
    <t>LXW</t>
  </si>
  <si>
    <t>MXW</t>
  </si>
  <si>
    <t>unisize</t>
  </si>
  <si>
    <t>uni</t>
  </si>
  <si>
    <t>WXS</t>
  </si>
  <si>
    <t>WS</t>
  </si>
  <si>
    <t>WM</t>
  </si>
  <si>
    <t>WL</t>
  </si>
  <si>
    <t>WXL</t>
  </si>
  <si>
    <t>WXXL</t>
  </si>
  <si>
    <t>XLW</t>
  </si>
  <si>
    <t>7-9 éves</t>
  </si>
  <si>
    <t>Erw. XS</t>
  </si>
  <si>
    <t>Erw. S</t>
  </si>
  <si>
    <t>Erw. M</t>
  </si>
  <si>
    <t>Erw. L</t>
  </si>
  <si>
    <t>Erw. XL</t>
  </si>
  <si>
    <t>XS - XXL</t>
  </si>
  <si>
    <t>S (50 - 60 CM)</t>
  </si>
  <si>
    <t>M (60 - 70 CM)</t>
  </si>
  <si>
    <t>L (70 - 80 CM)</t>
  </si>
  <si>
    <t>ONE</t>
  </si>
  <si>
    <t>XS (50-52cm)</t>
  </si>
  <si>
    <t>S (52-54cm)</t>
  </si>
  <si>
    <t>M(54-58 cm)</t>
  </si>
  <si>
    <t>M(57-58 cm)</t>
  </si>
  <si>
    <t>S-M (55– 57 cm)</t>
  </si>
  <si>
    <t>M-L (58 – 60 cm)</t>
  </si>
  <si>
    <t>XS-S (50 – 54 cm)</t>
  </si>
  <si>
    <t>S(50-54 cm)</t>
  </si>
  <si>
    <t>XS-S</t>
  </si>
  <si>
    <t>S-M</t>
  </si>
  <si>
    <t>XS-L</t>
  </si>
  <si>
    <t>Uni</t>
  </si>
  <si>
    <t>Uni (52– 56 cm)</t>
  </si>
  <si>
    <t>S: 16mm</t>
  </si>
  <si>
    <t>16 mm</t>
  </si>
  <si>
    <t>S: 20 mm</t>
  </si>
  <si>
    <t>20 mm</t>
  </si>
  <si>
    <t>Satz 20 m x 40 m</t>
  </si>
  <si>
    <t>20 m x 40 m</t>
  </si>
  <si>
    <t>Satz 20 m x 60 m</t>
  </si>
  <si>
    <t>20 m x 60 m</t>
  </si>
  <si>
    <t>44</t>
  </si>
  <si>
    <t>45</t>
  </si>
  <si>
    <t>125cm</t>
  </si>
  <si>
    <t>135cm</t>
  </si>
  <si>
    <t>145cm</t>
  </si>
  <si>
    <t>155cm</t>
  </si>
  <si>
    <t>180 cm</t>
  </si>
  <si>
    <t>200 cm</t>
  </si>
  <si>
    <t>27-30</t>
  </si>
  <si>
    <t>31-34</t>
  </si>
  <si>
    <t>35-38</t>
  </si>
  <si>
    <t>65 cm</t>
  </si>
  <si>
    <t>1 kg Tüte</t>
  </si>
  <si>
    <t>1 liter</t>
  </si>
  <si>
    <t>10 cm</t>
  </si>
  <si>
    <t>10 Liter</t>
  </si>
  <si>
    <t>10 m x 12 mm</t>
  </si>
  <si>
    <t>10 mm</t>
  </si>
  <si>
    <t>10 x 11 x 4 cm</t>
  </si>
  <si>
    <t>100 - 130 cm</t>
  </si>
  <si>
    <t>100 cm</t>
  </si>
  <si>
    <t>100 g</t>
  </si>
  <si>
    <t>100 ml</t>
  </si>
  <si>
    <t>1000 g</t>
  </si>
  <si>
    <t>1000 ml</t>
  </si>
  <si>
    <t>100mm</t>
  </si>
  <si>
    <t>10-12 éves</t>
  </si>
  <si>
    <t>104/110</t>
  </si>
  <si>
    <t>105 cm</t>
  </si>
  <si>
    <t>105cm</t>
  </si>
  <si>
    <t>10cm</t>
  </si>
  <si>
    <t>11 cm</t>
  </si>
  <si>
    <t>110 cm</t>
  </si>
  <si>
    <t>110cm</t>
  </si>
  <si>
    <t>110mm</t>
  </si>
  <si>
    <t>115 cm</t>
  </si>
  <si>
    <t>115cm</t>
  </si>
  <si>
    <t>116/122</t>
  </si>
  <si>
    <t>11cm</t>
  </si>
  <si>
    <t>12 cm</t>
  </si>
  <si>
    <t>12 Liter</t>
  </si>
  <si>
    <t>12 mm</t>
  </si>
  <si>
    <t>12"/30 cm</t>
  </si>
  <si>
    <t>120 cm</t>
  </si>
  <si>
    <t>120 x 90 cm</t>
  </si>
  <si>
    <t>120cm</t>
  </si>
  <si>
    <t>120mm</t>
  </si>
  <si>
    <t>125 cm</t>
  </si>
  <si>
    <t>125mm</t>
  </si>
  <si>
    <t>128/134</t>
  </si>
  <si>
    <t>12cm</t>
  </si>
  <si>
    <t>13 cm</t>
  </si>
  <si>
    <t>130 cm</t>
  </si>
  <si>
    <t>130cm</t>
  </si>
  <si>
    <t>130mm</t>
  </si>
  <si>
    <t>135 cm</t>
  </si>
  <si>
    <t>135 x 65cm</t>
  </si>
  <si>
    <t>135mm</t>
  </si>
  <si>
    <t>14 cm</t>
  </si>
  <si>
    <t>140 cm</t>
  </si>
  <si>
    <t>140/146</t>
  </si>
  <si>
    <t>140cm</t>
  </si>
  <si>
    <t>140mm</t>
  </si>
  <si>
    <t>145 cm</t>
  </si>
  <si>
    <t>145mm</t>
  </si>
  <si>
    <t>15 cm</t>
  </si>
  <si>
    <t>15 l</t>
  </si>
  <si>
    <t>15 mm</t>
  </si>
  <si>
    <t>15"/38 cm</t>
  </si>
  <si>
    <t>15''/38 cm</t>
  </si>
  <si>
    <t>150 cm</t>
  </si>
  <si>
    <t>150 g</t>
  </si>
  <si>
    <t>150 ml</t>
  </si>
  <si>
    <t>150cm</t>
  </si>
  <si>
    <t>152/158</t>
  </si>
  <si>
    <t>155 cm</t>
  </si>
  <si>
    <t>155 x 75 cm</t>
  </si>
  <si>
    <t>16 m</t>
  </si>
  <si>
    <t>16"/40 cm</t>
  </si>
  <si>
    <t>160 cm</t>
  </si>
  <si>
    <t>160 x 100 cm</t>
  </si>
  <si>
    <t>164/170</t>
  </si>
  <si>
    <t>165 cm</t>
  </si>
  <si>
    <t>165cm</t>
  </si>
  <si>
    <t>166 cm</t>
  </si>
  <si>
    <t>17 cm</t>
  </si>
  <si>
    <t>17 l</t>
  </si>
  <si>
    <t>18 cm</t>
  </si>
  <si>
    <t>18 m</t>
  </si>
  <si>
    <t>19 cm</t>
  </si>
  <si>
    <t>19 mm</t>
  </si>
  <si>
    <t>19mm</t>
  </si>
  <si>
    <t>1kg</t>
  </si>
  <si>
    <t>1l</t>
  </si>
  <si>
    <t>2 cm</t>
  </si>
  <si>
    <t>2 l</t>
  </si>
  <si>
    <t>2 m</t>
  </si>
  <si>
    <t>20 cm</t>
  </si>
  <si>
    <t>20 kg</t>
  </si>
  <si>
    <t>20l </t>
  </si>
  <si>
    <t>20x40m</t>
  </si>
  <si>
    <t>20x60m</t>
  </si>
  <si>
    <t>21 cm</t>
  </si>
  <si>
    <t>210 cm</t>
  </si>
  <si>
    <t>22 mm</t>
  </si>
  <si>
    <t>225cm</t>
  </si>
  <si>
    <t>24 cm</t>
  </si>
  <si>
    <t>25 cm</t>
  </si>
  <si>
    <t>250 g</t>
  </si>
  <si>
    <t>250 ml Dose</t>
  </si>
  <si>
    <t>2500 ml</t>
  </si>
  <si>
    <t>26"/65 cm</t>
  </si>
  <si>
    <t>26"/66 cm</t>
  </si>
  <si>
    <t>26''/66 cm</t>
  </si>
  <si>
    <t>27 cm</t>
  </si>
  <si>
    <t>28 cm</t>
  </si>
  <si>
    <t>28 l</t>
  </si>
  <si>
    <t>28''/71cm</t>
  </si>
  <si>
    <t>285cm</t>
  </si>
  <si>
    <t>28x36 cm</t>
  </si>
  <si>
    <t>3 m</t>
  </si>
  <si>
    <t>30 g</t>
  </si>
  <si>
    <t>30 mm</t>
  </si>
  <si>
    <t>30''/76 cm</t>
  </si>
  <si>
    <t>300 cm</t>
  </si>
  <si>
    <t>300 ml</t>
  </si>
  <si>
    <t>300cm</t>
  </si>
  <si>
    <t>32''/81cm</t>
  </si>
  <si>
    <t>33x38 cm</t>
  </si>
  <si>
    <t>33x45 cm</t>
  </si>
  <si>
    <t>34''/86 cm</t>
  </si>
  <si>
    <t>3-5</t>
  </si>
  <si>
    <t>38x32x39 cm</t>
  </si>
  <si>
    <t>4 mm</t>
  </si>
  <si>
    <t>40 cm</t>
  </si>
  <si>
    <t>40cm</t>
  </si>
  <si>
    <t>44cm/17</t>
  </si>
  <si>
    <t>45 - 53 cm</t>
  </si>
  <si>
    <t>45 cm</t>
  </si>
  <si>
    <t>45cm</t>
  </si>
  <si>
    <t>45x45 cm</t>
  </si>
  <si>
    <t>5 Liter</t>
  </si>
  <si>
    <t>50 bis 70 cm</t>
  </si>
  <si>
    <t>50-70 cm</t>
  </si>
  <si>
    <t>50 cm</t>
  </si>
  <si>
    <t>50 g</t>
  </si>
  <si>
    <t>50 ml</t>
  </si>
  <si>
    <t>500 ml Dose</t>
  </si>
  <si>
    <t>500ml</t>
  </si>
  <si>
    <t>50cm</t>
  </si>
  <si>
    <t>51 - 55 cm</t>
  </si>
  <si>
    <t>52 - 58 cm</t>
  </si>
  <si>
    <t>54 - 58 cm</t>
  </si>
  <si>
    <t>55 - 57 cm</t>
  </si>
  <si>
    <t>55 cm</t>
  </si>
  <si>
    <t>550 g</t>
  </si>
  <si>
    <t>55cm</t>
  </si>
  <si>
    <t>5-7</t>
  </si>
  <si>
    <t>5-7 éves</t>
  </si>
  <si>
    <t>57 - 58 cm</t>
  </si>
  <si>
    <t>57 - 62 cm</t>
  </si>
  <si>
    <t>59 - 61 cm</t>
  </si>
  <si>
    <t>59 ml</t>
  </si>
  <si>
    <t>60 cm</t>
  </si>
  <si>
    <t>60cm</t>
  </si>
  <si>
    <t>65cm</t>
  </si>
  <si>
    <t>70 cm</t>
  </si>
  <si>
    <t>70cm</t>
  </si>
  <si>
    <t>70mm Durchmesser</t>
  </si>
  <si>
    <t>70mm átmérő</t>
  </si>
  <si>
    <t>75 cm</t>
  </si>
  <si>
    <t>75 g</t>
  </si>
  <si>
    <t>75cm</t>
  </si>
  <si>
    <t>75mm Durchmesser</t>
  </si>
  <si>
    <t>75mm átmérő</t>
  </si>
  <si>
    <t>7-9</t>
  </si>
  <si>
    <t>8 l</t>
  </si>
  <si>
    <t>8 mm</t>
  </si>
  <si>
    <t>80 cm</t>
  </si>
  <si>
    <t>80 g</t>
  </si>
  <si>
    <t>80cm</t>
  </si>
  <si>
    <t>85 cm</t>
  </si>
  <si>
    <t>85cm</t>
  </si>
  <si>
    <t>90 cm</t>
  </si>
  <si>
    <t>90 cm + 75 cm</t>
  </si>
  <si>
    <t>90cm</t>
  </si>
  <si>
    <t>95 cm</t>
  </si>
  <si>
    <t>95cm</t>
  </si>
  <si>
    <t>Anzüge 19 cm</t>
  </si>
  <si>
    <t>ca. 3 m</t>
  </si>
  <si>
    <t>kb. 3 m</t>
  </si>
  <si>
    <t>ca. 46 cm</t>
  </si>
  <si>
    <t>kb. 46 cm</t>
  </si>
  <si>
    <t>ca. 8 m</t>
  </si>
  <si>
    <t>kb. 8 m</t>
  </si>
  <si>
    <t>ca.46cm</t>
  </si>
  <si>
    <t>kb. 46cm</t>
  </si>
  <si>
    <t>Ø 90 mm</t>
  </si>
  <si>
    <t>110-122</t>
  </si>
  <si>
    <t>120 mm</t>
  </si>
  <si>
    <t>128-140</t>
  </si>
  <si>
    <t>130 mm</t>
  </si>
  <si>
    <t>140 mm</t>
  </si>
  <si>
    <t>140-158</t>
  </si>
  <si>
    <t>146-158</t>
  </si>
  <si>
    <t>34-38</t>
  </si>
  <si>
    <t>3-5 éves</t>
  </si>
  <si>
    <t>40-44</t>
  </si>
  <si>
    <t>4-6 éves</t>
  </si>
  <si>
    <t>46-50</t>
  </si>
  <si>
    <t>5 cm</t>
  </si>
  <si>
    <t>5 ltr</t>
  </si>
  <si>
    <t>5 x 11 x 5 cm</t>
  </si>
  <si>
    <t>5 x 22 cm</t>
  </si>
  <si>
    <t>5"/26 cm</t>
  </si>
  <si>
    <t>5"/42 cm</t>
  </si>
  <si>
    <t>5''/42 cm</t>
  </si>
  <si>
    <t>54-55 cm</t>
  </si>
  <si>
    <t>55 - 58 cm</t>
  </si>
  <si>
    <t>58 - 61 cm</t>
  </si>
  <si>
    <t>6 kg</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</si>
  <si>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</si>
  <si>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</si>
  <si>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</si>
  <si>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</si>
  <si>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</si>
  <si>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</si>
  <si>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</si>
  <si>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</si>
  <si>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</si>
  <si>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</si>
  <si>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</si>
  <si>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</si>
  <si>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</si>
  <si>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</si>
  <si>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</si>
  <si>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</si>
  <si>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</si>
  <si>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</si>
  <si>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</si>
  <si>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</si>
  <si>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</si>
  <si>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AC560</t>
  </si>
  <si>
    <t>AC562</t>
  </si>
  <si>
    <t>AC563</t>
  </si>
  <si>
    <t>AC565</t>
  </si>
  <si>
    <t>AC566</t>
  </si>
  <si>
    <t>AC567</t>
  </si>
  <si>
    <t>AC584</t>
  </si>
  <si>
    <t>AC585</t>
  </si>
  <si>
    <t>AC594</t>
  </si>
  <si>
    <t>AC595</t>
  </si>
  <si>
    <t>AC596</t>
  </si>
  <si>
    <t>AC9400</t>
  </si>
  <si>
    <t>AC9410</t>
  </si>
  <si>
    <t>AC9420</t>
  </si>
  <si>
    <t>AC9425</t>
  </si>
  <si>
    <t>AC9430</t>
  </si>
  <si>
    <t>AC099</t>
  </si>
  <si>
    <t>AC070</t>
  </si>
  <si>
    <t>AC071</t>
  </si>
  <si>
    <t>AC100</t>
  </si>
  <si>
    <t>AC141</t>
  </si>
  <si>
    <t>AC104</t>
  </si>
  <si>
    <t>AC126</t>
  </si>
  <si>
    <t>AC101</t>
  </si>
  <si>
    <t>AC095</t>
  </si>
  <si>
    <t>AC096</t>
  </si>
  <si>
    <t>AC193</t>
  </si>
  <si>
    <t>AC831</t>
  </si>
  <si>
    <t>AC832</t>
  </si>
  <si>
    <t>AC094</t>
  </si>
  <si>
    <t>AC218</t>
  </si>
  <si>
    <t>AC825</t>
  </si>
  <si>
    <t>AC871</t>
  </si>
  <si>
    <t>AC872</t>
  </si>
  <si>
    <t>AC181</t>
  </si>
  <si>
    <t>AC872SE</t>
  </si>
  <si>
    <t>AC230</t>
  </si>
  <si>
    <t>AC604</t>
  </si>
  <si>
    <t>AC607A</t>
  </si>
  <si>
    <t>AC607B</t>
  </si>
  <si>
    <t>AC613</t>
  </si>
  <si>
    <t>AC617B</t>
  </si>
  <si>
    <t>AC601</t>
  </si>
  <si>
    <t>AC621</t>
  </si>
  <si>
    <t>AC9704</t>
  </si>
  <si>
    <t>AC9724</t>
  </si>
  <si>
    <t>AC650</t>
  </si>
  <si>
    <t>AC651</t>
  </si>
  <si>
    <t>AC652</t>
  </si>
  <si>
    <t>AC653</t>
  </si>
  <si>
    <t>ETH00002</t>
  </si>
  <si>
    <t>ETH00003</t>
  </si>
  <si>
    <t>AC686</t>
  </si>
  <si>
    <t>AC687</t>
  </si>
  <si>
    <t>VA00114</t>
  </si>
  <si>
    <t>ET02000</t>
  </si>
  <si>
    <t>ET02010</t>
  </si>
  <si>
    <t>AC9725</t>
  </si>
  <si>
    <t>ETH07001</t>
  </si>
  <si>
    <t>ETH07002</t>
  </si>
  <si>
    <t>ETH07003</t>
  </si>
  <si>
    <t>ETH07004</t>
  </si>
  <si>
    <t>ETH07006</t>
  </si>
  <si>
    <t>CA00010</t>
  </si>
  <si>
    <t>CA00014</t>
  </si>
  <si>
    <t>ET02011</t>
  </si>
  <si>
    <t>ET02012</t>
  </si>
  <si>
    <t>ET02040</t>
  </si>
  <si>
    <t>ETH00006</t>
  </si>
  <si>
    <t>SP00032</t>
  </si>
  <si>
    <t>ETH10000</t>
  </si>
  <si>
    <t>ETH10001</t>
  </si>
  <si>
    <t>VA00754</t>
  </si>
  <si>
    <t>VA00758</t>
  </si>
  <si>
    <t>AAC00630</t>
  </si>
  <si>
    <t>PE00600</t>
  </si>
  <si>
    <t>PE00610</t>
  </si>
  <si>
    <t>PE00611</t>
  </si>
  <si>
    <t>PE00612</t>
  </si>
  <si>
    <t>PR00076</t>
  </si>
  <si>
    <t>PR00080</t>
  </si>
  <si>
    <t>PR00084</t>
  </si>
  <si>
    <t>PR00085</t>
  </si>
  <si>
    <t>VA00756</t>
  </si>
  <si>
    <t>PE00613</t>
  </si>
  <si>
    <t>PE00613A</t>
  </si>
  <si>
    <t>SP00440</t>
  </si>
  <si>
    <t>SP00441</t>
  </si>
  <si>
    <t>SP00441A</t>
  </si>
  <si>
    <t>SP00442A</t>
  </si>
  <si>
    <t>SP00450</t>
  </si>
  <si>
    <t>SP00451</t>
  </si>
  <si>
    <t>CA00031</t>
  </si>
  <si>
    <t>CA00031R</t>
  </si>
  <si>
    <t>SP00451A</t>
  </si>
  <si>
    <t>AAC00013</t>
  </si>
  <si>
    <t>AAC00600</t>
  </si>
  <si>
    <t>CA00512</t>
  </si>
  <si>
    <t>ET05400</t>
  </si>
  <si>
    <t>ET05450</t>
  </si>
  <si>
    <t>LU00010</t>
  </si>
  <si>
    <t>LU00014</t>
  </si>
  <si>
    <t>ZA1110</t>
  </si>
  <si>
    <t>ZA1137</t>
  </si>
  <si>
    <t>ZA2110</t>
  </si>
  <si>
    <t>ZA2111</t>
  </si>
  <si>
    <t>ZA2118</t>
  </si>
  <si>
    <t>ZA2130</t>
  </si>
  <si>
    <t>ZA2137</t>
  </si>
  <si>
    <t>ZA2145</t>
  </si>
  <si>
    <t>ZA2170</t>
  </si>
  <si>
    <t>ZA2178</t>
  </si>
  <si>
    <t>ZA2410</t>
  </si>
  <si>
    <t>ZA2475</t>
  </si>
  <si>
    <t>AC076</t>
  </si>
  <si>
    <t>AC111</t>
  </si>
  <si>
    <t>AC108</t>
  </si>
  <si>
    <t>AC142</t>
  </si>
  <si>
    <t>AC143</t>
  </si>
  <si>
    <t>AC127</t>
  </si>
  <si>
    <t>AC163</t>
  </si>
  <si>
    <t>AC172</t>
  </si>
  <si>
    <t>AC189</t>
  </si>
  <si>
    <t xml:space="preserve">115 BK              </t>
  </si>
  <si>
    <t xml:space="preserve">120 BK              </t>
  </si>
  <si>
    <t xml:space="preserve">125 BK              </t>
  </si>
  <si>
    <t xml:space="preserve">130 BK              </t>
  </si>
  <si>
    <t xml:space="preserve">135 BK              </t>
  </si>
  <si>
    <t xml:space="preserve">140 BK              </t>
  </si>
  <si>
    <t xml:space="preserve">115 TM              </t>
  </si>
  <si>
    <t xml:space="preserve">120 TM              </t>
  </si>
  <si>
    <t xml:space="preserve">125 TM              </t>
  </si>
  <si>
    <t xml:space="preserve">130 TM              </t>
  </si>
  <si>
    <t xml:space="preserve">135 TM              </t>
  </si>
  <si>
    <t xml:space="preserve">140 TM              </t>
  </si>
  <si>
    <t xml:space="preserve">55  BK              </t>
  </si>
  <si>
    <t xml:space="preserve">60  BK              </t>
  </si>
  <si>
    <t xml:space="preserve">65  BK              </t>
  </si>
  <si>
    <t xml:space="preserve">70  BK              </t>
  </si>
  <si>
    <t xml:space="preserve">75  BK              </t>
  </si>
  <si>
    <t xml:space="preserve">80  BK              </t>
  </si>
  <si>
    <t xml:space="preserve">55  TM              </t>
  </si>
  <si>
    <t xml:space="preserve">60  TM              </t>
  </si>
  <si>
    <t xml:space="preserve">65  TM              </t>
  </si>
  <si>
    <t xml:space="preserve">70  TM              </t>
  </si>
  <si>
    <t xml:space="preserve">75  TM              </t>
  </si>
  <si>
    <t xml:space="preserve">80  TM              </t>
  </si>
  <si>
    <t xml:space="preserve">20  01              </t>
  </si>
  <si>
    <t xml:space="preserve">21  01              </t>
  </si>
  <si>
    <t xml:space="preserve">22  01              </t>
  </si>
  <si>
    <t xml:space="preserve">20  02              </t>
  </si>
  <si>
    <t xml:space="preserve">21  02              </t>
  </si>
  <si>
    <t xml:space="preserve">22  02              </t>
  </si>
  <si>
    <t xml:space="preserve">20  06              </t>
  </si>
  <si>
    <t xml:space="preserve">21  06              </t>
  </si>
  <si>
    <t xml:space="preserve">22  06              </t>
  </si>
  <si>
    <t xml:space="preserve">20  07              </t>
  </si>
  <si>
    <t xml:space="preserve">21  07              </t>
  </si>
  <si>
    <t xml:space="preserve">22  07              </t>
  </si>
  <si>
    <t xml:space="preserve">20  09              </t>
  </si>
  <si>
    <t xml:space="preserve">21  09              </t>
  </si>
  <si>
    <t xml:space="preserve">22  09              </t>
  </si>
  <si>
    <t xml:space="preserve">110 BK              </t>
  </si>
  <si>
    <t xml:space="preserve">145 BK              </t>
  </si>
  <si>
    <t xml:space="preserve">150 BK              </t>
  </si>
  <si>
    <t xml:space="preserve">110 COG             </t>
  </si>
  <si>
    <t xml:space="preserve">115 COG             </t>
  </si>
  <si>
    <t xml:space="preserve">120 COG             </t>
  </si>
  <si>
    <t xml:space="preserve">125 COG             </t>
  </si>
  <si>
    <t xml:space="preserve">130 COG             </t>
  </si>
  <si>
    <t xml:space="preserve">135 COG             </t>
  </si>
  <si>
    <t xml:space="preserve">140 COG             </t>
  </si>
  <si>
    <t xml:space="preserve">145 COG             </t>
  </si>
  <si>
    <t xml:space="preserve">150 COG             </t>
  </si>
  <si>
    <t xml:space="preserve">110 TM              </t>
  </si>
  <si>
    <t xml:space="preserve">145 TM              </t>
  </si>
  <si>
    <t xml:space="preserve">150 TM              </t>
  </si>
  <si>
    <t xml:space="preserve">OS  09              </t>
  </si>
  <si>
    <t xml:space="preserve">OS  00              </t>
  </si>
  <si>
    <t xml:space="preserve">OS  07              </t>
  </si>
  <si>
    <t xml:space="preserve">OS  00         0011 </t>
  </si>
  <si>
    <t xml:space="preserve">OS  00         0017 </t>
  </si>
  <si>
    <t xml:space="preserve">OS  00         0019 </t>
  </si>
  <si>
    <t xml:space="preserve">OS  09         0011 </t>
  </si>
  <si>
    <t xml:space="preserve">OS  09         0017 </t>
  </si>
  <si>
    <t xml:space="preserve">OS  09         0019 </t>
  </si>
  <si>
    <t xml:space="preserve">MD  00         0041 </t>
  </si>
  <si>
    <t xml:space="preserve">MD  00         0042 </t>
  </si>
  <si>
    <t xml:space="preserve">MD  00         0047 </t>
  </si>
  <si>
    <t xml:space="preserve">MD  00         0049 </t>
  </si>
  <si>
    <t xml:space="preserve">LG  00         0041 </t>
  </si>
  <si>
    <t xml:space="preserve">LG  00         0042 </t>
  </si>
  <si>
    <t xml:space="preserve">LG  00         0047 </t>
  </si>
  <si>
    <t xml:space="preserve">LG  00         0049 </t>
  </si>
  <si>
    <t xml:space="preserve">MD  07         0041 </t>
  </si>
  <si>
    <t xml:space="preserve">MD  07         0042 </t>
  </si>
  <si>
    <t xml:space="preserve">MD  07         0047 </t>
  </si>
  <si>
    <t xml:space="preserve">MD  07         0049 </t>
  </si>
  <si>
    <t xml:space="preserve">LG  07         0041 </t>
  </si>
  <si>
    <t xml:space="preserve">LG  07         0042 </t>
  </si>
  <si>
    <t xml:space="preserve">LG  07         0047 </t>
  </si>
  <si>
    <t xml:space="preserve">LG  07         0049 </t>
  </si>
  <si>
    <t xml:space="preserve">MD  09         0041 </t>
  </si>
  <si>
    <t xml:space="preserve">MD  09         0042 </t>
  </si>
  <si>
    <t xml:space="preserve">MD  09         0047 </t>
  </si>
  <si>
    <t xml:space="preserve">MD  09         0049 </t>
  </si>
  <si>
    <t xml:space="preserve">LG  09         0041 </t>
  </si>
  <si>
    <t xml:space="preserve">LG  09         0042 </t>
  </si>
  <si>
    <t xml:space="preserve">LG  09         0047 </t>
  </si>
  <si>
    <t xml:space="preserve">LG  09         0049 </t>
  </si>
  <si>
    <t xml:space="preserve">OS  01              </t>
  </si>
  <si>
    <t xml:space="preserve">OS  08              </t>
  </si>
  <si>
    <t xml:space="preserve">OS  065             </t>
  </si>
  <si>
    <t xml:space="preserve">OS  070             </t>
  </si>
  <si>
    <t xml:space="preserve">OS  080             </t>
  </si>
  <si>
    <t xml:space="preserve">OS  088             </t>
  </si>
  <si>
    <t xml:space="preserve">MD  BK/BK           </t>
  </si>
  <si>
    <t xml:space="preserve">LG  BK/BK           </t>
  </si>
  <si>
    <t xml:space="preserve">MD  BK/WH           </t>
  </si>
  <si>
    <t xml:space="preserve">LG  BK/WH           </t>
  </si>
  <si>
    <t xml:space="preserve">MD  DB/BK           </t>
  </si>
  <si>
    <t xml:space="preserve">LG  DB/BK           </t>
  </si>
  <si>
    <t xml:space="preserve">MD  DB/WH           </t>
  </si>
  <si>
    <t xml:space="preserve">LG  DB/WH           </t>
  </si>
  <si>
    <t xml:space="preserve">MD  LL/BK           </t>
  </si>
  <si>
    <t xml:space="preserve">LG  LL/BK           </t>
  </si>
  <si>
    <t xml:space="preserve">MD  LL/WH           </t>
  </si>
  <si>
    <t xml:space="preserve">LG  LL/WH           </t>
  </si>
  <si>
    <t xml:space="preserve">MD  PT/BK           </t>
  </si>
  <si>
    <t xml:space="preserve">LG  PT/BK           </t>
  </si>
  <si>
    <t xml:space="preserve">MD  PT/WH           </t>
  </si>
  <si>
    <t xml:space="preserve">LG  PT/WH           </t>
  </si>
  <si>
    <t xml:space="preserve">MD  SA/BK           </t>
  </si>
  <si>
    <t xml:space="preserve">LG  SA/BK           </t>
  </si>
  <si>
    <t xml:space="preserve">MD  SA/WH           </t>
  </si>
  <si>
    <t xml:space="preserve">LG  SA/WH           </t>
  </si>
  <si>
    <t xml:space="preserve">MD  SMD/BK          </t>
  </si>
  <si>
    <t xml:space="preserve">LG  SMD/BK          </t>
  </si>
  <si>
    <t xml:space="preserve">MD  SMD/WH          </t>
  </si>
  <si>
    <t xml:space="preserve">LG  SMD/WH          </t>
  </si>
  <si>
    <t xml:space="preserve">MD  TR/BK           </t>
  </si>
  <si>
    <t xml:space="preserve">LG  TR/BK           </t>
  </si>
  <si>
    <t xml:space="preserve">MD  TR/WH           </t>
  </si>
  <si>
    <t xml:space="preserve">LG  TR/WH           </t>
  </si>
  <si>
    <t xml:space="preserve">MD  WH/BK           </t>
  </si>
  <si>
    <t xml:space="preserve">LG  WH/BK           </t>
  </si>
  <si>
    <t xml:space="preserve">MD  WH/WH           </t>
  </si>
  <si>
    <t xml:space="preserve">LG  WH/WH           </t>
  </si>
  <si>
    <t xml:space="preserve">OS  BK/BK           </t>
  </si>
  <si>
    <t xml:space="preserve">OS  BK/WH           </t>
  </si>
  <si>
    <t xml:space="preserve">OS  DB/BK           </t>
  </si>
  <si>
    <t xml:space="preserve">OS  DB/WH           </t>
  </si>
  <si>
    <t xml:space="preserve">OS  LL/BK           </t>
  </si>
  <si>
    <t xml:space="preserve">OS  LL/WH           </t>
  </si>
  <si>
    <t xml:space="preserve">OS  PT/BK           </t>
  </si>
  <si>
    <t xml:space="preserve">OS  PT/WH           </t>
  </si>
  <si>
    <t xml:space="preserve">OS  SA/BK           </t>
  </si>
  <si>
    <t xml:space="preserve">OS  SA/WH           </t>
  </si>
  <si>
    <t xml:space="preserve">OS  SMD/BK          </t>
  </si>
  <si>
    <t xml:space="preserve">OS  SMD/WH          </t>
  </si>
  <si>
    <t xml:space="preserve">OS  TR/BK           </t>
  </si>
  <si>
    <t xml:space="preserve">OS  TR/WH           </t>
  </si>
  <si>
    <t xml:space="preserve">OS  WH/BK           </t>
  </si>
  <si>
    <t xml:space="preserve">OS  WH/WH           </t>
  </si>
  <si>
    <t xml:space="preserve">MD  00         0031 </t>
  </si>
  <si>
    <t xml:space="preserve">MD  00         0032 </t>
  </si>
  <si>
    <t xml:space="preserve">MD  00         0036 </t>
  </si>
  <si>
    <t xml:space="preserve">MD  00         0037 </t>
  </si>
  <si>
    <t xml:space="preserve">MD  00         0038 </t>
  </si>
  <si>
    <t xml:space="preserve">MD  00         0039 </t>
  </si>
  <si>
    <t xml:space="preserve">LG  00         0031 </t>
  </si>
  <si>
    <t xml:space="preserve">LG  00         0032 </t>
  </si>
  <si>
    <t xml:space="preserve">LG  00         0036 </t>
  </si>
  <si>
    <t xml:space="preserve">LG  00         0037 </t>
  </si>
  <si>
    <t xml:space="preserve">LG  00         0038 </t>
  </si>
  <si>
    <t xml:space="preserve">LG  00         0039 </t>
  </si>
  <si>
    <t xml:space="preserve">MD  07         0031 </t>
  </si>
  <si>
    <t xml:space="preserve">MD  07         0032 </t>
  </si>
  <si>
    <t xml:space="preserve">MD  07         0036 </t>
  </si>
  <si>
    <t xml:space="preserve">MD  07         0037 </t>
  </si>
  <si>
    <t xml:space="preserve">MD  07         0038 </t>
  </si>
  <si>
    <t xml:space="preserve">MD  07         0039 </t>
  </si>
  <si>
    <t xml:space="preserve">LG  07         0031 </t>
  </si>
  <si>
    <t xml:space="preserve">LG  07         0032 </t>
  </si>
  <si>
    <t xml:space="preserve">LG  07         0036 </t>
  </si>
  <si>
    <t xml:space="preserve">LG  07         0037 </t>
  </si>
  <si>
    <t xml:space="preserve">LG  07         0038 </t>
  </si>
  <si>
    <t xml:space="preserve">LG  07         0039 </t>
  </si>
  <si>
    <t xml:space="preserve">MD  09         0031 </t>
  </si>
  <si>
    <t xml:space="preserve">MD  09         0032 </t>
  </si>
  <si>
    <t xml:space="preserve">MD  09         0036 </t>
  </si>
  <si>
    <t xml:space="preserve">MD  09         0037 </t>
  </si>
  <si>
    <t xml:space="preserve">MD  09         0038 </t>
  </si>
  <si>
    <t xml:space="preserve">MD  09         0039 </t>
  </si>
  <si>
    <t xml:space="preserve">LG  09         0031 </t>
  </si>
  <si>
    <t xml:space="preserve">LG  09         0032 </t>
  </si>
  <si>
    <t xml:space="preserve">LG  09         0036 </t>
  </si>
  <si>
    <t xml:space="preserve">LG  09         0037 </t>
  </si>
  <si>
    <t xml:space="preserve">LG  09         0038 </t>
  </si>
  <si>
    <t xml:space="preserve">LG  09         0039 </t>
  </si>
  <si>
    <t xml:space="preserve">MD  SK              </t>
  </si>
  <si>
    <t xml:space="preserve">LG  SK              </t>
  </si>
  <si>
    <t xml:space="preserve">OS  SK              </t>
  </si>
  <si>
    <t xml:space="preserve">02  01              </t>
  </si>
  <si>
    <t xml:space="preserve">03  01              </t>
  </si>
  <si>
    <t xml:space="preserve">02  03              </t>
  </si>
  <si>
    <t xml:space="preserve">03  03              </t>
  </si>
  <si>
    <t xml:space="preserve">02  07              </t>
  </si>
  <si>
    <t xml:space="preserve">03  07              </t>
  </si>
  <si>
    <t xml:space="preserve">02  08              </t>
  </si>
  <si>
    <t xml:space="preserve">03  08              </t>
  </si>
  <si>
    <t xml:space="preserve">02  09              </t>
  </si>
  <si>
    <t xml:space="preserve">03  09              </t>
  </si>
  <si>
    <t xml:space="preserve">    BK              </t>
  </si>
  <si>
    <t xml:space="preserve">OS  04              </t>
  </si>
  <si>
    <t xml:space="preserve">OS  AL              </t>
  </si>
  <si>
    <t xml:space="preserve">OS  BR              </t>
  </si>
  <si>
    <t xml:space="preserve">OS  OR              </t>
  </si>
  <si>
    <t xml:space="preserve">OS  PI              </t>
  </si>
  <si>
    <t xml:space="preserve">OS  RE              </t>
  </si>
  <si>
    <t xml:space="preserve">OS  TI              </t>
  </si>
  <si>
    <t xml:space="preserve">160 BK              </t>
  </si>
  <si>
    <t xml:space="preserve">160 COG             </t>
  </si>
  <si>
    <t xml:space="preserve">160 TM              </t>
  </si>
  <si>
    <t xml:space="preserve">02  OP1             </t>
  </si>
  <si>
    <t xml:space="preserve">03  OP1             </t>
  </si>
  <si>
    <t xml:space="preserve">02  OP2             </t>
  </si>
  <si>
    <t xml:space="preserve">03  OP2             </t>
  </si>
  <si>
    <t xml:space="preserve">01  09              </t>
  </si>
  <si>
    <t xml:space="preserve">100 BK              </t>
  </si>
  <si>
    <t xml:space="preserve">105 BK              </t>
  </si>
  <si>
    <t xml:space="preserve">100 TM              </t>
  </si>
  <si>
    <t xml:space="preserve">105 TM              </t>
  </si>
  <si>
    <t xml:space="preserve">    BG              </t>
  </si>
  <si>
    <t xml:space="preserve">    BN              </t>
  </si>
  <si>
    <t xml:space="preserve">    DGY             </t>
  </si>
  <si>
    <t xml:space="preserve">    GR              </t>
  </si>
  <si>
    <t xml:space="preserve">    LB              </t>
  </si>
  <si>
    <t xml:space="preserve">    LIM             </t>
  </si>
  <si>
    <t xml:space="preserve">    OR              </t>
  </si>
  <si>
    <t xml:space="preserve">    PK              </t>
  </si>
  <si>
    <t xml:space="preserve">    PUR             </t>
  </si>
  <si>
    <t xml:space="preserve">    RAS             </t>
  </si>
  <si>
    <t xml:space="preserve">    RE              </t>
  </si>
  <si>
    <t xml:space="preserve">    ROY             </t>
  </si>
  <si>
    <t xml:space="preserve">    SLV             </t>
  </si>
  <si>
    <t xml:space="preserve">    YL              </t>
  </si>
  <si>
    <t xml:space="preserve">P   BK              </t>
  </si>
  <si>
    <t xml:space="preserve">C   BK              </t>
  </si>
  <si>
    <t xml:space="preserve">F   BK              </t>
  </si>
  <si>
    <t xml:space="preserve">P   COG             </t>
  </si>
  <si>
    <t xml:space="preserve">C   COG             </t>
  </si>
  <si>
    <t xml:space="preserve">F   COG             </t>
  </si>
  <si>
    <t xml:space="preserve">P   TM              </t>
  </si>
  <si>
    <t xml:space="preserve">C   TM              </t>
  </si>
  <si>
    <t xml:space="preserve">F   TM              </t>
  </si>
  <si>
    <t xml:space="preserve">S   BK              </t>
  </si>
  <si>
    <t xml:space="preserve">M   BK              </t>
  </si>
  <si>
    <t xml:space="preserve">L   BK              </t>
  </si>
  <si>
    <t xml:space="preserve">XL  BK              </t>
  </si>
  <si>
    <t xml:space="preserve">S   TM              </t>
  </si>
  <si>
    <t xml:space="preserve">M   TM              </t>
  </si>
  <si>
    <t xml:space="preserve">L   TM              </t>
  </si>
  <si>
    <t xml:space="preserve">XL  TM              </t>
  </si>
  <si>
    <t xml:space="preserve">S   WH              </t>
  </si>
  <si>
    <t xml:space="preserve">M   WH              </t>
  </si>
  <si>
    <t xml:space="preserve">L   WH              </t>
  </si>
  <si>
    <t xml:space="preserve">XL  WH              </t>
  </si>
  <si>
    <t xml:space="preserve">P   BN              </t>
  </si>
  <si>
    <t xml:space="preserve">C   BN              </t>
  </si>
  <si>
    <t xml:space="preserve">F   BN              </t>
  </si>
  <si>
    <t xml:space="preserve">00  LIM             </t>
  </si>
  <si>
    <t xml:space="preserve">00  OR              </t>
  </si>
  <si>
    <t xml:space="preserve">00  RE              </t>
  </si>
  <si>
    <t xml:space="preserve">00  ROY             </t>
  </si>
  <si>
    <t xml:space="preserve">00  TUR             </t>
  </si>
  <si>
    <t xml:space="preserve">00  YF              </t>
  </si>
  <si>
    <t xml:space="preserve">0   LIM             </t>
  </si>
  <si>
    <t xml:space="preserve">0   OR              </t>
  </si>
  <si>
    <t xml:space="preserve">0   RE              </t>
  </si>
  <si>
    <t xml:space="preserve">0   ROY             </t>
  </si>
  <si>
    <t xml:space="preserve">0   TUR             </t>
  </si>
  <si>
    <t xml:space="preserve">0   YF              </t>
  </si>
  <si>
    <t xml:space="preserve">MSH LIM             </t>
  </si>
  <si>
    <t xml:space="preserve">MSH NV              </t>
  </si>
  <si>
    <t xml:space="preserve">MSH OR              </t>
  </si>
  <si>
    <t xml:space="preserve">MSH PK              </t>
  </si>
  <si>
    <t xml:space="preserve">MSH RE              </t>
  </si>
  <si>
    <t xml:space="preserve">MSH ROY             </t>
  </si>
  <si>
    <t xml:space="preserve">MSH TUR             </t>
  </si>
  <si>
    <t xml:space="preserve">MSH YL              </t>
  </si>
  <si>
    <t xml:space="preserve">SH  BG              </t>
  </si>
  <si>
    <t xml:space="preserve">SH  BK              </t>
  </si>
  <si>
    <t xml:space="preserve">SH  GG              </t>
  </si>
  <si>
    <t xml:space="preserve">SH  HG              </t>
  </si>
  <si>
    <t xml:space="preserve">SH  LIM             </t>
  </si>
  <si>
    <t xml:space="preserve">SH  NV              </t>
  </si>
  <si>
    <t xml:space="preserve">SH  OR              </t>
  </si>
  <si>
    <t xml:space="preserve">SH  PK              </t>
  </si>
  <si>
    <t xml:space="preserve">SH  RE              </t>
  </si>
  <si>
    <t xml:space="preserve">SH  ROY             </t>
  </si>
  <si>
    <t xml:space="preserve">SH  TUR             </t>
  </si>
  <si>
    <t xml:space="preserve">SH  YL              </t>
  </si>
  <si>
    <t xml:space="preserve">XF  BK              </t>
  </si>
  <si>
    <t xml:space="preserve">XF  COG             </t>
  </si>
  <si>
    <t xml:space="preserve">XF  TM              </t>
  </si>
  <si>
    <t xml:space="preserve">90  BK              </t>
  </si>
  <si>
    <t xml:space="preserve">95  BK              </t>
  </si>
  <si>
    <t xml:space="preserve">OS  GY              </t>
  </si>
  <si>
    <t xml:space="preserve">OS  PK              </t>
  </si>
  <si>
    <t xml:space="preserve">OS  ROY             </t>
  </si>
  <si>
    <t xml:space="preserve">OS  BK              </t>
  </si>
  <si>
    <t xml:space="preserve">12CMBK/SL           </t>
  </si>
  <si>
    <t xml:space="preserve">155 BK              </t>
  </si>
  <si>
    <t xml:space="preserve">155 COG             </t>
  </si>
  <si>
    <t xml:space="preserve">155 TM              </t>
  </si>
  <si>
    <t xml:space="preserve">P   ROY             </t>
  </si>
  <si>
    <t xml:space="preserve">C   ROY             </t>
  </si>
  <si>
    <t xml:space="preserve">F   ROY             </t>
  </si>
  <si>
    <t xml:space="preserve">100 COG             </t>
  </si>
  <si>
    <t xml:space="preserve">105 COG             </t>
  </si>
  <si>
    <t xml:space="preserve">P   BK/BK           </t>
  </si>
  <si>
    <t xml:space="preserve">P   LIM/BK          </t>
  </si>
  <si>
    <t xml:space="preserve">P   NV/FUC          </t>
  </si>
  <si>
    <t xml:space="preserve">P   NV/LB           </t>
  </si>
  <si>
    <t xml:space="preserve">P   NV/RED          </t>
  </si>
  <si>
    <t xml:space="preserve">P   RD/BK           </t>
  </si>
  <si>
    <t xml:space="preserve">P   ROY/BK          </t>
  </si>
  <si>
    <t xml:space="preserve">C   BK/BK           </t>
  </si>
  <si>
    <t xml:space="preserve">C   LIM/BK          </t>
  </si>
  <si>
    <t xml:space="preserve">C   NV/FUC          </t>
  </si>
  <si>
    <t xml:space="preserve">C   NV/LB           </t>
  </si>
  <si>
    <t xml:space="preserve">C   NV/RED          </t>
  </si>
  <si>
    <t xml:space="preserve">C   RD/BK           </t>
  </si>
  <si>
    <t xml:space="preserve">C   ROY/BK          </t>
  </si>
  <si>
    <t xml:space="preserve">F   BK/BK           </t>
  </si>
  <si>
    <t xml:space="preserve">F   LIM/BK          </t>
  </si>
  <si>
    <t xml:space="preserve">F   NV/FUC          </t>
  </si>
  <si>
    <t xml:space="preserve">F   NV/LB           </t>
  </si>
  <si>
    <t xml:space="preserve">F   NV/RED          </t>
  </si>
  <si>
    <t xml:space="preserve">F   RD/BK           </t>
  </si>
  <si>
    <t xml:space="preserve">F   ROY/BK          </t>
  </si>
  <si>
    <t xml:space="preserve">P   BKRDYL          </t>
  </si>
  <si>
    <t xml:space="preserve">P   GYREBK          </t>
  </si>
  <si>
    <t xml:space="preserve">P   NVREGY          </t>
  </si>
  <si>
    <t xml:space="preserve">P   TQRENV          </t>
  </si>
  <si>
    <t xml:space="preserve">P   WHREGY          </t>
  </si>
  <si>
    <t xml:space="preserve">C   BKRDYL          </t>
  </si>
  <si>
    <t xml:space="preserve">C   GYREBK          </t>
  </si>
  <si>
    <t xml:space="preserve">C   NVREGY          </t>
  </si>
  <si>
    <t xml:space="preserve">C   TQRENV          </t>
  </si>
  <si>
    <t xml:space="preserve">C   WHREGY          </t>
  </si>
  <si>
    <t xml:space="preserve">F   BKRDYL          </t>
  </si>
  <si>
    <t xml:space="preserve">F   GYREBK          </t>
  </si>
  <si>
    <t xml:space="preserve">F   NVREGY          </t>
  </si>
  <si>
    <t xml:space="preserve">120 BN              </t>
  </si>
  <si>
    <t xml:space="preserve">125 BN              </t>
  </si>
  <si>
    <t xml:space="preserve">135 BN              </t>
  </si>
  <si>
    <t xml:space="preserve">145 BN              </t>
  </si>
  <si>
    <t xml:space="preserve">155 BN              </t>
  </si>
  <si>
    <t xml:space="preserve">F   TQRENV          </t>
  </si>
  <si>
    <t xml:space="preserve">F   WHREGY          </t>
  </si>
  <si>
    <t xml:space="preserve">P   NVWHRE          </t>
  </si>
  <si>
    <t xml:space="preserve">C   NVWHRE          </t>
  </si>
  <si>
    <t xml:space="preserve">F   NVWHRE          </t>
  </si>
  <si>
    <t xml:space="preserve">P   BG              </t>
  </si>
  <si>
    <t xml:space="preserve">P   GR              </t>
  </si>
  <si>
    <t xml:space="preserve">P   GY              </t>
  </si>
  <si>
    <t xml:space="preserve">P   NV              </t>
  </si>
  <si>
    <t xml:space="preserve">P   RE              </t>
  </si>
  <si>
    <t xml:space="preserve">C   BG              </t>
  </si>
  <si>
    <t xml:space="preserve">C   GR              </t>
  </si>
  <si>
    <t xml:space="preserve">C   GY              </t>
  </si>
  <si>
    <t xml:space="preserve">C   NV              </t>
  </si>
  <si>
    <t xml:space="preserve">C   RE              </t>
  </si>
  <si>
    <t xml:space="preserve">F   BG              </t>
  </si>
  <si>
    <t xml:space="preserve">F   GR              </t>
  </si>
  <si>
    <t xml:space="preserve">F   GY              </t>
  </si>
  <si>
    <t xml:space="preserve">F   NV              </t>
  </si>
  <si>
    <t xml:space="preserve">F   RE              </t>
  </si>
  <si>
    <t xml:space="preserve">    BB              </t>
  </si>
  <si>
    <t xml:space="preserve">    GG              </t>
  </si>
  <si>
    <t xml:space="preserve">    HG              </t>
  </si>
  <si>
    <t xml:space="preserve">    NV              </t>
  </si>
  <si>
    <t xml:space="preserve">    TUR             </t>
  </si>
  <si>
    <t xml:space="preserve">    WH              </t>
  </si>
  <si>
    <t xml:space="preserve">    TM              </t>
  </si>
  <si>
    <t xml:space="preserve">L+  BK              </t>
  </si>
  <si>
    <t xml:space="preserve">S   BN              </t>
  </si>
  <si>
    <t xml:space="preserve">M   BN              </t>
  </si>
  <si>
    <t xml:space="preserve">L   BN              </t>
  </si>
  <si>
    <t xml:space="preserve">L+  BN              </t>
  </si>
  <si>
    <t xml:space="preserve">XL  BN              </t>
  </si>
  <si>
    <t xml:space="preserve">L+  WH              </t>
  </si>
  <si>
    <t xml:space="preserve">110 BN              </t>
  </si>
  <si>
    <t xml:space="preserve">115 BN              </t>
  </si>
  <si>
    <t xml:space="preserve">130 BN              </t>
  </si>
  <si>
    <t xml:space="preserve">140 BN              </t>
  </si>
  <si>
    <t xml:space="preserve">150 BN              </t>
  </si>
  <si>
    <t xml:space="preserve">110 WH              </t>
  </si>
  <si>
    <t xml:space="preserve">115 WH              </t>
  </si>
  <si>
    <t xml:space="preserve">120 WH              </t>
  </si>
  <si>
    <t xml:space="preserve">125 WH              </t>
  </si>
  <si>
    <t xml:space="preserve">130 WH              </t>
  </si>
  <si>
    <t xml:space="preserve">135 WH              </t>
  </si>
  <si>
    <t xml:space="preserve">140 WH              </t>
  </si>
  <si>
    <t xml:space="preserve">145 WH              </t>
  </si>
  <si>
    <t xml:space="preserve">150 WH              </t>
  </si>
  <si>
    <t xml:space="preserve">OS  00         0031 </t>
  </si>
  <si>
    <t xml:space="preserve">OS  00         0032 </t>
  </si>
  <si>
    <t xml:space="preserve">OS  00         0036 </t>
  </si>
  <si>
    <t xml:space="preserve">OS  00         0037 </t>
  </si>
  <si>
    <t xml:space="preserve">OS  00         0038 </t>
  </si>
  <si>
    <t xml:space="preserve">OS  00         0039 </t>
  </si>
  <si>
    <t xml:space="preserve">OS  09         0031 </t>
  </si>
  <si>
    <t xml:space="preserve">OS  09         0032 </t>
  </si>
  <si>
    <t xml:space="preserve">OS  09         0036 </t>
  </si>
  <si>
    <t xml:space="preserve">OS  09         0037 </t>
  </si>
  <si>
    <t xml:space="preserve">OS  09         0038 </t>
  </si>
  <si>
    <t xml:space="preserve">OS  09         0039 </t>
  </si>
  <si>
    <t>AC560115BK</t>
  </si>
  <si>
    <t>AC560120BK</t>
  </si>
  <si>
    <t>AC560125BK</t>
  </si>
  <si>
    <t>AC560130BK</t>
  </si>
  <si>
    <t>AC560135BK</t>
  </si>
  <si>
    <t>AC560140BK</t>
  </si>
  <si>
    <t>AC560115TM</t>
  </si>
  <si>
    <t>AC560120TM</t>
  </si>
  <si>
    <t>AC560125TM</t>
  </si>
  <si>
    <t>AC560130TM</t>
  </si>
  <si>
    <t>AC560135TM</t>
  </si>
  <si>
    <t>AC560140TM</t>
  </si>
  <si>
    <t>AC56255BK</t>
  </si>
  <si>
    <t>AC56260BK</t>
  </si>
  <si>
    <t>AC56265BK</t>
  </si>
  <si>
    <t>AC56270BK</t>
  </si>
  <si>
    <t>AC56275BK</t>
  </si>
  <si>
    <t>AC56280BK</t>
  </si>
  <si>
    <t>AC56255TM</t>
  </si>
  <si>
    <t>AC56260TM</t>
  </si>
  <si>
    <t>AC56265TM</t>
  </si>
  <si>
    <t>AC56270TM</t>
  </si>
  <si>
    <t>AC56275TM</t>
  </si>
  <si>
    <t>AC56280TM</t>
  </si>
  <si>
    <t>AC56355BK</t>
  </si>
  <si>
    <t>AC56360BK</t>
  </si>
  <si>
    <t>AC56365BK</t>
  </si>
  <si>
    <t>AC56370BK</t>
  </si>
  <si>
    <t>AC56375BK</t>
  </si>
  <si>
    <t>AC56380BK</t>
  </si>
  <si>
    <t>AC565120BK</t>
  </si>
  <si>
    <t>AC565125BK</t>
  </si>
  <si>
    <t>AC565130BK</t>
  </si>
  <si>
    <t>AC565135BK</t>
  </si>
  <si>
    <t>AC565140BK</t>
  </si>
  <si>
    <t>AC565115TM</t>
  </si>
  <si>
    <t>AC565120TM</t>
  </si>
  <si>
    <t>AC565125TM</t>
  </si>
  <si>
    <t>AC565130TM</t>
  </si>
  <si>
    <t>AC565135TM</t>
  </si>
  <si>
    <t>AC565140TM</t>
  </si>
  <si>
    <t>AC566115BK</t>
  </si>
  <si>
    <t>AC566120BK</t>
  </si>
  <si>
    <t>AC566125BK</t>
  </si>
  <si>
    <t>AC566130BK</t>
  </si>
  <si>
    <t>AC566135BK</t>
  </si>
  <si>
    <t>AC566140BK</t>
  </si>
  <si>
    <t>AC566115TM</t>
  </si>
  <si>
    <t>AC566120TM</t>
  </si>
  <si>
    <t>AC566125TM</t>
  </si>
  <si>
    <t>AC566130TM</t>
  </si>
  <si>
    <t>AC566135TM</t>
  </si>
  <si>
    <t>AC566140TM</t>
  </si>
  <si>
    <t>AC56755BK</t>
  </si>
  <si>
    <t>AC56760BK</t>
  </si>
  <si>
    <t>AC56765BK</t>
  </si>
  <si>
    <t>AC56770BK</t>
  </si>
  <si>
    <t>AC56775BK</t>
  </si>
  <si>
    <t>AC56780BK</t>
  </si>
  <si>
    <t>AC56755TM</t>
  </si>
  <si>
    <t>AC56760TM</t>
  </si>
  <si>
    <t>AC56765TM</t>
  </si>
  <si>
    <t>AC56770TM</t>
  </si>
  <si>
    <t>AC56775TM</t>
  </si>
  <si>
    <t>AC56780TM</t>
  </si>
  <si>
    <t>AC5842001</t>
  </si>
  <si>
    <t>AC5842101</t>
  </si>
  <si>
    <t>AC5842201</t>
  </si>
  <si>
    <t>AC5842002</t>
  </si>
  <si>
    <t>AC5842102</t>
  </si>
  <si>
    <t>AC5842202</t>
  </si>
  <si>
    <t>AC5842006</t>
  </si>
  <si>
    <t>AC5842106</t>
  </si>
  <si>
    <t>AC5842206</t>
  </si>
  <si>
    <t>AC5842007</t>
  </si>
  <si>
    <t>AC5842107</t>
  </si>
  <si>
    <t>AC5842207</t>
  </si>
  <si>
    <t>AC5842009</t>
  </si>
  <si>
    <t>AC5842109</t>
  </si>
  <si>
    <t>AC5842209</t>
  </si>
  <si>
    <t>AC5852001</t>
  </si>
  <si>
    <t>AC5852101</t>
  </si>
  <si>
    <t>AC5852201</t>
  </si>
  <si>
    <t>AC5852002</t>
  </si>
  <si>
    <t>AC5852102</t>
  </si>
  <si>
    <t>AC5852202</t>
  </si>
  <si>
    <t>AC5852006</t>
  </si>
  <si>
    <t>AC5852106</t>
  </si>
  <si>
    <t>AC5852206</t>
  </si>
  <si>
    <t>AC5852007</t>
  </si>
  <si>
    <t>AC5852107</t>
  </si>
  <si>
    <t>AC5852207</t>
  </si>
  <si>
    <t>AC5852009</t>
  </si>
  <si>
    <t>AC5852109</t>
  </si>
  <si>
    <t>AC5852209</t>
  </si>
  <si>
    <t>AC5942001</t>
  </si>
  <si>
    <t>AC5942101</t>
  </si>
  <si>
    <t>AC5942201</t>
  </si>
  <si>
    <t>AC5942002</t>
  </si>
  <si>
    <t>AC5942102</t>
  </si>
  <si>
    <t>AC5942202</t>
  </si>
  <si>
    <t>AC5942007</t>
  </si>
  <si>
    <t>AC5942107</t>
  </si>
  <si>
    <t>AC5942207</t>
  </si>
  <si>
    <t>AC5942009</t>
  </si>
  <si>
    <t>AC5942109</t>
  </si>
  <si>
    <t>AC5942209</t>
  </si>
  <si>
    <t>AC5952001</t>
  </si>
  <si>
    <t>AC5952101</t>
  </si>
  <si>
    <t>AC5952201</t>
  </si>
  <si>
    <t>AC5952002</t>
  </si>
  <si>
    <t>AC5952102</t>
  </si>
  <si>
    <t>AC5952202</t>
  </si>
  <si>
    <t>AC5952007</t>
  </si>
  <si>
    <t>AC5952107</t>
  </si>
  <si>
    <t>AC5952207</t>
  </si>
  <si>
    <t>AC5952009</t>
  </si>
  <si>
    <t>AC5952109</t>
  </si>
  <si>
    <t>AC5952209</t>
  </si>
  <si>
    <t>AC5962001</t>
  </si>
  <si>
    <t>AC5962101</t>
  </si>
  <si>
    <t>AC5962201</t>
  </si>
  <si>
    <t>AC5962002</t>
  </si>
  <si>
    <t>AC5962102</t>
  </si>
  <si>
    <t>AC5962202</t>
  </si>
  <si>
    <t>AC5962006</t>
  </si>
  <si>
    <t>AC5962106</t>
  </si>
  <si>
    <t>AC5962206</t>
  </si>
  <si>
    <t>AC5962007</t>
  </si>
  <si>
    <t>AC5962107</t>
  </si>
  <si>
    <t>AC5962207</t>
  </si>
  <si>
    <t>AC5962009</t>
  </si>
  <si>
    <t>AC5962109</t>
  </si>
  <si>
    <t>AC5962209</t>
  </si>
  <si>
    <t>AC9400110BK</t>
  </si>
  <si>
    <t>AC9400115BK</t>
  </si>
  <si>
    <t>AC9400120BK</t>
  </si>
  <si>
    <t>AC9400125BK</t>
  </si>
  <si>
    <t>AC9400130BK</t>
  </si>
  <si>
    <t>AC9400135BK</t>
  </si>
  <si>
    <t>AC9400140BK</t>
  </si>
  <si>
    <t>AC9400145BK</t>
  </si>
  <si>
    <t>AC9400150BK</t>
  </si>
  <si>
    <t>AC9400110COG</t>
  </si>
  <si>
    <t>AC9400115COG</t>
  </si>
  <si>
    <t>AC9400120COG</t>
  </si>
  <si>
    <t>AC9400125COG</t>
  </si>
  <si>
    <t>AC9400130COG</t>
  </si>
  <si>
    <t>AC9400135COG</t>
  </si>
  <si>
    <t>AC9400140COG</t>
  </si>
  <si>
    <t>AC9400145COG</t>
  </si>
  <si>
    <t>AC9400150COG</t>
  </si>
  <si>
    <t>AC9400110TM</t>
  </si>
  <si>
    <t>AC9400115TM</t>
  </si>
  <si>
    <t>AC9400120TM</t>
  </si>
  <si>
    <t>AC9400125TM</t>
  </si>
  <si>
    <t>AC9400130TM</t>
  </si>
  <si>
    <t>AC9400135TM</t>
  </si>
  <si>
    <t>AC9400140TM</t>
  </si>
  <si>
    <t>AC9400145TM</t>
  </si>
  <si>
    <t>AC9400150TM</t>
  </si>
  <si>
    <t>AC9410110BK</t>
  </si>
  <si>
    <t>AC9410115BK</t>
  </si>
  <si>
    <t>AC9410120BK</t>
  </si>
  <si>
    <t>AC9410125BK</t>
  </si>
  <si>
    <t>AC9410130BK</t>
  </si>
  <si>
    <t>AC9410135BK</t>
  </si>
  <si>
    <t>AC9410140BK</t>
  </si>
  <si>
    <t>AC9410145BK</t>
  </si>
  <si>
    <t>AC9410150BK</t>
  </si>
  <si>
    <t>AC9410110COG</t>
  </si>
  <si>
    <t>AC9410115COG</t>
  </si>
  <si>
    <t>AC9410120COG</t>
  </si>
  <si>
    <t>AC9410125COG</t>
  </si>
  <si>
    <t>AC9410130COG</t>
  </si>
  <si>
    <t>AC9410135COG</t>
  </si>
  <si>
    <t>AC9410140COG</t>
  </si>
  <si>
    <t>AC9410145COG</t>
  </si>
  <si>
    <t>AC9410150COG</t>
  </si>
  <si>
    <t>AC9410110TM</t>
  </si>
  <si>
    <t>AC9410115TM</t>
  </si>
  <si>
    <t>AC9410120TM</t>
  </si>
  <si>
    <t>AC9410125TM</t>
  </si>
  <si>
    <t>AC9410130TM</t>
  </si>
  <si>
    <t>AC9410135TM</t>
  </si>
  <si>
    <t>AC9410140TM</t>
  </si>
  <si>
    <t>AC9410145TM</t>
  </si>
  <si>
    <t>AC9410150TM</t>
  </si>
  <si>
    <t>AC9420110BK</t>
  </si>
  <si>
    <t>AC9420115BK</t>
  </si>
  <si>
    <t>AC9420120BK</t>
  </si>
  <si>
    <t>AC9420125BK</t>
  </si>
  <si>
    <t>AC9420130BK</t>
  </si>
  <si>
    <t>AC9420135BK</t>
  </si>
  <si>
    <t>AC9420140BK</t>
  </si>
  <si>
    <t>AC9420145BK</t>
  </si>
  <si>
    <t>AC9420150BK</t>
  </si>
  <si>
    <t>AC9420110COG</t>
  </si>
  <si>
    <t>AC9420115COG</t>
  </si>
  <si>
    <t>AC9420120COG</t>
  </si>
  <si>
    <t>AC9420125COG</t>
  </si>
  <si>
    <t>AC9420130COG</t>
  </si>
  <si>
    <t>AC9420135COG</t>
  </si>
  <si>
    <t>AC9420140COG</t>
  </si>
  <si>
    <t>AC9420145COG</t>
  </si>
  <si>
    <t>AC9420150COG</t>
  </si>
  <si>
    <t>AC9420110TM</t>
  </si>
  <si>
    <t>AC9420115TM</t>
  </si>
  <si>
    <t>AC9420120TM</t>
  </si>
  <si>
    <t>AC9420125TM</t>
  </si>
  <si>
    <t>AC9420130TM</t>
  </si>
  <si>
    <t>AC9420135TM</t>
  </si>
  <si>
    <t>AC9420140TM</t>
  </si>
  <si>
    <t>AC9420145TM</t>
  </si>
  <si>
    <t>AC9420150TM</t>
  </si>
  <si>
    <t>AC9425110BK</t>
  </si>
  <si>
    <t>AC9425115BK</t>
  </si>
  <si>
    <t>AC9425120BK</t>
  </si>
  <si>
    <t>AC9425125BK</t>
  </si>
  <si>
    <t>AC9425130BK</t>
  </si>
  <si>
    <t>AC9425135BK</t>
  </si>
  <si>
    <t>AC9425140BK</t>
  </si>
  <si>
    <t>AC9425145BK</t>
  </si>
  <si>
    <t>AC9425150BK</t>
  </si>
  <si>
    <t>AC9425110COG</t>
  </si>
  <si>
    <t>AC9425115COG</t>
  </si>
  <si>
    <t>AC9425120COG</t>
  </si>
  <si>
    <t>AC9425125COG</t>
  </si>
  <si>
    <t>AC9425130COG</t>
  </si>
  <si>
    <t>AC9425135COG</t>
  </si>
  <si>
    <t>AC9425140COG</t>
  </si>
  <si>
    <t>AC9425145COG</t>
  </si>
  <si>
    <t>AC9425150COG</t>
  </si>
  <si>
    <t>AC9425110TM</t>
  </si>
  <si>
    <t>AC9425115TM</t>
  </si>
  <si>
    <t>AC9425120TM</t>
  </si>
  <si>
    <t>AC9425125TM</t>
  </si>
  <si>
    <t>AC9425130TM</t>
  </si>
  <si>
    <t>AC9425135TM</t>
  </si>
  <si>
    <t>AC9425140TM</t>
  </si>
  <si>
    <t>AC9425145TM</t>
  </si>
  <si>
    <t>AC9425150TM</t>
  </si>
  <si>
    <t>AC9430110BK</t>
  </si>
  <si>
    <t>AC9430115BK</t>
  </si>
  <si>
    <t>AC9430120BK</t>
  </si>
  <si>
    <t>AC9430125BK</t>
  </si>
  <si>
    <t>AC9430130BK</t>
  </si>
  <si>
    <t>AC9430135BK</t>
  </si>
  <si>
    <t>AC9430140BK</t>
  </si>
  <si>
    <t>AC9430145BK</t>
  </si>
  <si>
    <t>AC9430150BK</t>
  </si>
  <si>
    <t>AC9430110COG</t>
  </si>
  <si>
    <t>AC9430115COG</t>
  </si>
  <si>
    <t>AC9430120COG</t>
  </si>
  <si>
    <t>AC9430125COG</t>
  </si>
  <si>
    <t>AC9430130COG</t>
  </si>
  <si>
    <t>AC9430135COG</t>
  </si>
  <si>
    <t>AC9430140COG</t>
  </si>
  <si>
    <t>AC9430145COG</t>
  </si>
  <si>
    <t>AC9430150COG</t>
  </si>
  <si>
    <t>AC9430110TM</t>
  </si>
  <si>
    <t>AC9430115TM</t>
  </si>
  <si>
    <t>AC9430120TM</t>
  </si>
  <si>
    <t>AC9430125TM</t>
  </si>
  <si>
    <t>AC9430130TM</t>
  </si>
  <si>
    <t>AC9430135TM</t>
  </si>
  <si>
    <t>AC9430140TM</t>
  </si>
  <si>
    <t>AC9430145TM</t>
  </si>
  <si>
    <t>AC9430150TM</t>
  </si>
  <si>
    <t>AC099OS09</t>
  </si>
  <si>
    <t>AC100OS09</t>
  </si>
  <si>
    <t>AC141OS09</t>
  </si>
  <si>
    <t>AC100OS00</t>
  </si>
  <si>
    <t>AC100OS07</t>
  </si>
  <si>
    <t>AC104OS09</t>
  </si>
  <si>
    <t>AC126OS09</t>
  </si>
  <si>
    <t>AC141OS00</t>
  </si>
  <si>
    <t>AC101OS09</t>
  </si>
  <si>
    <t>AC126OS00</t>
  </si>
  <si>
    <t>AC095OS09</t>
  </si>
  <si>
    <t>AC101OS00</t>
  </si>
  <si>
    <t>AC104OS00</t>
  </si>
  <si>
    <t>AC095OS00</t>
  </si>
  <si>
    <t>AC096OS000011</t>
  </si>
  <si>
    <t>AC096OS000017</t>
  </si>
  <si>
    <t>AC096OS000019</t>
  </si>
  <si>
    <t>AC096OS090011</t>
  </si>
  <si>
    <t>AC096OS090017</t>
  </si>
  <si>
    <t>AC096OS090019</t>
  </si>
  <si>
    <t>AC193MD000041</t>
  </si>
  <si>
    <t>AC193MD000042</t>
  </si>
  <si>
    <t>AC193MD000047</t>
  </si>
  <si>
    <t>AC193MD000049</t>
  </si>
  <si>
    <t>AC193LG000041</t>
  </si>
  <si>
    <t>AC193LG000042</t>
  </si>
  <si>
    <t>AC193LG000047</t>
  </si>
  <si>
    <t>AC193LG000049</t>
  </si>
  <si>
    <t>AC193MD070041</t>
  </si>
  <si>
    <t>AC193MD070042</t>
  </si>
  <si>
    <t>AC193MD070047</t>
  </si>
  <si>
    <t>AC193MD070049</t>
  </si>
  <si>
    <t>AC193LG070041</t>
  </si>
  <si>
    <t>AC193LG070042</t>
  </si>
  <si>
    <t>AC193LG070047</t>
  </si>
  <si>
    <t>AC193LG070049</t>
  </si>
  <si>
    <t>AC193MD090041</t>
  </si>
  <si>
    <t>AC193MD090042</t>
  </si>
  <si>
    <t>AC193MD090047</t>
  </si>
  <si>
    <t>AC193MD090049</t>
  </si>
  <si>
    <t>AC193LG090041</t>
  </si>
  <si>
    <t>AC193LG090042</t>
  </si>
  <si>
    <t>AC193LG090047</t>
  </si>
  <si>
    <t>AC193LG090049</t>
  </si>
  <si>
    <t>AC831OS01</t>
  </si>
  <si>
    <t>AC831OS07</t>
  </si>
  <si>
    <t>AC831OS09</t>
  </si>
  <si>
    <t>AC832OS01</t>
  </si>
  <si>
    <t>AC832OS07</t>
  </si>
  <si>
    <t>AC832OS09</t>
  </si>
  <si>
    <t>AC094OS01</t>
  </si>
  <si>
    <t>AC094OS07</t>
  </si>
  <si>
    <t>AC094OS08</t>
  </si>
  <si>
    <t>AC094OS09</t>
  </si>
  <si>
    <t>AC218OS09</t>
  </si>
  <si>
    <t>AC825OS065</t>
  </si>
  <si>
    <t>AC825OS070</t>
  </si>
  <si>
    <t>AC825OS080</t>
  </si>
  <si>
    <t>AC825OS088</t>
  </si>
  <si>
    <t>AC825OS09</t>
  </si>
  <si>
    <t>AC871MDBK/BK</t>
  </si>
  <si>
    <t>AC871LGBK/BK</t>
  </si>
  <si>
    <t>AC871MDBK/WH</t>
  </si>
  <si>
    <t>AC871LGBK/WH</t>
  </si>
  <si>
    <t>AC871MDDB/BK</t>
  </si>
  <si>
    <t>AC871LGDB/BK</t>
  </si>
  <si>
    <t>AC871MDDB/WH</t>
  </si>
  <si>
    <t>AC871LGDB/WH</t>
  </si>
  <si>
    <t>AC871MDLL/BK</t>
  </si>
  <si>
    <t>AC871LGLL/BK</t>
  </si>
  <si>
    <t>AC871MDLL/WH</t>
  </si>
  <si>
    <t>AC871LGLL/WH</t>
  </si>
  <si>
    <t>AC871MDPT/BK</t>
  </si>
  <si>
    <t>AC871LGPT/BK</t>
  </si>
  <si>
    <t>AC871MDPT/WH</t>
  </si>
  <si>
    <t>AC871LGPT/WH</t>
  </si>
  <si>
    <t>AC871MDSA/BK</t>
  </si>
  <si>
    <t>AC871LGSA/BK</t>
  </si>
  <si>
    <t>AC871MDSA/WH</t>
  </si>
  <si>
    <t>AC871LGSA/WH</t>
  </si>
  <si>
    <t>AC871MDSMD/BK</t>
  </si>
  <si>
    <t>AC871LGSMD/BK</t>
  </si>
  <si>
    <t>AC871MDSMD/WH</t>
  </si>
  <si>
    <t>AC871LGSMD/WH</t>
  </si>
  <si>
    <t>AC871MDTR/BK</t>
  </si>
  <si>
    <t>AC871LGTR/BK</t>
  </si>
  <si>
    <t>AC871MDTR/WH</t>
  </si>
  <si>
    <t>AC871LGTR/WH</t>
  </si>
  <si>
    <t>AC871MDWH/BK</t>
  </si>
  <si>
    <t>AC871LGWH/BK</t>
  </si>
  <si>
    <t>AC871MDWH/WH</t>
  </si>
  <si>
    <t>AC871LGWH/WH</t>
  </si>
  <si>
    <t>AC872OSBK/BK</t>
  </si>
  <si>
    <t>AC872OSBK/WH</t>
  </si>
  <si>
    <t>AC872OSDB/BK</t>
  </si>
  <si>
    <t>AC872OSDB/WH</t>
  </si>
  <si>
    <t>AC872OSLL/BK</t>
  </si>
  <si>
    <t>AC872OSLL/WH</t>
  </si>
  <si>
    <t>AC872OSPT/BK</t>
  </si>
  <si>
    <t>AC872OSPT/WH</t>
  </si>
  <si>
    <t>AC872OSSA/BK</t>
  </si>
  <si>
    <t>AC872OSSA/WH</t>
  </si>
  <si>
    <t>AC872OSSMD/BK</t>
  </si>
  <si>
    <t>AC872OSSMD/WH</t>
  </si>
  <si>
    <t>AC872OSTR/BK</t>
  </si>
  <si>
    <t>AC872OSTR/WH</t>
  </si>
  <si>
    <t>AC872OSWH/BK</t>
  </si>
  <si>
    <t>AC872OSWH/WH</t>
  </si>
  <si>
    <t>AC181MD000031</t>
  </si>
  <si>
    <t>AC181MD000032</t>
  </si>
  <si>
    <t>AC181MD000036</t>
  </si>
  <si>
    <t>AC181MD000037</t>
  </si>
  <si>
    <t>AC181MD000038</t>
  </si>
  <si>
    <t>AC181MD000039</t>
  </si>
  <si>
    <t>AC181LG000031</t>
  </si>
  <si>
    <t>AC181LG000032</t>
  </si>
  <si>
    <t>AC181LG000036</t>
  </si>
  <si>
    <t>AC181LG000037</t>
  </si>
  <si>
    <t>AC181LG000038</t>
  </si>
  <si>
    <t>AC181LG000039</t>
  </si>
  <si>
    <t>AC181MD070031</t>
  </si>
  <si>
    <t>AC181MD070032</t>
  </si>
  <si>
    <t>AC181MD070036</t>
  </si>
  <si>
    <t>AC181MD070037</t>
  </si>
  <si>
    <t>AC181MD070038</t>
  </si>
  <si>
    <t>AC181MD070039</t>
  </si>
  <si>
    <t>AC181LG070031</t>
  </si>
  <si>
    <t>AC181LG070032</t>
  </si>
  <si>
    <t>AC181LG070036</t>
  </si>
  <si>
    <t>AC181LG070037</t>
  </si>
  <si>
    <t>AC181LG070038</t>
  </si>
  <si>
    <t>AC181LG070039</t>
  </si>
  <si>
    <t>AC181MD090031</t>
  </si>
  <si>
    <t>AC181MD090032</t>
  </si>
  <si>
    <t>AC181MD090036</t>
  </si>
  <si>
    <t>AC181MD090037</t>
  </si>
  <si>
    <t>AC181MD090038</t>
  </si>
  <si>
    <t>AC181MD090039</t>
  </si>
  <si>
    <t>AC181LG090031</t>
  </si>
  <si>
    <t>AC181LG090032</t>
  </si>
  <si>
    <t>AC181LG090036</t>
  </si>
  <si>
    <t>AC181LG090037</t>
  </si>
  <si>
    <t>AC181LG090038</t>
  </si>
  <si>
    <t>AC181LG090039</t>
  </si>
  <si>
    <t>AC871SEMDSK</t>
  </si>
  <si>
    <t>AC871SELGSK</t>
  </si>
  <si>
    <t>AC872SEOSSK</t>
  </si>
  <si>
    <t>AC2300201</t>
  </si>
  <si>
    <t>AC2300301</t>
  </si>
  <si>
    <t>AC2300203</t>
  </si>
  <si>
    <t>AC2300303</t>
  </si>
  <si>
    <t>AC2300207</t>
  </si>
  <si>
    <t>AC2300307</t>
  </si>
  <si>
    <t>AC2300208</t>
  </si>
  <si>
    <t>AC2300308</t>
  </si>
  <si>
    <t>AC2300209</t>
  </si>
  <si>
    <t>AC2300309</t>
  </si>
  <si>
    <t>AC604BK</t>
  </si>
  <si>
    <t>AC601OS07</t>
  </si>
  <si>
    <t>AC601OS09</t>
  </si>
  <si>
    <t>AC621OS04</t>
  </si>
  <si>
    <t>AC621OS07</t>
  </si>
  <si>
    <t>AC621OS08</t>
  </si>
  <si>
    <t>AC621OS09</t>
  </si>
  <si>
    <t>AC621OSAL</t>
  </si>
  <si>
    <t>AC621OSBR</t>
  </si>
  <si>
    <t>AC621OSOR</t>
  </si>
  <si>
    <t>AC621OSPI</t>
  </si>
  <si>
    <t>AC621OSRE</t>
  </si>
  <si>
    <t>AC621OSTI</t>
  </si>
  <si>
    <t>AC621OSSK</t>
  </si>
  <si>
    <t>AC9704135BK</t>
  </si>
  <si>
    <t>AC9704145BK</t>
  </si>
  <si>
    <t>AC9704160BK</t>
  </si>
  <si>
    <t>AC9704135COG</t>
  </si>
  <si>
    <t>AC9704145COG</t>
  </si>
  <si>
    <t>AC9704160COG</t>
  </si>
  <si>
    <t>AC9704135TM</t>
  </si>
  <si>
    <t>AC9704145TM</t>
  </si>
  <si>
    <t>AC9704160TM</t>
  </si>
  <si>
    <t>AC9724135BK</t>
  </si>
  <si>
    <t>AC9724145BK</t>
  </si>
  <si>
    <t>AC9724160BK</t>
  </si>
  <si>
    <t>AC9724135COG</t>
  </si>
  <si>
    <t>AC9724145COG</t>
  </si>
  <si>
    <t>AC9724160COG</t>
  </si>
  <si>
    <t>AC9724135TM</t>
  </si>
  <si>
    <t>AC9724145TM</t>
  </si>
  <si>
    <t>AC9724160TM</t>
  </si>
  <si>
    <t>AC65002OP1</t>
  </si>
  <si>
    <t>AC65003OP1</t>
  </si>
  <si>
    <t>AC65002OP2</t>
  </si>
  <si>
    <t>AC65003OP2</t>
  </si>
  <si>
    <t>AC65102OP1</t>
  </si>
  <si>
    <t>AC65103OP1</t>
  </si>
  <si>
    <t>AC65102OP2</t>
  </si>
  <si>
    <t>AC65103OP2</t>
  </si>
  <si>
    <t>AC6520109</t>
  </si>
  <si>
    <t>AC6530109</t>
  </si>
  <si>
    <t>ETH00002100BK</t>
  </si>
  <si>
    <t>ETH00002105BK</t>
  </si>
  <si>
    <t>ETH00002110BK</t>
  </si>
  <si>
    <t>ETH00002115BK</t>
  </si>
  <si>
    <t>ETH00002120BK</t>
  </si>
  <si>
    <t>ETH00002125BK</t>
  </si>
  <si>
    <t>ETH00002130BK</t>
  </si>
  <si>
    <t>ETH00002135BK</t>
  </si>
  <si>
    <t>ETH00002140BK</t>
  </si>
  <si>
    <t>ETH00002145BK</t>
  </si>
  <si>
    <t>ETH00002150BK</t>
  </si>
  <si>
    <t>ETH00002100TM</t>
  </si>
  <si>
    <t>ETH00002105TM</t>
  </si>
  <si>
    <t>ETH00002110TM</t>
  </si>
  <si>
    <t>ETH00002115TM</t>
  </si>
  <si>
    <t>ETH00002120TM</t>
  </si>
  <si>
    <t>ETH00002125TM</t>
  </si>
  <si>
    <t>ETH00002130TM</t>
  </si>
  <si>
    <t>ETH00002135TM</t>
  </si>
  <si>
    <t>ETH00002140TM</t>
  </si>
  <si>
    <t>ETH00002145TM</t>
  </si>
  <si>
    <t>ETH00002150TM</t>
  </si>
  <si>
    <t>ETH00003100BK</t>
  </si>
  <si>
    <t>ETH00003105BK</t>
  </si>
  <si>
    <t>ETH00003110BK</t>
  </si>
  <si>
    <t>ETH00003115BK</t>
  </si>
  <si>
    <t>ETH00003120BK</t>
  </si>
  <si>
    <t>ETH00003125BK</t>
  </si>
  <si>
    <t>ETH00003130BK</t>
  </si>
  <si>
    <t>AC68602OP1</t>
  </si>
  <si>
    <t>AC68603OP1</t>
  </si>
  <si>
    <t>AC68602OP2</t>
  </si>
  <si>
    <t>AC68603OP2</t>
  </si>
  <si>
    <t>AC68702OP1</t>
  </si>
  <si>
    <t>AC68703OP1</t>
  </si>
  <si>
    <t>AC68702OP2</t>
  </si>
  <si>
    <t>AC68703OP2</t>
  </si>
  <si>
    <t>VA00114BG</t>
  </si>
  <si>
    <t>VA00114BK</t>
  </si>
  <si>
    <t>VA00114BN</t>
  </si>
  <si>
    <t>VA00114DGY</t>
  </si>
  <si>
    <t>VA00114GR</t>
  </si>
  <si>
    <t>VA00114LB</t>
  </si>
  <si>
    <t>VA00114LIM</t>
  </si>
  <si>
    <t>VA00114OR</t>
  </si>
  <si>
    <t>VA00114PK</t>
  </si>
  <si>
    <t>VA00114PUR</t>
  </si>
  <si>
    <t>VA00114RAS</t>
  </si>
  <si>
    <t>VA00114RE</t>
  </si>
  <si>
    <t>VA00114ROY</t>
  </si>
  <si>
    <t>VA00114SLV</t>
  </si>
  <si>
    <t>VA00114YL</t>
  </si>
  <si>
    <t>ET02000PBK</t>
  </si>
  <si>
    <t>ET02000CBK</t>
  </si>
  <si>
    <t>ET02000FBK</t>
  </si>
  <si>
    <t>ET02000PCOG</t>
  </si>
  <si>
    <t>ET02000CCOG</t>
  </si>
  <si>
    <t>ET02000FCOG</t>
  </si>
  <si>
    <t>ET02000PTM</t>
  </si>
  <si>
    <t>ET02000CTM</t>
  </si>
  <si>
    <t>ET02000FTM</t>
  </si>
  <si>
    <t>ET02010PBK</t>
  </si>
  <si>
    <t>AC9725SBK</t>
  </si>
  <si>
    <t>AC9725MBK</t>
  </si>
  <si>
    <t>AC9725LBK</t>
  </si>
  <si>
    <t>AC9725XLBK</t>
  </si>
  <si>
    <t>AC9725STM</t>
  </si>
  <si>
    <t>AC9725MTM</t>
  </si>
  <si>
    <t>AC9725LTM</t>
  </si>
  <si>
    <t>AC9725XLTM</t>
  </si>
  <si>
    <t>AC9725SWH</t>
  </si>
  <si>
    <t>AC9725MWH</t>
  </si>
  <si>
    <t>AC9725LWH</t>
  </si>
  <si>
    <t>AC9725XLWH</t>
  </si>
  <si>
    <t>ETH07001PBK</t>
  </si>
  <si>
    <t>ETH07001CBK</t>
  </si>
  <si>
    <t>ETH07001FBK</t>
  </si>
  <si>
    <t>ETH07001PBN</t>
  </si>
  <si>
    <t>ETH07001CBN</t>
  </si>
  <si>
    <t>ETH07001FBN</t>
  </si>
  <si>
    <t>ETH07002PBK</t>
  </si>
  <si>
    <t>ETH07002CBK</t>
  </si>
  <si>
    <t>ETH07002FBK</t>
  </si>
  <si>
    <t>ETH07002PBN</t>
  </si>
  <si>
    <t>ETH07002CBN</t>
  </si>
  <si>
    <t>ETH07002FBN</t>
  </si>
  <si>
    <t>ETH07003PBK</t>
  </si>
  <si>
    <t>ETH07003CBK</t>
  </si>
  <si>
    <t>ETH07003FBK</t>
  </si>
  <si>
    <t>ETH07003PBN</t>
  </si>
  <si>
    <t>ETH07003CBN</t>
  </si>
  <si>
    <t>ETH07003FBN</t>
  </si>
  <si>
    <t>ETH07004PBK</t>
  </si>
  <si>
    <t>ETH07004CBK</t>
  </si>
  <si>
    <t>ETH07004FBK</t>
  </si>
  <si>
    <t>ETH07004PBN</t>
  </si>
  <si>
    <t>ETH07004CBN</t>
  </si>
  <si>
    <t>ETH07004FBN</t>
  </si>
  <si>
    <t>ETH07006PBK</t>
  </si>
  <si>
    <t>ETH07006CBK</t>
  </si>
  <si>
    <t>ETH07006FBK</t>
  </si>
  <si>
    <t>ETH07006PBN</t>
  </si>
  <si>
    <t>ETH07006CBN</t>
  </si>
  <si>
    <t>ETH07006FBN</t>
  </si>
  <si>
    <t>CA0001000LIM</t>
  </si>
  <si>
    <t>CA0001000OR</t>
  </si>
  <si>
    <t>CA0001000RE</t>
  </si>
  <si>
    <t>CA0001000ROY</t>
  </si>
  <si>
    <t>CA0001000TUR</t>
  </si>
  <si>
    <t>CA0001000YF</t>
  </si>
  <si>
    <t>CA000100LIM</t>
  </si>
  <si>
    <t>CA000100OR</t>
  </si>
  <si>
    <t>CA000100RE</t>
  </si>
  <si>
    <t>CA000100ROY</t>
  </si>
  <si>
    <t>CA000100TUR</t>
  </si>
  <si>
    <t>CA000100YF</t>
  </si>
  <si>
    <t>CA00014MSHLIM</t>
  </si>
  <si>
    <t>CA00014MSHNV</t>
  </si>
  <si>
    <t>CA00014MSHOR</t>
  </si>
  <si>
    <t>CA00014MSHPK</t>
  </si>
  <si>
    <t>CA00014MSHRE</t>
  </si>
  <si>
    <t>CA00014MSHROY</t>
  </si>
  <si>
    <t>CA00014MSHTUR</t>
  </si>
  <si>
    <t>CA00014MSHYL</t>
  </si>
  <si>
    <t>CA00014SHBG</t>
  </si>
  <si>
    <t>CA00014SHBK</t>
  </si>
  <si>
    <t>CA00014SHGG</t>
  </si>
  <si>
    <t>CA00014SHHG</t>
  </si>
  <si>
    <t>CA00014SHLIM</t>
  </si>
  <si>
    <t>CA00014SHNV</t>
  </si>
  <si>
    <t>CA00014SHOR</t>
  </si>
  <si>
    <t>CA00014SHPK</t>
  </si>
  <si>
    <t>CA00014SHRE</t>
  </si>
  <si>
    <t>CA00014SHROY</t>
  </si>
  <si>
    <t>CA00014SHTUR</t>
  </si>
  <si>
    <t>CA00014SHYL</t>
  </si>
  <si>
    <t>ET02010CBK</t>
  </si>
  <si>
    <t>ET02010FBK</t>
  </si>
  <si>
    <t>ET02010PTM</t>
  </si>
  <si>
    <t>ET02010CTM</t>
  </si>
  <si>
    <t>ET02010FTM</t>
  </si>
  <si>
    <t>ET02011PBK</t>
  </si>
  <si>
    <t>ET02011CBK</t>
  </si>
  <si>
    <t>ET02011FBK</t>
  </si>
  <si>
    <t>ET02011XFBK</t>
  </si>
  <si>
    <t>ET02011PCOG</t>
  </si>
  <si>
    <t>ET02011CCOG</t>
  </si>
  <si>
    <t>ET02011FCOG</t>
  </si>
  <si>
    <t>ET02011XFCOG</t>
  </si>
  <si>
    <t>ET02011PTM</t>
  </si>
  <si>
    <t>ET02011CTM</t>
  </si>
  <si>
    <t>ET02011FTM</t>
  </si>
  <si>
    <t>ET02011XFTM</t>
  </si>
  <si>
    <t>ET02012PBK</t>
  </si>
  <si>
    <t>ET02012CBK</t>
  </si>
  <si>
    <t>ET02012FBK</t>
  </si>
  <si>
    <t>ET02012PTM</t>
  </si>
  <si>
    <t>ET02012CTM</t>
  </si>
  <si>
    <t>ET02012FTM</t>
  </si>
  <si>
    <t>ET02040CBK</t>
  </si>
  <si>
    <t>ET02040FBK</t>
  </si>
  <si>
    <t>ET02040XFBK</t>
  </si>
  <si>
    <t>ET02040CCOG</t>
  </si>
  <si>
    <t>ET02040FCOG</t>
  </si>
  <si>
    <t>ET02040XFCOG</t>
  </si>
  <si>
    <t>ET02040CTM</t>
  </si>
  <si>
    <t>ET02040FTM</t>
  </si>
  <si>
    <t>ET02040XFTM</t>
  </si>
  <si>
    <t>ETH00003135BK</t>
  </si>
  <si>
    <t>ETH00003140BK</t>
  </si>
  <si>
    <t>ETH00003145BK</t>
  </si>
  <si>
    <t>ETH00003150BK</t>
  </si>
  <si>
    <t>ETH00003100TM</t>
  </si>
  <si>
    <t>ETH00003105TM</t>
  </si>
  <si>
    <t>ETH00003110TM</t>
  </si>
  <si>
    <t>ETH00003115TM</t>
  </si>
  <si>
    <t>ETH00003120TM</t>
  </si>
  <si>
    <t>ETH00003125TM</t>
  </si>
  <si>
    <t>ETH00003130TM</t>
  </si>
  <si>
    <t>ETH00003135TM</t>
  </si>
  <si>
    <t>ETH00003140TM</t>
  </si>
  <si>
    <t>ETH00003145TM</t>
  </si>
  <si>
    <t>ETH00003150TM</t>
  </si>
  <si>
    <t>ETH0000690BK</t>
  </si>
  <si>
    <t>ETH0000695BK</t>
  </si>
  <si>
    <t>ETH00006100BK</t>
  </si>
  <si>
    <t>ETH00006105BK</t>
  </si>
  <si>
    <t>ETH00006110BK</t>
  </si>
  <si>
    <t>ETH00006115BK</t>
  </si>
  <si>
    <t>ETH00006120BK</t>
  </si>
  <si>
    <t>ETH00006125BK</t>
  </si>
  <si>
    <t>ETH00006130BK</t>
  </si>
  <si>
    <t>ETH00006135BK</t>
  </si>
  <si>
    <t>ETH00006140BK</t>
  </si>
  <si>
    <t>ETH00006145BK</t>
  </si>
  <si>
    <t>ETH00006150BK</t>
  </si>
  <si>
    <t>SP00032100BK</t>
  </si>
  <si>
    <t>SP00032105BK</t>
  </si>
  <si>
    <t>SP00032110BK</t>
  </si>
  <si>
    <t>SP00032115BK</t>
  </si>
  <si>
    <t>SP00032120BK</t>
  </si>
  <si>
    <t>SP00032125BK</t>
  </si>
  <si>
    <t>SP00032130BK</t>
  </si>
  <si>
    <t>SP00032135BK</t>
  </si>
  <si>
    <t>SP00032140BK</t>
  </si>
  <si>
    <t>SP00032145BK</t>
  </si>
  <si>
    <t>SP00032150BK</t>
  </si>
  <si>
    <t>SP00032100TM</t>
  </si>
  <si>
    <t>SP00032105TM</t>
  </si>
  <si>
    <t>SP00032110TM</t>
  </si>
  <si>
    <t>SP00032115TM</t>
  </si>
  <si>
    <t>SP00032120TM</t>
  </si>
  <si>
    <t>SP00032125TM</t>
  </si>
  <si>
    <t>SP00032130TM</t>
  </si>
  <si>
    <t>SP00032135TM</t>
  </si>
  <si>
    <t>SP00032140TM</t>
  </si>
  <si>
    <t>SP00032145TM</t>
  </si>
  <si>
    <t>SP00032150TM</t>
  </si>
  <si>
    <t>ETH10000OSGY</t>
  </si>
  <si>
    <t>ETH10000OSROY</t>
  </si>
  <si>
    <t>ETH10001OSBK</t>
  </si>
  <si>
    <t>ETH10001OSGY</t>
  </si>
  <si>
    <t>ETH10001OSPK</t>
  </si>
  <si>
    <t>ETH10001OSRE</t>
  </si>
  <si>
    <t>ETH10001OSROY</t>
  </si>
  <si>
    <t>VA0075412CMBK/SL</t>
  </si>
  <si>
    <t>VA0075812CMBK/SL</t>
  </si>
  <si>
    <t>AAC00630125BK</t>
  </si>
  <si>
    <t>AAC00630135BK</t>
  </si>
  <si>
    <t>AAC00630145BK</t>
  </si>
  <si>
    <t>AAC00630155BK</t>
  </si>
  <si>
    <t>AAC00630125COG</t>
  </si>
  <si>
    <t>AAC00630135COG</t>
  </si>
  <si>
    <t>AAC00630145COG</t>
  </si>
  <si>
    <t>AAC00630155COG</t>
  </si>
  <si>
    <t>AAC00630125TM</t>
  </si>
  <si>
    <t>AAC00630135TM</t>
  </si>
  <si>
    <t>AAC00630145TM</t>
  </si>
  <si>
    <t>AAC00630155TM</t>
  </si>
  <si>
    <t>PE00600PBK</t>
  </si>
  <si>
    <t>PE00600CBK</t>
  </si>
  <si>
    <t>PE00600FBK</t>
  </si>
  <si>
    <t>PE00600PCOG</t>
  </si>
  <si>
    <t>PE00600CCOG</t>
  </si>
  <si>
    <t>PE00600FCOG</t>
  </si>
  <si>
    <t>PE00600PTM</t>
  </si>
  <si>
    <t>PE00600CTM</t>
  </si>
  <si>
    <t>PE00600FTM</t>
  </si>
  <si>
    <t>PE00610PBK</t>
  </si>
  <si>
    <t>PE00610CBK</t>
  </si>
  <si>
    <t>PE00610FBK</t>
  </si>
  <si>
    <t>PE00610PCOG</t>
  </si>
  <si>
    <t>PE00610CCOG</t>
  </si>
  <si>
    <t>PE00610FCOG</t>
  </si>
  <si>
    <t>PE00610PTM</t>
  </si>
  <si>
    <t>PE00610CTM</t>
  </si>
  <si>
    <t>PE00610FTM</t>
  </si>
  <si>
    <t>PE00611PBK</t>
  </si>
  <si>
    <t>PE00611CBK</t>
  </si>
  <si>
    <t>PE00611FBK</t>
  </si>
  <si>
    <t>PE00611PCOG</t>
  </si>
  <si>
    <t>PE00611CCOG</t>
  </si>
  <si>
    <t>PE00611FCOG</t>
  </si>
  <si>
    <t>PE00611PTM</t>
  </si>
  <si>
    <t>PE00611CTM</t>
  </si>
  <si>
    <t>PE00611FTM</t>
  </si>
  <si>
    <t>PE00612PBK</t>
  </si>
  <si>
    <t>PE00612CBK</t>
  </si>
  <si>
    <t>PE00612FBK</t>
  </si>
  <si>
    <t>PE00612PCOG</t>
  </si>
  <si>
    <t>PE00612CCOG</t>
  </si>
  <si>
    <t>PE00612FCOG</t>
  </si>
  <si>
    <t>PE00612PTM</t>
  </si>
  <si>
    <t>PE00612CTM</t>
  </si>
  <si>
    <t>PE00612FTM</t>
  </si>
  <si>
    <t>PR00076PBK</t>
  </si>
  <si>
    <t>PR00076CBK</t>
  </si>
  <si>
    <t>PR00076FBK</t>
  </si>
  <si>
    <t>PR00076PBN</t>
  </si>
  <si>
    <t>PR00076CBN</t>
  </si>
  <si>
    <t>PR00076FBN</t>
  </si>
  <si>
    <t>PR00080PBK</t>
  </si>
  <si>
    <t>PR00080CBK</t>
  </si>
  <si>
    <t>PR00080FBK</t>
  </si>
  <si>
    <t>PR00080PBN</t>
  </si>
  <si>
    <t>PR00080CBN</t>
  </si>
  <si>
    <t>PR00080FBN</t>
  </si>
  <si>
    <t>PR00084PBK</t>
  </si>
  <si>
    <t>PR00084CBK</t>
  </si>
  <si>
    <t>PR00084FBK</t>
  </si>
  <si>
    <t>PR00084PROY</t>
  </si>
  <si>
    <t>PR00084CROY</t>
  </si>
  <si>
    <t>PR00084FROY</t>
  </si>
  <si>
    <t>PR00084PTM</t>
  </si>
  <si>
    <t>PR00084CTM</t>
  </si>
  <si>
    <t>PR00084FTM</t>
  </si>
  <si>
    <t>PR00085PBK</t>
  </si>
  <si>
    <t>PR00085CBK</t>
  </si>
  <si>
    <t>PR00085FBK</t>
  </si>
  <si>
    <t>PR00085PROY</t>
  </si>
  <si>
    <t>PR00085CROY</t>
  </si>
  <si>
    <t>PR00085FROY</t>
  </si>
  <si>
    <t>PR00085PTM</t>
  </si>
  <si>
    <t>PR00085CTM</t>
  </si>
  <si>
    <t>PR00085FTM</t>
  </si>
  <si>
    <t>PE00613PBK</t>
  </si>
  <si>
    <t>PE00613CBK</t>
  </si>
  <si>
    <t>PE00613FBK</t>
  </si>
  <si>
    <t>PE00613PCOG</t>
  </si>
  <si>
    <t>PE00613CCOG</t>
  </si>
  <si>
    <t>PE00613FCOG</t>
  </si>
  <si>
    <t>PE00613PTM</t>
  </si>
  <si>
    <t>PE00613CTM</t>
  </si>
  <si>
    <t>PE00613FTM</t>
  </si>
  <si>
    <t>SP00440100BK</t>
  </si>
  <si>
    <t>SP00440105BK</t>
  </si>
  <si>
    <t>SP00440110BK</t>
  </si>
  <si>
    <t>SP00440115BK</t>
  </si>
  <si>
    <t>SP00440120BK</t>
  </si>
  <si>
    <t>SP00440125BK</t>
  </si>
  <si>
    <t>SP00440130BK</t>
  </si>
  <si>
    <t>SP00440135BK</t>
  </si>
  <si>
    <t>SP00440140BK</t>
  </si>
  <si>
    <t>SP00440145BK</t>
  </si>
  <si>
    <t>SP00440150BK</t>
  </si>
  <si>
    <t>SP00440100COG</t>
  </si>
  <si>
    <t>SP00440105COG</t>
  </si>
  <si>
    <t>SP00440110COG</t>
  </si>
  <si>
    <t>SP00440115COG</t>
  </si>
  <si>
    <t>SP00440120COG</t>
  </si>
  <si>
    <t>SP00440125COG</t>
  </si>
  <si>
    <t>SP00440130COG</t>
  </si>
  <si>
    <t>SP00440135COG</t>
  </si>
  <si>
    <t>SP00440140COG</t>
  </si>
  <si>
    <t>SP00440145COG</t>
  </si>
  <si>
    <t>SP00440150COG</t>
  </si>
  <si>
    <t>SP00440100TM</t>
  </si>
  <si>
    <t>SP00440105TM</t>
  </si>
  <si>
    <t>SP00440110TM</t>
  </si>
  <si>
    <t>SP00440115TM</t>
  </si>
  <si>
    <t>SP00440120TM</t>
  </si>
  <si>
    <t>SP00440125TM</t>
  </si>
  <si>
    <t>SP00440130TM</t>
  </si>
  <si>
    <t>SP00440135TM</t>
  </si>
  <si>
    <t>SP00440140TM</t>
  </si>
  <si>
    <t>SP00440145TM</t>
  </si>
  <si>
    <t>SP00440150TM</t>
  </si>
  <si>
    <t>SP00441100BK</t>
  </si>
  <si>
    <t>SP00441105BK</t>
  </si>
  <si>
    <t>SP00441110BK</t>
  </si>
  <si>
    <t>SP00441115BK</t>
  </si>
  <si>
    <t>SP00441120BK</t>
  </si>
  <si>
    <t>SP00441125BK</t>
  </si>
  <si>
    <t>SP00441130BK</t>
  </si>
  <si>
    <t>SP00441135BK</t>
  </si>
  <si>
    <t>SP00441140BK</t>
  </si>
  <si>
    <t>SP00441145BK</t>
  </si>
  <si>
    <t>SP00441150BK</t>
  </si>
  <si>
    <t>SP00441100COG</t>
  </si>
  <si>
    <t>SP00441105COG</t>
  </si>
  <si>
    <t>SP00441110COG</t>
  </si>
  <si>
    <t>SP00441115COG</t>
  </si>
  <si>
    <t>SP00441120COG</t>
  </si>
  <si>
    <t>SP00441125COG</t>
  </si>
  <si>
    <t>SP00441130COG</t>
  </si>
  <si>
    <t>SP00441135COG</t>
  </si>
  <si>
    <t>SP00441140COG</t>
  </si>
  <si>
    <t>SP00441145COG</t>
  </si>
  <si>
    <t>SP00441150COG</t>
  </si>
  <si>
    <t>SP00441100TM</t>
  </si>
  <si>
    <t>SP00441105TM</t>
  </si>
  <si>
    <t>SP00441110TM</t>
  </si>
  <si>
    <t>SP00441115TM</t>
  </si>
  <si>
    <t>SP00441120TM</t>
  </si>
  <si>
    <t>SP00441125TM</t>
  </si>
  <si>
    <t>SP00441130TM</t>
  </si>
  <si>
    <t>SP00441135TM</t>
  </si>
  <si>
    <t>SP00441140TM</t>
  </si>
  <si>
    <t>SP00441145TM</t>
  </si>
  <si>
    <t>SP00441150TM</t>
  </si>
  <si>
    <t>SP00441A100</t>
  </si>
  <si>
    <t>SP00441A105</t>
  </si>
  <si>
    <t>SP00441A110</t>
  </si>
  <si>
    <t>SP00441A115</t>
  </si>
  <si>
    <t>SP00441A120</t>
  </si>
  <si>
    <t>SP00441A125</t>
  </si>
  <si>
    <t>SP00441A130</t>
  </si>
  <si>
    <t>SP00441A135</t>
  </si>
  <si>
    <t>SP00441A140</t>
  </si>
  <si>
    <t>SP00441A145</t>
  </si>
  <si>
    <t>SP00441A150</t>
  </si>
  <si>
    <t>SP00442A50</t>
  </si>
  <si>
    <t>SP00442A55</t>
  </si>
  <si>
    <t>SP00442A60</t>
  </si>
  <si>
    <t>SP00442A65</t>
  </si>
  <si>
    <t>SP00442A70</t>
  </si>
  <si>
    <t>SP00442A75</t>
  </si>
  <si>
    <t>SP00442A80</t>
  </si>
  <si>
    <t>SP00442A85</t>
  </si>
  <si>
    <t>SP00442A90</t>
  </si>
  <si>
    <t>SP00450100BK</t>
  </si>
  <si>
    <t>SP00450105BK</t>
  </si>
  <si>
    <t>SP00450110BK</t>
  </si>
  <si>
    <t>SP00450115BK</t>
  </si>
  <si>
    <t>SP00450120BK</t>
  </si>
  <si>
    <t>SP00450125BK</t>
  </si>
  <si>
    <t>SP00450130BK</t>
  </si>
  <si>
    <t>SP00450135BK</t>
  </si>
  <si>
    <t>SP00450140BK</t>
  </si>
  <si>
    <t>SP00450145BK</t>
  </si>
  <si>
    <t>SP00450150BK</t>
  </si>
  <si>
    <t>SP00450100COG</t>
  </si>
  <si>
    <t>SP00450105COG</t>
  </si>
  <si>
    <t>SP00450110COG</t>
  </si>
  <si>
    <t>SP00450115COG</t>
  </si>
  <si>
    <t>SP00450120COG</t>
  </si>
  <si>
    <t>SP00450125COG</t>
  </si>
  <si>
    <t>SP00450130COG</t>
  </si>
  <si>
    <t>SP00450135COG</t>
  </si>
  <si>
    <t>SP00450140COG</t>
  </si>
  <si>
    <t>SP00450145COG</t>
  </si>
  <si>
    <t>SP00450150COG</t>
  </si>
  <si>
    <t>SP00450100TM</t>
  </si>
  <si>
    <t>SP00450105TM</t>
  </si>
  <si>
    <t>SP00450110TM</t>
  </si>
  <si>
    <t>SP00450115TM</t>
  </si>
  <si>
    <t>SP00450120TM</t>
  </si>
  <si>
    <t>SP00450125TM</t>
  </si>
  <si>
    <t>SP00450130TM</t>
  </si>
  <si>
    <t>SP00450135TM</t>
  </si>
  <si>
    <t>SP00450140TM</t>
  </si>
  <si>
    <t>SP00450145TM</t>
  </si>
  <si>
    <t>SP00450150TM</t>
  </si>
  <si>
    <t>SP00451100BK</t>
  </si>
  <si>
    <t>SP00451105BK</t>
  </si>
  <si>
    <t>SP00451110BK</t>
  </si>
  <si>
    <t>SP00451115BK</t>
  </si>
  <si>
    <t>SP00451120BK</t>
  </si>
  <si>
    <t>SP00451125BK</t>
  </si>
  <si>
    <t>SP00451130BK</t>
  </si>
  <si>
    <t>SP00451135BK</t>
  </si>
  <si>
    <t>SP00451140BK</t>
  </si>
  <si>
    <t>SP00451145BK</t>
  </si>
  <si>
    <t>SP00451150BK</t>
  </si>
  <si>
    <t>SP00451100TM</t>
  </si>
  <si>
    <t>SP00451105TM</t>
  </si>
  <si>
    <t>SP00451110TM</t>
  </si>
  <si>
    <t>SP00451115TM</t>
  </si>
  <si>
    <t>SP00451120TM</t>
  </si>
  <si>
    <t>SP00451125TM</t>
  </si>
  <si>
    <t>SP00451130TM</t>
  </si>
  <si>
    <t>SP00451135TM</t>
  </si>
  <si>
    <t>SP00451140TM</t>
  </si>
  <si>
    <t>CA00031PBK/BK</t>
  </si>
  <si>
    <t>CA00031PLIM/BK</t>
  </si>
  <si>
    <t>CA00031PNV/FUC</t>
  </si>
  <si>
    <t>CA00031PNV/LB</t>
  </si>
  <si>
    <t>CA00031PNV/RED</t>
  </si>
  <si>
    <t>CA00031PRD/BK</t>
  </si>
  <si>
    <t>CA00031PROY/BK</t>
  </si>
  <si>
    <t>CA00031CBK/BK</t>
  </si>
  <si>
    <t>CA00031CLIM/BK</t>
  </si>
  <si>
    <t>CA00031CNV/FUC</t>
  </si>
  <si>
    <t>CA00031CNV/LB</t>
  </si>
  <si>
    <t>CA00031CNV/RED</t>
  </si>
  <si>
    <t>CA00031CRD/BK</t>
  </si>
  <si>
    <t>CA00031CROY/BK</t>
  </si>
  <si>
    <t>CA00031FBK/BK</t>
  </si>
  <si>
    <t>CA00031FLIM/BK</t>
  </si>
  <si>
    <t>CA00031FNV/FUC</t>
  </si>
  <si>
    <t>CA00031FNV/LB</t>
  </si>
  <si>
    <t>CA00031FNV/RED</t>
  </si>
  <si>
    <t>CA00031FRD/BK</t>
  </si>
  <si>
    <t>CA00031FROY/BK</t>
  </si>
  <si>
    <t>CA00031RPBKRDYL</t>
  </si>
  <si>
    <t>CA00031RPGYREBK</t>
  </si>
  <si>
    <t>CA00031RPNVREGY</t>
  </si>
  <si>
    <t>CA00031RPTQRENV</t>
  </si>
  <si>
    <t>CA00031RPWHREGY</t>
  </si>
  <si>
    <t>CA00031RCBKRDYL</t>
  </si>
  <si>
    <t>CA00031RCGYREBK</t>
  </si>
  <si>
    <t>CA00031RCNVREGY</t>
  </si>
  <si>
    <t>CA00031RCTQRENV</t>
  </si>
  <si>
    <t>CA00031RCWHREGY</t>
  </si>
  <si>
    <t>CA00031RFBKRDYL</t>
  </si>
  <si>
    <t>CA00031RFGYREBK</t>
  </si>
  <si>
    <t>CA00031RFNVREGY</t>
  </si>
  <si>
    <t>SP00451145TM</t>
  </si>
  <si>
    <t>SP00451150TM</t>
  </si>
  <si>
    <t>SP00451A100</t>
  </si>
  <si>
    <t>SP00451A105</t>
  </si>
  <si>
    <t>SP00451A110</t>
  </si>
  <si>
    <t>SP00451A115</t>
  </si>
  <si>
    <t>SP00451A120</t>
  </si>
  <si>
    <t>SP00451A125</t>
  </si>
  <si>
    <t>SP00451A130</t>
  </si>
  <si>
    <t>SP00451A135</t>
  </si>
  <si>
    <t>SP00451A140</t>
  </si>
  <si>
    <t>SP00451A145</t>
  </si>
  <si>
    <t>SP00451A150</t>
  </si>
  <si>
    <t>AAC00013125BK</t>
  </si>
  <si>
    <t>AAC00013125COG</t>
  </si>
  <si>
    <t>AAC00013125TM</t>
  </si>
  <si>
    <t>AAC00600120BK</t>
  </si>
  <si>
    <t>AAC00600125BK</t>
  </si>
  <si>
    <t>AAC00600135BK</t>
  </si>
  <si>
    <t>AAC00600145BK</t>
  </si>
  <si>
    <t>AAC00600155BK</t>
  </si>
  <si>
    <t>AAC00600120BN</t>
  </si>
  <si>
    <t>AAC00600125BN</t>
  </si>
  <si>
    <t>AAC00600135BN</t>
  </si>
  <si>
    <t>AAC00600145BN</t>
  </si>
  <si>
    <t>AAC00600155BN</t>
  </si>
  <si>
    <t>CA00031RFTQRENV</t>
  </si>
  <si>
    <t>CA00031RFWHREGY</t>
  </si>
  <si>
    <t>CA00512PNVWHRE</t>
  </si>
  <si>
    <t>CA00512CNVWHRE</t>
  </si>
  <si>
    <t>CA00512FNVWHRE</t>
  </si>
  <si>
    <t>ET05400PBG</t>
  </si>
  <si>
    <t>ET05400PBK</t>
  </si>
  <si>
    <t>ET05400PGR</t>
  </si>
  <si>
    <t>ET05400PGY</t>
  </si>
  <si>
    <t>ET05400PNV</t>
  </si>
  <si>
    <t>ET05400PRE</t>
  </si>
  <si>
    <t>ET05400PROY</t>
  </si>
  <si>
    <t>ET05400CBG</t>
  </si>
  <si>
    <t>ET05400CBK</t>
  </si>
  <si>
    <t>ET05400CGR</t>
  </si>
  <si>
    <t>ET05400CGY</t>
  </si>
  <si>
    <t>ET05400CNV</t>
  </si>
  <si>
    <t>ET05400CRE</t>
  </si>
  <si>
    <t>ET05400CROY</t>
  </si>
  <si>
    <t>ET05400FBG</t>
  </si>
  <si>
    <t>ET05400FBK</t>
  </si>
  <si>
    <t>ET05400FGR</t>
  </si>
  <si>
    <t>ET05400FGY</t>
  </si>
  <si>
    <t>ET05400FNV</t>
  </si>
  <si>
    <t>ET05400FRE</t>
  </si>
  <si>
    <t>ET05400FROY</t>
  </si>
  <si>
    <t>ET05450PBK</t>
  </si>
  <si>
    <t>ET05450PTM</t>
  </si>
  <si>
    <t>ET05450CBK</t>
  </si>
  <si>
    <t>ET05450CTM</t>
  </si>
  <si>
    <t>ET05450FBK</t>
  </si>
  <si>
    <t>ET05450FTM</t>
  </si>
  <si>
    <t>LU00010BB</t>
  </si>
  <si>
    <t>LU00010BG</t>
  </si>
  <si>
    <t>LU00010BK</t>
  </si>
  <si>
    <t>LU00010BN</t>
  </si>
  <si>
    <t>LU00010GG</t>
  </si>
  <si>
    <t>LU00010HG</t>
  </si>
  <si>
    <t>LU00010LIM</t>
  </si>
  <si>
    <t>LU00010NV</t>
  </si>
  <si>
    <t>LU00010OR</t>
  </si>
  <si>
    <t>LU00010PK</t>
  </si>
  <si>
    <t>LU00010PUR</t>
  </si>
  <si>
    <t>LU00010RE</t>
  </si>
  <si>
    <t>LU00010ROY</t>
  </si>
  <si>
    <t>LU00010SLV</t>
  </si>
  <si>
    <t>LU00010TUR</t>
  </si>
  <si>
    <t>LU00010WH</t>
  </si>
  <si>
    <t>LU00010YL</t>
  </si>
  <si>
    <t>LU00014BG</t>
  </si>
  <si>
    <t>LU00014BK</t>
  </si>
  <si>
    <t>LU00014HG</t>
  </si>
  <si>
    <t>LU00014LIM</t>
  </si>
  <si>
    <t>LU00014NV</t>
  </si>
  <si>
    <t>LU00014OR</t>
  </si>
  <si>
    <t>LU00014RE</t>
  </si>
  <si>
    <t>LU00014ROY</t>
  </si>
  <si>
    <t>LU00014TM</t>
  </si>
  <si>
    <t>LU00014WH</t>
  </si>
  <si>
    <t>LU00014YL</t>
  </si>
  <si>
    <t>ZA1110SBK</t>
  </si>
  <si>
    <t>ZA1110MBK</t>
  </si>
  <si>
    <t>ZA1110LBK</t>
  </si>
  <si>
    <t>ZA1110L+BK</t>
  </si>
  <si>
    <t>ZA1110SBN</t>
  </si>
  <si>
    <t>ZA1110MBN</t>
  </si>
  <si>
    <t>ZA1110LBN</t>
  </si>
  <si>
    <t>ZA1110L+BN</t>
  </si>
  <si>
    <t>ZA1137SBK</t>
  </si>
  <si>
    <t>ZA1137MBK</t>
  </si>
  <si>
    <t>ZA1137LBK</t>
  </si>
  <si>
    <t>ZA1137XLBK</t>
  </si>
  <si>
    <t>ZA1137SBN</t>
  </si>
  <si>
    <t>ZA1137MBN</t>
  </si>
  <si>
    <t>ZA1137LBN</t>
  </si>
  <si>
    <t>ZA1137XLBN</t>
  </si>
  <si>
    <t>ZA2110SBK</t>
  </si>
  <si>
    <t>ZA2110MBK</t>
  </si>
  <si>
    <t>ZA2110LBK</t>
  </si>
  <si>
    <t>ZA2110L+BK</t>
  </si>
  <si>
    <t>ZA2110SBN</t>
  </si>
  <si>
    <t>ZA2110MBN</t>
  </si>
  <si>
    <t>ZA2110LBN</t>
  </si>
  <si>
    <t>ZA2110L+BN</t>
  </si>
  <si>
    <t>ZA2110SWH</t>
  </si>
  <si>
    <t>ZA2110MWH</t>
  </si>
  <si>
    <t>ZA2110LWH</t>
  </si>
  <si>
    <t>ZA2110L+WH</t>
  </si>
  <si>
    <t>ZA2111MBK</t>
  </si>
  <si>
    <t>ZA2111LBK</t>
  </si>
  <si>
    <t>ZA2111XLBK</t>
  </si>
  <si>
    <t>ZA2111MBN</t>
  </si>
  <si>
    <t>ZA2111LBN</t>
  </si>
  <si>
    <t>ZA2111XLBN</t>
  </si>
  <si>
    <t>ZA2111MWH</t>
  </si>
  <si>
    <t>ZA2111LWH</t>
  </si>
  <si>
    <t>ZA2111XLWH</t>
  </si>
  <si>
    <t>ZA2118SBK</t>
  </si>
  <si>
    <t>ZA2118MBK</t>
  </si>
  <si>
    <t>ZA2118LBK</t>
  </si>
  <si>
    <t>ZA2118L+BK</t>
  </si>
  <si>
    <t>ZA2118SBN</t>
  </si>
  <si>
    <t>ZA2118MBN</t>
  </si>
  <si>
    <t>ZA2118LBN</t>
  </si>
  <si>
    <t>ZA2118L+BN</t>
  </si>
  <si>
    <t>ZA2118SWH</t>
  </si>
  <si>
    <t>ZA2118MWH</t>
  </si>
  <si>
    <t>ZA2118LWH</t>
  </si>
  <si>
    <t>ZA2118L+WH</t>
  </si>
  <si>
    <t>ZA2130SBK</t>
  </si>
  <si>
    <t>ZA2130MBK</t>
  </si>
  <si>
    <t>ZA2130LBK</t>
  </si>
  <si>
    <t>ZA2130L+BK</t>
  </si>
  <si>
    <t>ZA2130SBN</t>
  </si>
  <si>
    <t>ZA2130MBN</t>
  </si>
  <si>
    <t>ZA2130LBN</t>
  </si>
  <si>
    <t>ZA2130L+BN</t>
  </si>
  <si>
    <t>ZA2130SWH</t>
  </si>
  <si>
    <t>ZA2130MWH</t>
  </si>
  <si>
    <t>ZA2130LWH</t>
  </si>
  <si>
    <t>ZA2130L+WH</t>
  </si>
  <si>
    <t>ZA2137SBK</t>
  </si>
  <si>
    <t>ZA2137MBK</t>
  </si>
  <si>
    <t>ZA2137LBK</t>
  </si>
  <si>
    <t>ZA2137XLBK</t>
  </si>
  <si>
    <t>ZA2137SBN</t>
  </si>
  <si>
    <t>ZA2137MBN</t>
  </si>
  <si>
    <t>ZA2137LBN</t>
  </si>
  <si>
    <t>ZA2137XLBN</t>
  </si>
  <si>
    <t>ZA2137SWH</t>
  </si>
  <si>
    <t>ZA2137MWH</t>
  </si>
  <si>
    <t>ZA2137LWH</t>
  </si>
  <si>
    <t>ZA2137XLWH</t>
  </si>
  <si>
    <t>ZA2145MBK</t>
  </si>
  <si>
    <t>ZA2145LBK</t>
  </si>
  <si>
    <t>ZA2145MBN</t>
  </si>
  <si>
    <t>ZA2145LBN</t>
  </si>
  <si>
    <t>ZA2170SBK</t>
  </si>
  <si>
    <t>ZA2170MBK</t>
  </si>
  <si>
    <t>ZA2170LBK</t>
  </si>
  <si>
    <t>ZA2170L+BK</t>
  </si>
  <si>
    <t>ZA2170SBN</t>
  </si>
  <si>
    <t>ZA2170MBN</t>
  </si>
  <si>
    <t>ZA2170LBN</t>
  </si>
  <si>
    <t>ZA2170L+BN</t>
  </si>
  <si>
    <t>ZA2170SWH</t>
  </si>
  <si>
    <t>ZA2170MWH</t>
  </si>
  <si>
    <t>ZA2170LWH</t>
  </si>
  <si>
    <t>ZA2170L+WH</t>
  </si>
  <si>
    <t>ZA2178SBK</t>
  </si>
  <si>
    <t>ZA2178MBK</t>
  </si>
  <si>
    <t>ZA2178LBK</t>
  </si>
  <si>
    <t>ZA2178L+BK</t>
  </si>
  <si>
    <t>ZA2178SBN</t>
  </si>
  <si>
    <t>ZA2178MBN</t>
  </si>
  <si>
    <t>ZA2178LBN</t>
  </si>
  <si>
    <t>ZA2178L+BN</t>
  </si>
  <si>
    <t>ZA2178SWH</t>
  </si>
  <si>
    <t>ZA2178MWH</t>
  </si>
  <si>
    <t>ZA2178LWH</t>
  </si>
  <si>
    <t>ZA2178L+WH</t>
  </si>
  <si>
    <t>ZA2410110BK</t>
  </si>
  <si>
    <t>ZA2410115BK</t>
  </si>
  <si>
    <t>ZA2410120BK</t>
  </si>
  <si>
    <t>ZA2410125BK</t>
  </si>
  <si>
    <t>ZA2410130BK</t>
  </si>
  <si>
    <t>ZA2410135BK</t>
  </si>
  <si>
    <t>ZA2410140BK</t>
  </si>
  <si>
    <t>ZA2410145BK</t>
  </si>
  <si>
    <t>ZA2410150BK</t>
  </si>
  <si>
    <t>ZA2410110BN</t>
  </si>
  <si>
    <t>ZA2410115BN</t>
  </si>
  <si>
    <t>ZA2410120BN</t>
  </si>
  <si>
    <t>ZA2410125BN</t>
  </si>
  <si>
    <t>ZA2410130BN</t>
  </si>
  <si>
    <t>ZA2410135BN</t>
  </si>
  <si>
    <t>ZA2410140BN</t>
  </si>
  <si>
    <t>ZA2410145BN</t>
  </si>
  <si>
    <t>ZA2410150BN</t>
  </si>
  <si>
    <t>ZA2410110WH</t>
  </si>
  <si>
    <t>ZA2410115WH</t>
  </si>
  <si>
    <t>ZA2410120WH</t>
  </si>
  <si>
    <t>ZA2410125WH</t>
  </si>
  <si>
    <t>ZA2410130WH</t>
  </si>
  <si>
    <t>ZA2410135WH</t>
  </si>
  <si>
    <t>ZA2410140WH</t>
  </si>
  <si>
    <t>ZA2410145WH</t>
  </si>
  <si>
    <t>ZA2410150WH</t>
  </si>
  <si>
    <t>ZA2475110BK</t>
  </si>
  <si>
    <t>ZA2475115BK</t>
  </si>
  <si>
    <t>ZA2475120BK</t>
  </si>
  <si>
    <t>ZA2475125BK</t>
  </si>
  <si>
    <t>ZA2475130BK</t>
  </si>
  <si>
    <t>ZA2475135BK</t>
  </si>
  <si>
    <t>ZA2475140BK</t>
  </si>
  <si>
    <t>ZA2475145BK</t>
  </si>
  <si>
    <t>ZA2475150BK</t>
  </si>
  <si>
    <t>ZA2475110BN</t>
  </si>
  <si>
    <t>ZA2475115BN</t>
  </si>
  <si>
    <t>ZA2475120BN</t>
  </si>
  <si>
    <t>ZA2475125BN</t>
  </si>
  <si>
    <t>ZA2475130BN</t>
  </si>
  <si>
    <t>ZA2475135BN</t>
  </si>
  <si>
    <t>ZA2475140BN</t>
  </si>
  <si>
    <t>ZA2475145BN</t>
  </si>
  <si>
    <t>ZA2475150BN</t>
  </si>
  <si>
    <t>ZA2475110WH</t>
  </si>
  <si>
    <t>ZA2475115WH</t>
  </si>
  <si>
    <t>ZA2475120WH</t>
  </si>
  <si>
    <t>ZA2475125WH</t>
  </si>
  <si>
    <t>ZA2475130WH</t>
  </si>
  <si>
    <t>ZA2475135WH</t>
  </si>
  <si>
    <t>ZA2475140WH</t>
  </si>
  <si>
    <t>ZA2475145WH</t>
  </si>
  <si>
    <t>ZA2475150WH</t>
  </si>
  <si>
    <t>AC111OS00</t>
  </si>
  <si>
    <t>AC111OS09</t>
  </si>
  <si>
    <t>AC108OS00</t>
  </si>
  <si>
    <t>AC108OS09</t>
  </si>
  <si>
    <t>AC142OS00</t>
  </si>
  <si>
    <t>AC142OS09</t>
  </si>
  <si>
    <t>AC143OS00</t>
  </si>
  <si>
    <t>AC143OS09</t>
  </si>
  <si>
    <t>AC127OS00</t>
  </si>
  <si>
    <t>AC127OS09</t>
  </si>
  <si>
    <t>AC163OS000031</t>
  </si>
  <si>
    <t>AC163OS000032</t>
  </si>
  <si>
    <t>AC163OS000036</t>
  </si>
  <si>
    <t>AC163OS000037</t>
  </si>
  <si>
    <t>AC163OS000038</t>
  </si>
  <si>
    <t>AC163OS000039</t>
  </si>
  <si>
    <t>AC163OS090031</t>
  </si>
  <si>
    <t>AC163OS090032</t>
  </si>
  <si>
    <t>AC163OS090036</t>
  </si>
  <si>
    <t>AC163OS090037</t>
  </si>
  <si>
    <t>AC163OS090038</t>
  </si>
  <si>
    <t>AC163OS090039</t>
  </si>
  <si>
    <t>AC172OS000031</t>
  </si>
  <si>
    <t>AC172OS000032</t>
  </si>
  <si>
    <t>AC1890041</t>
  </si>
  <si>
    <t>AC1890042</t>
  </si>
  <si>
    <t>AC1890047</t>
  </si>
  <si>
    <t>AC1890049</t>
  </si>
  <si>
    <t>AC218OS01</t>
  </si>
  <si>
    <t>AC218OS07</t>
  </si>
  <si>
    <t>AC218OS08</t>
  </si>
  <si>
    <t>EUR</t>
  </si>
  <si>
    <t>BLACK</t>
  </si>
  <si>
    <t>DARK BROWN</t>
  </si>
  <si>
    <t>WHITE</t>
  </si>
  <si>
    <t>NATURAL</t>
  </si>
  <si>
    <t>GREY</t>
  </si>
  <si>
    <t>BROWN</t>
  </si>
  <si>
    <t>COGNAC</t>
  </si>
  <si>
    <t>TRANSPARENT</t>
  </si>
  <si>
    <t>BLUE</t>
  </si>
  <si>
    <t>FOREST/GREEN</t>
  </si>
  <si>
    <t>BROWN/MUSTARD</t>
  </si>
  <si>
    <t>NAVY/PETROL</t>
  </si>
  <si>
    <t>CHARCOAL/GREY</t>
  </si>
  <si>
    <t>BLACK/BLACK</t>
  </si>
  <si>
    <t>BLACK/WHITE</t>
  </si>
  <si>
    <t>DEEP BLUE/BLACK</t>
  </si>
  <si>
    <t>DEEP BLUE/WHITE</t>
  </si>
  <si>
    <t>LILLA/BLACK</t>
  </si>
  <si>
    <t>LILLA/WHITE</t>
  </si>
  <si>
    <t>PETROL/BLACK</t>
  </si>
  <si>
    <t>PETROL/WHITE</t>
  </si>
  <si>
    <t>SAND/BLACK</t>
  </si>
  <si>
    <t>SAND/WHITE</t>
  </si>
  <si>
    <t>SMOKE DORE/BLACK</t>
  </si>
  <si>
    <t>SMOKE DORE/WHITE</t>
  </si>
  <si>
    <t>TERRA/BLACK</t>
  </si>
  <si>
    <t>TERRA/WHITE</t>
  </si>
  <si>
    <t>WHITE/BLACK</t>
  </si>
  <si>
    <t>WHITE/WHITE</t>
  </si>
  <si>
    <t>SKY BLUE</t>
  </si>
  <si>
    <t>SAND</t>
  </si>
  <si>
    <t>CHARCOAL</t>
  </si>
  <si>
    <t>ALUMINIUM</t>
  </si>
  <si>
    <t>BRONZE</t>
  </si>
  <si>
    <t>ORANGE</t>
  </si>
  <si>
    <t>ROSE GOLD</t>
  </si>
  <si>
    <t>RED</t>
  </si>
  <si>
    <t>TITANIUM</t>
  </si>
  <si>
    <t>BLACK/RED</t>
  </si>
  <si>
    <t>BROWN/TITANIUM GOLD</t>
  </si>
  <si>
    <t>BURGUNDY</t>
  </si>
  <si>
    <t>DARK GREY</t>
  </si>
  <si>
    <t>GREEN</t>
  </si>
  <si>
    <t>LIGHT BLUE</t>
  </si>
  <si>
    <t>LIME</t>
  </si>
  <si>
    <t>PINK</t>
  </si>
  <si>
    <t>PURPLE</t>
  </si>
  <si>
    <t>RASPBERRY</t>
  </si>
  <si>
    <t>ROYAL BLUE</t>
  </si>
  <si>
    <t>SILVER</t>
  </si>
  <si>
    <t>YELLOW</t>
  </si>
  <si>
    <t>TURQUOISE</t>
  </si>
  <si>
    <t>YELLOW FLUO</t>
  </si>
  <si>
    <t>NAVY</t>
  </si>
  <si>
    <t>GRASS GREEN</t>
  </si>
  <si>
    <t>HUNTER GREEN</t>
  </si>
  <si>
    <t>BLACK/SILVER</t>
  </si>
  <si>
    <t>LIME/BLACK</t>
  </si>
  <si>
    <t>NAVY/FUCSIA</t>
  </si>
  <si>
    <t>NAVY/LIGHT BLUE</t>
  </si>
  <si>
    <t>NAVY/RED</t>
  </si>
  <si>
    <t>RED/BLACK</t>
  </si>
  <si>
    <t>ROYAL/BLACK</t>
  </si>
  <si>
    <t>BLACK/RED/YELLOW</t>
  </si>
  <si>
    <t>GREY/RED/BLACK</t>
  </si>
  <si>
    <t>NAVY/RED/GREY</t>
  </si>
  <si>
    <t>TURQUOISE/RED/NAVY</t>
  </si>
  <si>
    <t>WHITE/RED/GREY</t>
  </si>
  <si>
    <t>NAVY/WHITE/RED</t>
  </si>
  <si>
    <t>BABY BLUE</t>
  </si>
  <si>
    <t>ECO-WOOL  WHITE</t>
  </si>
  <si>
    <t>ECO-WOOL  NATURAL</t>
  </si>
  <si>
    <t>ECO-WOOL  BROWN</t>
  </si>
  <si>
    <t>ECO-WOOL  BLACK</t>
  </si>
  <si>
    <t>_x000D_
alpesi kék/ezüst</t>
  </si>
  <si>
    <t>_x000D_
aszfalt szürke</t>
  </si>
  <si>
    <t>_x000D_
aszfalt szürke/fekete</t>
  </si>
  <si>
    <t>_x000D_
Csillogó rózsaszín</t>
  </si>
  <si>
    <t>_x000D_
világosszürke melanzs</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</si>
  <si>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</si>
  <si>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</si>
  <si>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</si>
  <si>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</si>
  <si>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</si>
  <si>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</si>
  <si>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</si>
  <si>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</si>
  <si>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</si>
  <si>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</si>
  <si>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</si>
  <si>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</si>
  <si>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</si>
  <si>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</si>
  <si>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</si>
  <si>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</si>
  <si>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</si>
  <si>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</si>
  <si>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</si>
  <si>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</si>
  <si>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</si>
  <si>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</si>
  <si>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</si>
  <si>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</si>
  <si>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</si>
  <si>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</si>
  <si>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</si>
  <si>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</si>
  <si>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</si>
  <si>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</si>
  <si>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</si>
  <si>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</si>
  <si>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</si>
  <si>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</si>
  <si>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</si>
  <si>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</si>
  <si>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</si>
  <si>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</si>
  <si>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</si>
  <si>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</si>
  <si>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</si>
  <si>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</si>
  <si>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</si>
  <si>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</si>
  <si>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</si>
  <si>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</si>
  <si>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</si>
  <si>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</si>
  <si>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</si>
  <si>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</si>
  <si>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</si>
  <si>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</si>
  <si>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</si>
  <si>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</si>
  <si>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</si>
  <si>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</si>
  <si>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</si>
  <si>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</si>
  <si>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</si>
  <si>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</si>
  <si>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</si>
  <si>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</si>
  <si>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</si>
  <si>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</si>
  <si>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</si>
  <si>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</si>
  <si>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</si>
  <si>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</si>
  <si>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Acavallo zselés anatómiai heveder</t>
  </si>
  <si>
    <t>Acavallo anatómiai zselés díjlovas heveder</t>
  </si>
  <si>
    <t xml:space="preserve">Acavallo Classic zselés rövid hasvédős heveder </t>
  </si>
  <si>
    <t>Acavallo anatómiai zselés heveder levehető szintetikus bárányszőrrel</t>
  </si>
  <si>
    <t>Acavallo zselés hasvédős heveder levehető szintetikus bárányszőrrel</t>
  </si>
  <si>
    <t>Acavallo zselés díjlovas heveder levehető szintetikus bárányszőrrel</t>
  </si>
  <si>
    <t>Acavallo zselés bárányszőrös hevedervédő</t>
  </si>
  <si>
    <t xml:space="preserve">Acavallo ívelt zselés bárányszőrös hevedervédő </t>
  </si>
  <si>
    <t>Acavallo zselés szintetikus bárányszőrös hevedervédő</t>
  </si>
  <si>
    <t>Acavallo ívelt zselés szintetikus bárányszőrös hevedervédő</t>
  </si>
  <si>
    <t>Acavallo ívelt zselés bárányszőrös hevedervédő</t>
  </si>
  <si>
    <t>Acavallo anatómiai zselés kishasvédős heveder</t>
  </si>
  <si>
    <t>Acavallo anatómiai zselés bőr heveder</t>
  </si>
  <si>
    <t>Acavallo hasvédős bőr heveder levehető szintetikus bárányszőrrel</t>
  </si>
  <si>
    <t>Acavallo anatómiai bőr heveder levehető szintetikus bárányszőrrel</t>
  </si>
  <si>
    <t>Acavallo Close Contact gélpad</t>
  </si>
  <si>
    <t>Acavallo Piuma Air Release gélpad</t>
  </si>
  <si>
    <t>Acavallo Piuma Air Release gélpad elöl emelt</t>
  </si>
  <si>
    <t>Acavallo Classic gélpad elöl emelt</t>
  </si>
  <si>
    <t>Acavallo Respira Air Release gélpad egyenes</t>
  </si>
  <si>
    <t>Acavallo Classic gélpad egyenes</t>
  </si>
  <si>
    <t>Acavallo Close Contact anatómiai gélpad egyenes</t>
  </si>
  <si>
    <t>Acavallo Massage gélpad egyenes</t>
  </si>
  <si>
    <t>Acavallo Classic Dri-Lex gélpad egyenes</t>
  </si>
  <si>
    <t>Acavallo Air Release Hexagonal gélpad egyenes</t>
  </si>
  <si>
    <t>Acavallo Air Release Hexagonal Microfleece gélpad egyenes</t>
  </si>
  <si>
    <t xml:space="preserve">Acavallo nyeregemelő szintetikus bárányszőrrel egyenes </t>
  </si>
  <si>
    <t xml:space="preserve">Acavallo markivágott nyeregemelő elöl emelt </t>
  </si>
  <si>
    <t xml:space="preserve">Acavallo markivágott nyeregemelő hátul emelt </t>
  </si>
  <si>
    <t>Acavallo Hexagonal markivágott nyeregemelő memóriahab+zselé egyenes</t>
  </si>
  <si>
    <t>Acavallo Hexagonal markivágott nyeregemelő memóriahab+zselé hátul emelt</t>
  </si>
  <si>
    <t xml:space="preserve">Acavallo markivágott memóriahabos nyeregemelő egyenes </t>
  </si>
  <si>
    <t xml:space="preserve">Acavallo Close Contact memóriahabos nyeregemelő egyenes </t>
  </si>
  <si>
    <t xml:space="preserve">Acavallo Close Contact díjlovas memóriahabos nyeregemelő egyenes </t>
  </si>
  <si>
    <t>Acavallo Dri-lex báránybőrös gélpad egyenes</t>
  </si>
  <si>
    <t>Acavallo Spine Free díjlovas memóriahabos nyeregemelő lycra &amp; bambuszbéléssel</t>
  </si>
  <si>
    <t>Acavallo gél-memóriahab nyeregemelő</t>
  </si>
  <si>
    <t>Acavallo kengyelvédő huzat</t>
  </si>
  <si>
    <t>Acavallo Arena AluPro kengyelbetét</t>
  </si>
  <si>
    <t xml:space="preserve">Acavallo rozsdamentes acél kengyelbetét </t>
  </si>
  <si>
    <t>Acavallo Arena AluPro kengyelhez csere kar</t>
  </si>
  <si>
    <t>Acavallo Opera kengyel</t>
  </si>
  <si>
    <t>Acavallo Arco Evolution AluPro kengyel</t>
  </si>
  <si>
    <t>Acavallo gurtni betétes borjúbőrös kengyelszíj</t>
  </si>
  <si>
    <t>Acavallo borjúbőr bevonatú csatos kengyelszíj</t>
  </si>
  <si>
    <t>Acavallo Opera zselés ínvédő E-Click rögzítéssel</t>
  </si>
  <si>
    <t>Acavallo Opera zselés bokavédő E-Click rögzítéssel</t>
  </si>
  <si>
    <t>Acavallo Respira neoprén lábvédő elülső</t>
  </si>
  <si>
    <t>Acavallo Respira neoprén lábvédő hátsó</t>
  </si>
  <si>
    <t xml:space="preserve">Equestro kishasvédős formázott bőrheveder </t>
  </si>
  <si>
    <t>Acavallo Opera zselés ínvédő patentos</t>
  </si>
  <si>
    <t>Acavallo Opera zselés bokavédő patentos</t>
  </si>
  <si>
    <t>Compositi Polimer Reflex kengyel</t>
  </si>
  <si>
    <t>Equestro Classic szügyelő martingállal</t>
  </si>
  <si>
    <t>Equestro Silver szügyelő martingállal</t>
  </si>
  <si>
    <t>Acavallo szörmés ínvédő hármas tépőzárral</t>
  </si>
  <si>
    <t>Equestro Ruby ínvédő</t>
  </si>
  <si>
    <t>Equestro Ruby bokavédő fiatal lovaknak</t>
  </si>
  <si>
    <t>Equestro Ruby bokavédő</t>
  </si>
  <si>
    <t>Equestro szőrmés ínvédő</t>
  </si>
  <si>
    <t>Equestro szörmés bokavédő</t>
  </si>
  <si>
    <t>Equestro Gold szügyelő martingállal</t>
  </si>
  <si>
    <t>Equestro rosegold szügyelő martingállal</t>
  </si>
  <si>
    <t>Equestro martingál</t>
  </si>
  <si>
    <t>Equestro hasvédős heveder</t>
  </si>
  <si>
    <t>Equestro neoprén heveder</t>
  </si>
  <si>
    <t>Equestro nejlon szintetikus bárányszőrös heveder</t>
  </si>
  <si>
    <t>Equestro Junior biztonsági kengyel</t>
  </si>
  <si>
    <t>Equestro gumi bevonatú rozsdamentes acél kengyel</t>
  </si>
  <si>
    <t>Equestro Flexi állítható kengyel</t>
  </si>
  <si>
    <t>Equestro bőr kengyelszíj</t>
  </si>
  <si>
    <t>Supreme rugalmas szügyelő martingállal</t>
  </si>
  <si>
    <t>Equestro Melissa dupla bőr martingál</t>
  </si>
  <si>
    <t>Equestro Roxane  Y szügyelő martingállal</t>
  </si>
  <si>
    <t>Equestro Melanie martingál</t>
  </si>
  <si>
    <t xml:space="preserve">Equestro Platinum ínvédő </t>
  </si>
  <si>
    <t>Umbria Equitazione ínvédő</t>
  </si>
  <si>
    <t>Pro-Tech Airflow ínvédő</t>
  </si>
  <si>
    <t>Pro-Tech Airflow bokavédő</t>
  </si>
  <si>
    <t>Pro-Light alumínium kengyel</t>
  </si>
  <si>
    <t>Equestro ötpontos szügyelő martingállal</t>
  </si>
  <si>
    <t>Equestro csere gyapjú betét 5 pontos szügyelőhöz</t>
  </si>
  <si>
    <t>Equestro kishasvédős bőr heveder gumiszalaggal</t>
  </si>
  <si>
    <t>Equestro kishasvédős szintetikus bárányszőrös heveder</t>
  </si>
  <si>
    <t>Equestro csere bárányszőr kishasvédős hevederhez</t>
  </si>
  <si>
    <t>Equestro csere bárányszőr díjlovagló hevederhez</t>
  </si>
  <si>
    <t>Equestro Desiree hasvédős heveder</t>
  </si>
  <si>
    <t>Equestro Aline műszőrös hasvédős heveder</t>
  </si>
  <si>
    <t xml:space="preserve">
Equestro White Trim kötőfék vezetőszárral</t>
  </si>
  <si>
    <t>Equestro Red Trim kötőfék vezetőszárral</t>
  </si>
  <si>
    <t>Equestro csere bárányszőr hasvédős hevederhez</t>
  </si>
  <si>
    <t>Supreme póni bőr kengyelszíj</t>
  </si>
  <si>
    <t>Supreme bőr kengyelszíj új stílusú</t>
  </si>
  <si>
    <t>Equestro kötőfék vezetőszárral</t>
  </si>
  <si>
    <t>Equestro bélelt kötőfék vezetőszárral</t>
  </si>
  <si>
    <t>Equestro puha bőr kötőfék</t>
  </si>
  <si>
    <t xml:space="preserve">Umbria Eco-Line vezetőszár </t>
  </si>
  <si>
    <t xml:space="preserve">Umbria vezetőszár </t>
  </si>
  <si>
    <t>Zandoná Elit Air ínvédő</t>
  </si>
  <si>
    <t>Zandoná Air Master Young bokavédő</t>
  </si>
  <si>
    <t>Zandoná Carbon Air ínvédő</t>
  </si>
  <si>
    <t>Zandoná Carbon Air Workout ínvédő</t>
  </si>
  <si>
    <t>Zandoná Carbon Air bokavédő</t>
  </si>
  <si>
    <t>Zandoná Superior Air ínvédő</t>
  </si>
  <si>
    <t>Zandoná Pro Air bokavédő</t>
  </si>
  <si>
    <t>Zandoná Action bokavédő</t>
  </si>
  <si>
    <t>Zandoná Carbon Air Sensitive ínvédő</t>
  </si>
  <si>
    <t>Zandoná Carbon Air Sensitive bokavédő</t>
  </si>
  <si>
    <t>Zandoná Carbon Air hasvédős heveder</t>
  </si>
  <si>
    <t>Zandoná Candy Carbon Air heveder</t>
  </si>
  <si>
    <t>Acavallo Piuma hátul emelt betét gélpadhoz</t>
  </si>
  <si>
    <t>Acavallo Classic elöl emelt gélpad</t>
  </si>
  <si>
    <t>Acavallo Classic középen emelt gélpad</t>
  </si>
  <si>
    <t>Acavallo légáteresztős elöl emelt gélpad</t>
  </si>
  <si>
    <t>Acavallo légáteresztős hátul emelt gélpad</t>
  </si>
  <si>
    <t>Acavallo elöl emelt masszázs gélpad</t>
  </si>
  <si>
    <t>Acavallo NS-S Classic-S légáteresztős elöl emelt gélpad</t>
  </si>
  <si>
    <t>Acavallo légáteresztős bárányszőrös gélpad</t>
  </si>
  <si>
    <t>Acavallo Piuma-FS légáteresztős elöl emelt gélpad</t>
  </si>
  <si>
    <t>Acavallo WFS velúr hatszögletű hátul emelt nyeregemelő</t>
  </si>
  <si>
    <t>Jumping girth gel pvc</t>
  </si>
  <si>
    <t>Anatomical dressage girth gel pvc</t>
  </si>
  <si>
    <t>All purpose short girth gel classic pvc</t>
  </si>
  <si>
    <t>Jumping girth gel classic pvc detachable ecowool</t>
  </si>
  <si>
    <t>Jumping stud guard girth gel classic pvc detachable ecowool</t>
  </si>
  <si>
    <t>Dressage girth gel classic ecowool</t>
  </si>
  <si>
    <t>Girth sleeve gel classic sheepskin</t>
  </si>
  <si>
    <t>Shaped girth sleeve gel classic sheepskin</t>
  </si>
  <si>
    <t>ACAVALLO CLASSIC GEL SHORT GIRTH SAVER WITH ECO-WOOL</t>
  </si>
  <si>
    <t>ACAVALLO SHAPED CLASSIC GEL SHORT GIRTH SAVER WITH ECO-WOOL</t>
  </si>
  <si>
    <t>Short girth sleeve classic gel sheepskin</t>
  </si>
  <si>
    <t>ACAVALLO LEATHER STUDGUARD GIRTH</t>
  </si>
  <si>
    <t>ACAVALLO LEATHER ANATOMIC GIRTH</t>
  </si>
  <si>
    <t>ACAVALLO LEATHER STUDGUARD GIRTH WITH REMOVABLE ECOWOOL LINING</t>
  </si>
  <si>
    <t>ACAVALLO LEATHER ANATOMIC GIRTH WITH REMOVABLE ECOWOOL LINING</t>
  </si>
  <si>
    <t>Anatomical jumping girth leather</t>
  </si>
  <si>
    <t>Close contact lightweight pad gel classic</t>
  </si>
  <si>
    <t>Piuma Air Release pad EVA</t>
  </si>
  <si>
    <t>Piuma Air Release pad front riser EVA</t>
  </si>
  <si>
    <t>Gel classic pad</t>
  </si>
  <si>
    <t>Respira Air Release gel pad</t>
  </si>
  <si>
    <t>Gel classic pad close contact</t>
  </si>
  <si>
    <t>Massage gel pad</t>
  </si>
  <si>
    <t>Gel classic pad Dri-lex</t>
  </si>
  <si>
    <t>Air Release pad hexagonal gel</t>
  </si>
  <si>
    <t>Air Release hexagonal gel pad microfleece</t>
  </si>
  <si>
    <t>Gel classic pad cut out ecowool</t>
  </si>
  <si>
    <t>ACAVALLO WITHERS FREE POCKET CONFIGURATION PAD WITH PIUMA PAD FRONT RISER</t>
  </si>
  <si>
    <t>ACAVALLO WITHERS FREE POCKET CONFIGURATION PAD WITH PIUMA PAD BACK RISER</t>
  </si>
  <si>
    <t>Withers free pad hexagonal gel and microfleece</t>
  </si>
  <si>
    <t>Withers free hexagonal gel pad rear riser microfleece</t>
  </si>
  <si>
    <t>ACAVALLO WITHERS FREE PAD IN MEMORY FOAM DOUBLE FELT</t>
  </si>
  <si>
    <t>Close contact Lycra and memory foam half pad with bamboo fibre</t>
  </si>
  <si>
    <t>Dressage Lycra and memory foam half pad with bamboo fibre</t>
  </si>
  <si>
    <t>Gel classic pad Dri-lex cut out sheepskin</t>
  </si>
  <si>
    <t>SPINE FREE CC LYCRA &amp; MEMORY FOAM 1/2 PAD W/SILICON GRIP &amp; BAMBOO FIBER</t>
  </si>
  <si>
    <t>SPINE FREE LYCRA &amp; MEMORY FOAM 1/2 PAD DRESSAGE W/SILICON GRIP &amp; BAMBOO</t>
  </si>
  <si>
    <t>Close contact gel pad memory foam</t>
  </si>
  <si>
    <t>Stirrup covers with logo</t>
  </si>
  <si>
    <t>Replacement tread Arena Alupro stirrups</t>
  </si>
  <si>
    <t>Replacement arm Arena Alupro stirrups</t>
  </si>
  <si>
    <t>Replacement stainless steel pad adjustable stirrups</t>
  </si>
  <si>
    <t>Replacement plastic arm Arena Alupro stirrups</t>
  </si>
  <si>
    <t>Opera stirrups</t>
  </si>
  <si>
    <t>Arco Evolution Alupro stirrups</t>
  </si>
  <si>
    <t>Calfskin stirrup leathers internal reinforcement</t>
  </si>
  <si>
    <t>Calfskin stirrup leathers encased buckle</t>
  </si>
  <si>
    <t>Opera gel tendon boots E-click fastening</t>
  </si>
  <si>
    <t>Opera fetlock boots E-click fastening</t>
  </si>
  <si>
    <t>ACAVALLO RESPIRA NEWPRENE FRONT BOOT GEL LINED</t>
  </si>
  <si>
    <t>ACAVALLO RESPIRA NEWPRENE BACK BOOTS GEL LINED</t>
  </si>
  <si>
    <t>Jumping girth shaped leather</t>
  </si>
  <si>
    <t>Jumping girth bellyguard</t>
  </si>
  <si>
    <t>Opera tendon boots elastic and button fastening</t>
  </si>
  <si>
    <t>Opera fetlock boots elastic and button fastening</t>
  </si>
  <si>
    <t>POLYMER STIRRUPS REFLEX MODEL</t>
  </si>
  <si>
    <t>Tanned leather fork breastplate</t>
  </si>
  <si>
    <t>Tanned leather fork breastplate with silver clincher</t>
  </si>
  <si>
    <t>Anatomical front boots with synthetic fur</t>
  </si>
  <si>
    <t>Tendon boots TPU and neoprene</t>
  </si>
  <si>
    <t>Young horse fetlock boots TPU and neoprene</t>
  </si>
  <si>
    <t>Fetlock boots in TPU and neoprene</t>
  </si>
  <si>
    <t>Tendon boots TPU and synthetic sheepskin</t>
  </si>
  <si>
    <t>Fetlock boots in TPU and synthetic sheepskin</t>
  </si>
  <si>
    <t>SOFT TOUCH PADDED FOAL HALTER WITH DOUBLE REGULATION</t>
  </si>
  <si>
    <t>FOAL HALTER WITH DOUBLE ADJUSTMENT AND SNAP HOOK</t>
  </si>
  <si>
    <t>Tanned leather fork breastplate with brass clincher</t>
  </si>
  <si>
    <t>Breastplate with clincher rose gold leather fork</t>
  </si>
  <si>
    <t>Leather collier martingale</t>
  </si>
  <si>
    <t>Neoprene soft touch  jumping girth</t>
  </si>
  <si>
    <t>Jump girth in nylon with synthetic wool</t>
  </si>
  <si>
    <t>Junior stirrups with side opening</t>
  </si>
  <si>
    <t>Junior stirrups side opening and wide tread</t>
  </si>
  <si>
    <t>Rubber coated stainless steel stirrups</t>
  </si>
  <si>
    <t>FLEXI STIRRUPS WITH ADJUSTABLE EYELET</t>
  </si>
  <si>
    <t>Double stirrups leather</t>
  </si>
  <si>
    <t>SUPREME ELASTIC BREASTPLATE AND MARTINGALE</t>
  </si>
  <si>
    <t>Durable leather collier martingale</t>
  </si>
  <si>
    <t>Hunting Y breastplate in leather</t>
  </si>
  <si>
    <t>Tanned leather collier martingale</t>
  </si>
  <si>
    <t>Anatomical tendon boots with double Velcro fasteners</t>
  </si>
  <si>
    <t>TENDON BOOTS NEOPRENE+PLASTIC</t>
  </si>
  <si>
    <t>NEOPRENE AIRFLOW TENDON BOOTS</t>
  </si>
  <si>
    <t>NEOPRENE AIRFLOW FETLOCK BOOTS</t>
  </si>
  <si>
    <t>PRO-LIGHT STIRRUP CARBON FINISH</t>
  </si>
  <si>
    <t>5 point hunting breastplate</t>
  </si>
  <si>
    <t>REPLACEMENT MONTONE BREASTPKLATE COD. PE00613</t>
  </si>
  <si>
    <t>Leather jumping girth with elastic bands</t>
  </si>
  <si>
    <t>Jumping girth with synthetic lambskin</t>
  </si>
  <si>
    <t>Spare synthetic sheepskin for jumping girth</t>
  </si>
  <si>
    <t>Spare synthetic sheepskin for dressage girth</t>
  </si>
  <si>
    <t>Jumping girth in leather with protectors</t>
  </si>
  <si>
    <t>Jumping girth with belly guard for English saddle</t>
  </si>
  <si>
    <t>Halter with fleece padding and snap hook</t>
  </si>
  <si>
    <t>Double adjustment halter</t>
  </si>
  <si>
    <t>Replacement for synthetic sheepskin girth</t>
  </si>
  <si>
    <t>PONY STIRRUPS LEATHER</t>
  </si>
  <si>
    <t>SUPREME STIRRUPS LEATHER NEW STYLE</t>
  </si>
  <si>
    <t>Nylon halter with snap hook</t>
  </si>
  <si>
    <t>Halter with double adjustment and lead rope</t>
  </si>
  <si>
    <t>Soft leather halter with durable buckles</t>
  </si>
  <si>
    <t>ECO-LINE NYLON LEAD</t>
  </si>
  <si>
    <t>NYLON LEAD WITH BRASS BOLT SNAP</t>
  </si>
  <si>
    <t>ELITE AIR TENDON</t>
  </si>
  <si>
    <t>AIR MASTER YOUNG FELTLOCK</t>
  </si>
  <si>
    <t>CARBON AIR TENDON</t>
  </si>
  <si>
    <t>CARBON AIR WORKOUT FRONT WORK PROTECTION</t>
  </si>
  <si>
    <t>CARBON AIR FIT FETLOCK</t>
  </si>
  <si>
    <t>SUPERIOR AIR TENDON</t>
  </si>
  <si>
    <t>PRO AIR JUNIOR FETLOCK</t>
  </si>
  <si>
    <t>ACTION FETLOCK</t>
  </si>
  <si>
    <t>CARBON AIR SENSITIVE+ TENDON</t>
  </si>
  <si>
    <t>CARBON AIR SENSITIVE+ FIT FETLOCK</t>
  </si>
  <si>
    <t>CARBON AIR STUD GIRTH</t>
  </si>
  <si>
    <t>CARBON AIR CANDY GIRTH</t>
  </si>
  <si>
    <t>Piuma Respira pad EVA front riser</t>
  </si>
  <si>
    <t>Piuma Respira insert EVA rear riser</t>
  </si>
  <si>
    <t>Gel NS Classic front riser</t>
  </si>
  <si>
    <t>Gel NS Classic mid riser</t>
  </si>
  <si>
    <t>Gel NS Respira front riser</t>
  </si>
  <si>
    <t>Gel NS Respira rear riser</t>
  </si>
  <si>
    <t>Gel NS Massage front riser</t>
  </si>
  <si>
    <t>Gel NS-S Classic-S cut-out front riser</t>
  </si>
  <si>
    <t>Respira Air Release gel pad cut out sheepskin rear riser</t>
  </si>
  <si>
    <t>Pad Piuma-FS Respira-FS cut-out EVA front riser</t>
  </si>
  <si>
    <t>Pad WFS suede Hexagonal gel rear riser</t>
  </si>
  <si>
    <t>Piuma pad WFS pocket suede front riser</t>
  </si>
  <si>
    <t>Piuma pad WFS pocket suede rear riser</t>
  </si>
  <si>
    <t>Acavallo</t>
  </si>
  <si>
    <t>Equestro</t>
  </si>
  <si>
    <t>Compositi</t>
  </si>
  <si>
    <t>Supreme</t>
  </si>
  <si>
    <t>Umbria Equitazione</t>
  </si>
  <si>
    <t>Pro-Tech</t>
  </si>
  <si>
    <t>Pro-Light</t>
  </si>
  <si>
    <t>Zandonà</t>
  </si>
  <si>
    <t>Lófelszerelés</t>
  </si>
  <si>
    <t>Nyereg és tartozékai</t>
  </si>
  <si>
    <t>Heveder</t>
  </si>
  <si>
    <t>Univerzális heveder</t>
  </si>
  <si>
    <t>Díjlovas heveder</t>
  </si>
  <si>
    <t>Hasvédős heveder</t>
  </si>
  <si>
    <t>Heveder kiegészítők</t>
  </si>
  <si>
    <t>Nyeregemelő</t>
  </si>
  <si>
    <t>Egyenes(nem emelt)</t>
  </si>
  <si>
    <t>Hátul emelt</t>
  </si>
  <si>
    <t>Nyeregvédő/kengyelhuzat</t>
  </si>
  <si>
    <t>Kengyel</t>
  </si>
  <si>
    <t>Kengyelszíj</t>
  </si>
  <si>
    <t>Láb- és patavédő</t>
  </si>
  <si>
    <t>Ínvédő</t>
  </si>
  <si>
    <t>Bokavédő</t>
  </si>
  <si>
    <t>Martingál, szügyelő</t>
  </si>
  <si>
    <t>Kötőfék és vezetőszár</t>
  </si>
  <si>
    <t>Kötőfék</t>
  </si>
  <si>
    <t>Vezetőszár</t>
  </si>
  <si>
    <t>SHETLAND</t>
  </si>
  <si>
    <t>aluminium</t>
  </si>
  <si>
    <t>babakék</t>
  </si>
  <si>
    <t>rgb(137, 207, 240)</t>
  </si>
  <si>
    <t>fekete/vörös</t>
  </si>
  <si>
    <t>fekete/vörös/sárga</t>
  </si>
  <si>
    <t>bronz</t>
  </si>
  <si>
    <t>rgb(139, 69, 19)</t>
  </si>
  <si>
    <t>barna/mustár</t>
  </si>
  <si>
    <t>rgb(255, 219, 88)</t>
  </si>
  <si>
    <t>barna/titánium arany</t>
  </si>
  <si>
    <t>burgundy</t>
  </si>
  <si>
    <t>faszén</t>
  </si>
  <si>
    <t>rgb(54, 69, 79)</t>
  </si>
  <si>
    <t>faszén/szürke</t>
  </si>
  <si>
    <t>konyak</t>
  </si>
  <si>
    <t>rgb(163, 101, 59)</t>
  </si>
  <si>
    <t>mélykék/fekete</t>
  </si>
  <si>
    <t>mélykék/fehér</t>
  </si>
  <si>
    <t>eco-gyapjú fekete</t>
  </si>
  <si>
    <t>eco-gyapjú barna</t>
  </si>
  <si>
    <t>eco-gyapjú természetes</t>
  </si>
  <si>
    <t>rgb(222, 184, 135)</t>
  </si>
  <si>
    <t>eco-gyapjú fehér</t>
  </si>
  <si>
    <t>erdő/zöld</t>
  </si>
  <si>
    <t>rgb(34, 139, 34)</t>
  </si>
  <si>
    <t>fű zöld</t>
  </si>
  <si>
    <t>rgb(124, 252, 0)</t>
  </si>
  <si>
    <t>szürke/piros/fekete</t>
  </si>
  <si>
    <t>vadász zöld</t>
  </si>
  <si>
    <t>rgb(53, 94, 59)</t>
  </si>
  <si>
    <t>világos kék</t>
  </si>
  <si>
    <t>lila/fekete</t>
  </si>
  <si>
    <t>rgb(150, 123, 182)</t>
  </si>
  <si>
    <t>lila/fehér</t>
  </si>
  <si>
    <t>lime/fekete</t>
  </si>
  <si>
    <t>természetes</t>
  </si>
  <si>
    <t>rgb(0, 0, 128)</t>
  </si>
  <si>
    <t>tengerészkék/fukszia</t>
  </si>
  <si>
    <t>tengerészkék/világos kék</t>
  </si>
  <si>
    <t>tengerészkék/petrol</t>
  </si>
  <si>
    <t>tengerészkék/piros</t>
  </si>
  <si>
    <t>tengerészkék/piros/szürke</t>
  </si>
  <si>
    <t>tengerészkék/fehér/piros</t>
  </si>
  <si>
    <t>narancssárga</t>
  </si>
  <si>
    <t>petrol/fekete</t>
  </si>
  <si>
    <t>rgb(0, 100, 100)</t>
  </si>
  <si>
    <t>petrol/fehér</t>
  </si>
  <si>
    <t>rózsaszín</t>
  </si>
  <si>
    <t>málna</t>
  </si>
  <si>
    <t>rgb(227, 11, 93)</t>
  </si>
  <si>
    <t>piros/fekete</t>
  </si>
  <si>
    <t>rgb(183, 110, 121)</t>
  </si>
  <si>
    <t>királykék</t>
  </si>
  <si>
    <t>rgb(65, 105, 225)</t>
  </si>
  <si>
    <t>királykék/fekete</t>
  </si>
  <si>
    <t>homok</t>
  </si>
  <si>
    <t>rgb(194, 178, 128)</t>
  </si>
  <si>
    <t>homok/fekete</t>
  </si>
  <si>
    <t>homok/fehér</t>
  </si>
  <si>
    <t>rgb(135, 206, 235)</t>
  </si>
  <si>
    <t>füst arany/fekete</t>
  </si>
  <si>
    <t>rgb(240, 220, 130)</t>
  </si>
  <si>
    <t>füst arany/fehér</t>
  </si>
  <si>
    <t>terra/fekete</t>
  </si>
  <si>
    <t>rgb(226, 114, 91)</t>
  </si>
  <si>
    <t>terra/fehér</t>
  </si>
  <si>
    <t>rgb(135, 135, 135)</t>
  </si>
  <si>
    <t>áttetsző</t>
  </si>
  <si>
    <t>türkiz/piros/tengerészkék</t>
  </si>
  <si>
    <t>fehér/piros/szürke</t>
  </si>
  <si>
    <t>fehér/fehér</t>
  </si>
  <si>
    <t>fluoreszkáló sárga</t>
  </si>
  <si>
    <t>Az Acavallo hasvédős heveder forradalmi kialakítású, követi a ló anatómiáját, maximális szabadságot és kényelmet biztosítva. Zseléből és PVC-ből, rozsdamentes acél csatokkal készült.
Ez az anatómiai tartozék egyesíti az Acavallo zselé csúszásgátló és ütéselnyelő tulajdonságait a PVC ellenállásával. Stabilizálja a nyerget, és megakadályozza a nem kívánt mozgásokat, javítja a ló közérzetét és a teljesítményét. Ezenkívül a zselé elnyeli a nyomást és védi a bőrt az irritációtól.
A nyomáskiegyenlítés érdekében mindkét oldalon rugalmas gumirozott betéttel ellátott heveder három erős D karikát tartalmaz olyan felszerelésekhez, mint a szügyelő vagy martingál. 
Hipoallergén anyagból készült, nem mérgező és bőrkímélő hatású.
A PVC rugalmas és ellenálló karcálló, könnyen tisztítható és mosógépben mosható, tökéletes a lovas termékekhez.
Ezenkívül 100%-ban újrahasznosítható anyagból készült, amely pozitív ökológiai lábnyomot garantál.</t>
  </si>
  <si>
    <t>Acavallo® anatómiai díjlovagló hasvédős heveder zseléből és PVC-ből, rozsdamentes acél csatokkal. Csúszásgátló és nyomáselnyelő.
Maximális mozgásszabadságot és kényelmet biztosít a ló számára. A kiváló teljesítmény érdekében a zseléből és PVC-ből készült heveder az ütéselnyelést és a stabilitás tökéletes keverékét kínálja. Mindkét oldalon rugalmas szalagokkal az egyenletes nyomásért, és D karikával a további szerszámokhoz. Sokoldalú tartozék, amely minden igényt kielégít.
Hipoallergén anyagból készült, nem mérgező és bőrkímélő hatású. Az ellenálló és újrahasznosítható PVC biztosítja a tartósságot és az egyszerű karbantartást.</t>
  </si>
  <si>
    <t>Acavallo® Classic hasvédős heveder zseléből és PVC-ből.
Forradalmi kialakítású, amelyet kifejezetten arra fejlesztettek ki, hogy páratlan mozgásszabadságot és kivételes kényelmet biztosítson lovának.
Kiváló minőségű zselé és PVC kombinációjából készült, és rozsdamentes acél csatokkal felszerelve.
Kiváló teljesítményt és jó közérzetet biztosít a lovak számára.
A zselé nemcsak stabilizálja a nyerget és megakadályozza a nem kívánt mozgást, hanem elnyeli a nyomást és csökkenti az esetleges bőrirritációt.
Mindkét oldalán rugalmas szalagok találhatók a nyomás egyenletes elosztása érdekében, valamint egy masszív D karika, amellyel olyan tartozékok rögzíthetők, mint a szügyelő, martingál és a segédgyeplő.
Hipoallergén anyagból készült, nem mérgező és bőrkímélő hatású.
A PVC egy sokoldalú anyag, amely rugalmasságot és szilárdságot biztosít a lovas felszerelésnek. A PVC karcálló és könnyen mosható, teljes újrahasznosíthatóságának köszönhetően környezetbarát megoldás.</t>
  </si>
  <si>
    <t>Acavallo® hasvédős heveder PVC-ből és csúszásmentes zseléből. Puha szintetikus bárányszőr béléssel rendelkezik, amely levehető a könnyű tisztítás érdekében.
Anatómiai kialakítása egyesíti a zselé csúszásgátló és párnázott tulajdonságait a PVC tulajdonságaival.
A PVC rugalmassága és szilárdsága miatt ideális anyag a lovas termékekhez, biztosítva a tartósságot. Ezenkívül karcálló, könnyen tisztítható és teljesen újrahasznosítható.
A levehető szintetikus bárányszőr belső bélést úgy tervezték, hogy megakadályozza a kidörzsölést és kiváló kényelmet biztosít. A központi gélbetét elnyeli a nyomást, csökkenti a bőrirritáció kockázatát.
Hipoallergén anyagból készült, nem mérgező és bőrkímélő hatású.</t>
  </si>
  <si>
    <t>Acavallo® hasvédős heveder PVC-ből és csúszásmentes zseléből. Puha szintetikus bárányszőr béléssel rendelkezik, amely levehető a könnyű tisztítás érdekében.
Anatómiai kialakítása egyesíti a zselé csúszásgátló és párnázott tulajdonságait a PVC tulajdonságaival. A PVC rugalmassága és szilárdsága miatt ideális anyag a lovas termékekhez, biztosítva a tartósságot. Ezenkívül karcálló, könnyen tisztítható és teljesen újrahasznosítható.
A levehető szintetikus bárányszőr belső bélést úgy tervezték, hogy megakadályozza a kidörzsölést és kiváló kényelmet biztosít. A központi gélbetét elnyeli a nyomást, csökkenti a bőrirritáció kockázatát.
Hipoallergén anyagból készült, nem mérgező és bőrkímélő hatású.</t>
  </si>
  <si>
    <t xml:space="preserve">Acavallo® hasvédős heveder PVC-ből és csúszásmentes zseléből. Tartós rozsdamentes acél csatokkal és szintetikus bárányszőr béléssel.
Ez a heveder a kényelem és a védelem csúcsát képviseli lova számára. Anatómiai kialakítása egyesíti a zselé csúszásgátló és párnázott tulajdonságait a PVC tulajdonságaival. A PVC egy rugalmas és ellenálló anyag, ideális lovagláshoz, karcálló, könnyen tisztítható és 100%-ban újrahasznosítható.
Ennek a hevedernek az egyedülálló tulajdonsága a levehető szintetikus bárányszőr bélés, amely további védelmet biztosít az esetleges kidörzsölődés ellen, javítva ezzel négylábú barátja kényelmét. A nyomás elnyelésére és a bőrirritáció megelőzésére kialakított központi gélbetét biztonságos és kellemes érzetről gondoskodik.
Hipoallergén anyagból készült, nem mérgező és bőrkímélő hatású. </t>
  </si>
  <si>
    <t>Acavallo® díjlovas heveder levehető szintetikus bárányszőr béléssel, klasszikus zselés betéttel. Az innovatív összetétel kiváló teljesítményt és maximális kényelmet garantál.
Ez a díjlovas heveder az innováció és a hagyomány tökéletes kombinációját kínálja, hogy maximális kényelmet és támogatást biztosítson a ló számára minden lovaglás során. Úgy tervezték, hogy kövesse a ló természetes mozgását, biztosítva az anatómiai illeszkedést, amely javítja a mozgás szabadságát és a kényelmet. A kiváló minőségű anyagok, mint például a szintetikus bárányszőr és a PVC használata ezt a hevedert rendkívül tartóssá  teszi.
A zselé és a PVC kombinációja csúszásmentes és ütéselnyelő tulajdonságokat kínál, optimális nyeregstabilitást és egyenletes súlyeloszlást biztosítva.
A PVC rugalmasságáról és szilárdságáról ismert, így ideális anyag a lovas termékekhez. Ezenkívül könnyen tisztítható, mosógépben mosható és teljesen újrahasznosítható.
A szintetikus bárányszőr bélés közepén egy gélbetét található, amelyet úgy terveztek, hogy elnyelje a nyomást és megakadályozza az esetleges bőrirritációt. Ez az ergonomikus kialakítás nemcsak a ló kényelmét javítja, hanem minden díjlovaglás során a teljesítményt is támogatja.
Hipoallergén anyagból készült, nem mérgező és bőrkímélő hatású. Két oldalán rugalmas gumikkal, valamint D karikával ellátott heveder.</t>
  </si>
  <si>
    <t>Acavallo® zselés, bárányszőrös hevedervédő. Innovatív megoldást kínál, hogy maximális kényelmet biztosítson lovának minden lovaglás során.
A zselé csúszásgátló és párnázott tulajdonságainak köszönhetően ez a hevedervédő biztosítja a heveder optimális stabilitását, elkerülve a nem kívánt mozgást.
A termék jellegzetes eleme a bárányszőr bélés, amelyet úgy terveztek, hogy enyhítse a ló bőrével érintkező heveder nyomását.
Ez a bélés nemcsak kiváló kényelmet biztosít, hanem hatékony védelmet is nyújt a kidörzsölés ellen. Ezenkívül a bárányszőr elősegíti az optimális légáteresztést, jó közérzetet és komfortérzetet biztosítva a ló különösen érzékeny területein.
A felhelyezés gyors és egyszerű a négy tépőzárnak köszönhetően. Hipoallergén anyagból készült, nem mérgező és bőrkímélő hatású.</t>
  </si>
  <si>
    <t>Acavallo® zselés, bárányszőrös díjlovas hevedervédő. Innovatív megoldást kínál, hogy maximális kényelmet biztosítson lovának minden lovaglás során.
A zselé csúszásgátló és párnázott tulajdonságainak köszönhetően ez a hevedervédő biztosítja a heveder optimális stabilitását, elkerülve a nem kívánt mozgást.
A termék jellegzetes eleme a bárányszőr bélés, amelyet úgy terveztek, hogy enyhítse a ló bőrével érintkező heveder nyomását.
Ez a bélés nemcsak kiváló kényelmet biztosít, hanem hatékony védelmet is nyújt a kidörzsölés ellen. Ezenkívül a bárányszőr elősegíti az optimális légáteresztést, jó közérzetet és komfortérzetet biztosítva a ló különösen érzékeny területein. A felhelyezés gyors és egyszerű a négy tépőzárnak köszönhetően. Hipoallergén anyagból készült, nem mérgező és bőrkímélő hatású.</t>
  </si>
  <si>
    <t>Acavallo® hevedervédő ütés- és nyomáselnyelő zselével és szintetikus bárányszőr béléssel.
A zselé csúszásgátló és párnázott tulajdonságainak köszönhetően ez a hevedervédő biztosítja a heveder optimális stabilitását, elkerülve a nem kívánt mozgást.
Ezenkívül a szintetikus bárányszőr elősegíti az optimális légáteresztést, jó közérzetet és komfortérzetet biztosítva a ló különösen érzékeny területein.
Könnyen rögzíthető a hevederhez a négy tépőzárnak köszönhetően, amelyek egyszerű és gyors rögzítést tesznek lehetővé.
Hipoallergén anyagból készült, nem mérgező és bőrkímélő hatású. Így a termék biztonságosan használható a lóval érintkezve.</t>
  </si>
  <si>
    <t xml:space="preserve">Acavallo® formázott zselés hevedervédő, puha szintetikus bárányszőr béléssel.
Elnyeli az ütéseket és enyhíti a nyomást. Kontúros formáját úgy alakították ki, hogy maximális mozgásszabadságot biztosítson lovának.
Jól tapad a zselének köszönhetően, amely megakadályozza a heveder elmozdulását és optimális stabilitást ad. Ezenkívül a szintetikus bárányszőr elősegíti az optimális légáteresztést, ló közérzetet és komfortérzetet biztosítva a ló különösen érzékeny területein.
Könnyen rögzíthető négy tépőzár segítségével, gyors és egyszerű felhelyezést biztosít.
Hipoallergén anyagból készült, nem mérgező és bőrkímélő hatású. Így a termék biztonságosan használható a lóval érintkezve. </t>
  </si>
  <si>
    <t xml:space="preserve">Acavallo® formázott zselés hevedervédő, puha bárányszőr béléssel. Elnyeli az ütéseket és enyhíti a nyomást.
A zselé technikai jellemzői stabil fogást biztosítanak a heveder körül, elkerülve a nem kívánt mozgást tevékenység közben.
A bárányszőr nemcsak gátolja a dörzsölést, hanem megakadályozza a horzsolásokat és a hólyagosodást is.
Magas fokú légáteresztést és kellemes komfortérzetet biztosít a ló különösen érzékeny területein.
A hevederhez való rögzítését négy tépőzár segíti, gyors és egyszerű felhelyezést biztosítva.
Hipoallergén anyagból készült, nem mérgező és bőrkímélő hatású. Így a termék biztonságosan használható a lóval érintkezve. </t>
  </si>
  <si>
    <t>Acavallo® hasvédős heveder puha borjúbőrből és csúszásgátló zseléből. Kiváló minőségű anyagokból a kiváló teljesítményért.
Teljes mértékben a legjobb minőségű olasz cserzett bőrből készült, hogy garantálja a maximális tapadást és puhaságot.
A heveder középső belső részén található klasszikus zselés betét a nyomás elnyelésére és az esetleges bőrirritáció megelőzésésre szolgál.
A rozsdamentes acél csatok görgős rendszerrel gyorsítják és teszik egyszerűvé az elhelyezését.
Különleges formája extra védelmet nyújt, elkerülve a ló ugrás közbeni mozgásából adódó véletlen sérüléseket.
Hipoallergén anyagból készült, nem mérgező és bőrkímélő hatású. Így a termék biztonságosan használható a lóval érintkezve.</t>
  </si>
  <si>
    <t>Acavallo® kishasvédős heveder puha borjúbőrből és csúszásgátló zseléből. Szabványos forma, ellenálló és könnyen karbantartható.
Teljesen anatómiai kialakítású a legjobb minőségű anyagokból és olasz cserzett bőrből készült, hogy garantálja a maximális tapadást, puhaságot és ellenállást.
A heveder középső belső részén található klasszikus zselés betét a nyomás elnyelésére, illetve az esetleges bőrirritáció megelőzésésre szolgál. Rozsdamentes acél csatok görgős rendszerrel gyorsítják és teszik egyszerűvé az elhelyezését.
Hipoallergén anyagból készült, nem mérgező és bőrkímélő hatású. Így a termék biztonságosan használható a lóval érintkezve.</t>
  </si>
  <si>
    <t>Acavallo® hasvédős heveder puha borjúbőrből és levehető szintetikus bárányszőr béléssel. A legjobb minőségű anyagokból, olasz cserzett bőrből készült. Rozsdamentes acél csatok görgős rendszerrel gyorsítják és teszik egyszerűvé az elhelyezését. Különleges formája garantálja, hogy elkerülhető legyen a ló önkéntelen sérülése, amikor ugrás közben felhúzza a mellső lábakat. Hipoallergén anyagból készült, nem mérgező és bőrkímélő hatású. Így a termék biztonságosan használható a lóval érintkezve.</t>
  </si>
  <si>
    <t>Acavallo® anatómiai heveder puha borjúbőrből, és levehető bárányszőr béléssel.
Anatómiailag formázott és a legjobb minőségű anyagokból, olasz cserzett bőrből készült, hogy garantálja a kiváló tapadást, kivételes puhaságot és hosszan tartó ellenállást. Az első osztályú anyagoknak ez a választéka megbízható irányítást biztosít lovaglás közben.
A levehető bárányszőr bélést úgy tervezték, hogy maximális kényelmet nyújtson a ló számára.
Rozsdamentes acél csatok görgős rendszerrel gyorsítják és teszik egyszerűvé az elhelyezését.
Hipoallergén anyagból készült, nem mérgező és bőrkímélő hatású. Így a termék biztonságosan használható a lóval érintkezve.</t>
  </si>
  <si>
    <t>Acavallo® zselés bőrheveder anatómiai kialakítással, és kiváló minőségű cserzett olasz bőrből.
A heveder közepén található betét elnyeli a nyomást, megakadályozza a bőrirritációt és stabilizálja a nyerget az optimális teljesítmény érdekében. Rozsdamentes acél csatok görgős rendszerrel gyorsítják és teszik egyszerűvé a heveder elhelyezését.
Hipoallergén anyagból készült, nem mérgező és bőrkímélő hatású. Így a termék biztonságosan használható a lóval érintkezve.</t>
  </si>
  <si>
    <t>Acavallo® csúszásgátló, könnyű egyenes (nem emelt) gélpad klasszikus dizájnnal. Minimális vastagság a lóval való jobb érintkezés érdekében.
Könnyű kialakításának köszönhetően lehetővé teszi a bőr lélegzését anélkül, hogy veszélyeztetné a nyereggel való érintkezést.
Csúszásgátló és ütéselnyelő tulajdonságok egyedülálló kombinációját kínálja.
Zselés szerkezete megakadályozza a nyereg nem kívánt mozgását minden irányban, és kompenzálja a ló hátának apró tökéletlenségeit, minden háthoz alkalmazkodik.
Jelentős előnye a gélpadnak, hogy kisebb méretű nyergekhez lehet vágni, így egyedi illeszkedést kínál.
Hipoallergén anyagból készült, nem mérgező és bőrkímélő hatású. Így a termék biztonságosan használható a lóval érintkezve. Továbbá a zselé vágható és különböző típusú nyergekhez illeszthető, így biztosítva az optimális sokoldalúságot. Ideális edzésekhez és/vagy versenyekhez.</t>
  </si>
  <si>
    <t>Acavallo®  Piuma Respira egyenes gélpad. Az Acavallo Piuma sorozata egy új, pehelykönnyű, hőre lágyuló műanyagból készült, amelyek igazán egyedülálló előnyöket kínálnak lónak és lovasnak egyaránt. Kifinomult szellőző- és légkeringtető rendszernnek köszönhetően kitűnő a légáteresztő képessége.</t>
  </si>
  <si>
    <t>Acavallo®  Piuma Respira elöl emelt gélpad csúszásgátló, ütéselnyelő és légáteresztő. Egy innovatív, hőre lágyuló anyagból készült, alacsony profilú párnázást biztosít a nyereg alatt, ami jobb légáteresztést és kényelmet biztosít a ló hátának.
Az elöl emelt gélpad támasztást és emelést biztosít a mar területén.</t>
  </si>
  <si>
    <t>Acavallo® csúszásgátló elöl emelt gélpad klasszikus dizájnnal. Légáteresztő és kiváló érintkezést biztosít a nyereggel.
Formázott kialakításának köszönhetően csúszásgátló és ütéscsillapító géllel kombinálva, ami stabil érintkezést garantál a nyereggel, elkerülve a nem kívánt mozgásokat.
Ideális bármely ló hátához, formakövető és optimális támasztást nyújt. Vékony középső része elősegíti a levegő keringését, szárazon tartja a bőrt.
Hipoallergén anyagból készült, nem mérgező és bőrkímélő hatású. Így a termék biztonságosan használható a lóval érintkezve. Bármilyen típusú nyereghez illeszthető.</t>
  </si>
  <si>
    <t>Acavallo® csúszásgátló egyenes gélpad könnyű és ütéscsillapító.Megakadályozza a nyereg nem kívánt mozgását, a zselé stabilitást és kényelmet garantál. Kifinomult szellőző- és légkeringtető rendszernnek köszönhetően kitűnő a légáteresztő képessége.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</si>
  <si>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Acavallo® csúszásgátló egyenes gélpad klasszikus dizájnnal. Anatómiailag formázott, csökkentett vastagságú.
Ez a gélpad ideális választás a kényelmes és biztonságos lovagláshoz. Formázott zselé összetétele kiváló érintkezést biztosít a nyereggel, miközben csúszásgátló és ütéscsillapító hatást garantál a hagyományos nyeregemelőkhöz képest.
Anatómiai kialakításának köszönhetően minden irányban elkerüli a nyereg nemkívánatos elmozdulását, ezzel biztosítva a stabilitást és a biztonságot. A gélpad középső része vékonyabb, ami lehetővé teszi a ló  hátához való optimális alkalmazkodást és megfelelő teret biztosít a folyamatos légkeringtetéshez.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</si>
  <si>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Acavallo® csúszásgátló egyenes gélpad terápiás Massage kialakítással. Növeli a keringést és elnyeli az ütéseket. Egyedülálló, hengeres zseléelemekből álló szerkezete olyan masszírozó hatást kínál, amely javítja a ló hátizomzatának vérkeringését, jó közérzetet és ellazulást kölcsönöz lovaglás során.
A hengeres elemek amellett, hogy kellemes masszázst kínálnak, fejlett csúszásgátló és ütéscsillapító tulajdonsággal is rendelkezik. Ez azt jelenti, hogy a gélpad szilárdan a helyén tartja a nyerget anélkül, hogy minden irányban nemkívánatos mozgást végezne. Optimális stabilitást biztosít mind a lovas, mind a ló számára.
A középső része csökkentett vastagságú, ami jobb alkalmazkodást tesz lehetővé a ló hátához.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</si>
  <si>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Acavallo® csúszásgátló egyenes gélpad klasszikus dizájnnal és Dri-Lex-szel az alsó részen. Lehetővé teszi a bőr lélegzését, miközben kiváló kapcsolatot tart fenn a nyereggel.
A Dri-Lex optimális kényelmet, stabilitást biztosít. Csúszásgátló szerkezetének köszönhetően szilárdan a helyén tartja a nyerget, elkerülve a nem kívánat mozgásokat lovaglás közben. A középső rész kevésbé vastag, amely által tökéletesen alkalmazkodik a ló hátához. 
Hipoallergén anyagból készült, nem mérgező és bőrkímélő hatású. Így a termék biztonságosan használható a lóval érintkezve.
A Dri-Lex forradalmi újítás.  A hidrofób és hidrofil szálak ötvözésével egyedülálló szerkezetet kínál, amely segít szárazon és puhán tartani a bőrt. Az izzadság és a nedvesség gyorsan felszívódik és elpárolog,.</t>
  </si>
  <si>
    <t>Acavallo® csúszásgátló gélpad hatszögletű kialakítással és egyenes (nem emelt) háttal. Ütéscsillapító hatású. Hatszögletű szerkezete lehetővé teszi a levegő keringését, csúszásgátló hatást és hatékony párnázást biztosítva. Jelentős előnye a garantált stabilitás, elkerülve a nyereg nem kívánt mozgását. A gélpad alkalmazkodik bármilyen háthoz. A középső része kevésbé vastag, így jobban viszonyul a ló hátához, és elősegíti a folyamatos légáramlást.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</si>
  <si>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Acavallo® csúszásgátló egyenes gélpad hatszögletű kialakítással és az alsó részén mikropolárral. Fejlett megoldás a ló hátának kényelmére és védelmére.
Szilárd, hatszögletű cellás szerkezete kiváló légáramlást tesz lehetővé, csúszásgátló és ütéselnyelő hatást biztosítva.
Ez a gélpad hatszögletű zseléből készült, mikropolár anyaggal és 4 mm vastag belső nyitott cellás habbal kombinálva. Ez a kombináció garantálja a légáteresztő képességet és az optimális kényelmet a ló hátán.
Hatszögletű szerkezete lehetővé teszi a levegő összenyomását, amely a ló mozgása során automatikusan kilökődik.
A középső részen kevésbé vastag, ami lehetővé teszi a jobb alkalmazkodást a ló hátához, elősegítve az állandó légáramlást.
Fejlett technológiája garantálja az optimális légáteresztő képességet, a stabilitást, illetve a megfelelő kényelmet a ló számára.</t>
  </si>
  <si>
    <t>Acavallo® csúszásgátló egyenes gélpad klasszikus dizájnnal és szintetikus bárányszőrrel. Csúszásgátló és légáteresztő.
A gélpad egyik fő erőssége, hogy képes elkerülni a nyereg nem kívánt mozgását minden irányban: előre, hátra és oldalra.
Ezenkívül a zselé képes kompenzálni a ló hátának apró tökéletlenségeit, így minden hátra alkalmas.
A szintetikus bárányszőr képes gyorsan felszívni a nedvességet, megelőzve a kidörzsölést a ló bőrén, és védelmet nyújt az ütésekkel és a nyomással szemben.
Hipoallergén anyagból készült, nem mérgező és bőrkímélő hatású. Így a termék biztonságosan használható a lóval érintkezve.</t>
  </si>
  <si>
    <t>Acavallo® Piuma markivágott szivacsos elöl emelt gélpad velúr béléssel, konfigurálható zsebbel. A zseben keresztül lehetséges a ló igényeihez leginkább megfelelő betét elhelyezése, így a lovas mindig megtalálja az optimális pozíciót.
A betét kmpozíciós anyaga egy innovatív, rendkívül könnyű hőre lágyuló anyag, amely egyedülálló előnyöket kínál mind a ló, mind a lovas számára. Alacsony profilú párnázást garantál, minimálisra csökkentve a nyereg alatti telítettséget, miközben a kifinomult szellőző- és légkeringtető rendszernek köszönhetően magas lélegzőképességet biztosít a ló hátának.</t>
  </si>
  <si>
    <t>Acavallo® marnál kivágott nyeregemelő, vékony velúrral körbevéve hatszögletű zselével ellátva. 
Ez a nyeregemelő technológiailag fejlett megoldás, mely maximális kényelmet biztosít megeleőzve a mar nyomódását.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alkalmas különböző méretű és stílusú angol nyergekhez.
A nyeregemelő közepe kevésbé vastag, hogy jobban alkalmazkodjon a ló  hátához, lehetővé téve a folyamatos légáramlást.</t>
  </si>
  <si>
    <t>Acavallo® marnál kivágott nyeregemelő, vékony velúrral körbevéve hatszögletű zselével ellátva. Egyenes hátú.
Ez a nyeregemelő technológiailag fejlett megoldás a maximális kényelem garantálására és a mar összenyomódásával kapcsolatos problémák megelőzésére.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 tárgy alkalmas különböző méretű és stílusú angol nyergekhez.
A nyeregemelő közepe kevésbé vastag, hogy jobban alkalmazkodjon a ló marához és hátához, lehetővé téve a folyamatos légáramlást.</t>
  </si>
  <si>
    <t>Acavallo® marnál kivágotthátul emelt nyeregemelő, vékony velúrral körbevéve hatszögletű zselével ellátva. 
Ez a nyeregemelő technológiailag fejlett megoldás a maximális kényelem garantálására és a mar összenyomódásával kapcsolatos problémák megelőzésére.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 tárgy alkalmas különböző méretű és stílusú angol nyergekhez.
A nyeregemelő közepe kevésbé vastag, hogy jobban alkalmazkodjon a ló marához és hátához, lehetővé téve a folyamatos légáramlást.</t>
  </si>
  <si>
    <t>Acavallo® egyenes nyeregemelő memóriahabbal, az alsó és felső részen filcezett.
Ez a nyeregemelő egy új, környezetbarát filcből készült, alacsony környezeti hatású technológiákkal, egy fenntarthatósági stratégiát alkalmazva, vállalva a vegyi anyagok felhasználásának csökkentését a gyártási folyamatokban.
A dupla filcréteg a nyeregemelő speciális tulajdonsága: meleg, könnyű és vízálló, és a legjobb természetes hőszigetelő. Ezenkívül a színkombinációk széles skáláját kínálja.
Úgy tervezték, hogy a lovas a lehető legközelebb maradjon a lovához. A kivágott marrész enyhíti a nyomást ezen a területen, javítja a nyereg illeszkedését és a vállak nagyobb mozgási szabadságát teszik lehetővé.
A memóriahab egyedülálló ütéselnyelő tulajdonságaival javítja a nyereg illeszkedését és oszlatja el a nyomást a nagyobb kényelem érdekében.</t>
  </si>
  <si>
    <t xml:space="preserve">Acavallo® egyenes 3D Spacer memóriahabos nyeregemelő, klasszikus marrésszel, lycra és bambuszszálból, szilikonos borítással. Légáteresztő és csúszásgátló.
Ez az innovatív kiegészítő kiváló minőségű anyagok felhasználásával készült, a lycra rugalmasságát, a memóriahab puhaságát és a szilikon csúszásgátló hatását ötvözve.
A bambuszbélés rendkívül forradalmi: nedvszívó képességének és hőszabályozási képességének köszönhetően minden évszakban a megfelelő, elkerülve a nyári túlmelegedést és a kellemetlen téli túlhűlést. A memóriahabos párnázásnak köszönhetően ez a nyeregemelő kivételesen elnyeli az ütéseket és egyenletesen osztja el a nyomást, elősegítve a ló jólétét és kényelmét.
A közepén 3D Spacer betét úgy lett tervezve, hogy illeszkedjen a ló hátának alakjához, kiküszöbölve a gerincre nehezedő nyomást és növelve a nyereg stabilitását. </t>
  </si>
  <si>
    <t>Acavallo® egyenes 3D Spacer memóriahabos nyeregemelő, klasszikus marrésszel, lycra és bambuszszálból, szilikonos borítással. Légáteresztő és csúszásgátló.
Ez az innovatív kiegészítő kiváló minőségű anyagok felhasználásával készült, a lycra rugalmasságát, a memóriahab puhaságát és a szilikon csúszásgátló hatását ötvözve.
A bambuszbélés rendkívül forradalmi: nedvszívó képességének és hőszabályozási képességének köszönhetően minden évszakban a megfelelő, elkerülve a nyári túlmelegedést és a kellemetlen téli túlhűlést. A memóriahabos párnázásnak köszönhetően ez a nyeregemelő kivételesen elnyeli az ütéseket és egyenletesen osztja el a nyomást, elősegítve a ló jólétét és kényelmét.
A közepén 3D Spacer betét úgy lett tervezve, hogy illeszkedjen a ló hátának alakjához, kiküszöbölve a gerincre nehezedő nyomást és növelve a nyereg stabilitását. Díjlovagló nyergekhez lett optimalizálva, különös tekintettel a ló vállizmainak kényelmére.</t>
  </si>
  <si>
    <t>Acavallo® csúszásgátló egyenes hátú gélpad klasszikus dizájnnal és 1/2 kivágott báránybőrrel. Alsó felületén Dri-lex-szel bélelt.
A formázott zselé kiváló tapadást és párnázást biztosít, megakadályozva a nyereg nem kívánt elmozdulását minden irányban. Kiegyenlíti a ló hátának apró tökéletlenségeit, alkalmazkodva még az enyhén ívelt háthoz is.
A Dri-lex szövet a hidrofób és a hidrofil szálak kombinációja, amely szárazon és kényelmesen tartja a lovat. Gyorsan felszívja a nedvességet.
A báránybőr hozzáadása esztétikai előnyökkel is jár: csipetnyi eleganciát ad a terméknek.
Hipoallergén anyagból készült, nem mérgező. Bőrkímélő hatású.</t>
  </si>
  <si>
    <t>Acavallo® egyenes hátú nyeregemelő memóriahabbal, klasszikus marral, 3D Spacer gerincbetéttel, lycrával és bambuszszálas szilikon markolattal.
Úgy tervezték, hogy lovának soha nem látott lovaglási élményt nyújtson.
A bambuszszálak képesek felszívni az izzadságot, és mindig fenntartja az ideális hőmérsékletet télen és nyáron egyaránt. A memóriahab egyenletesen osztja el a nyomást és szabályozza a hőmérsékletet. Kifejezetten úgy tervezték, hogy illeszkedjen a ló hátformájához. Kiválóan vezeti el a nedvességet és a hőt.
A gerinc területén 3D Spacer betéttel van ellátva: a vállaknak is nagyobb szabadságot ad, mivel a gerinc és a mar nyomásmentes. Szabályozza a ló testhőmérsékletét, így biztosítva a kiváló teljesítményt.</t>
  </si>
  <si>
    <t>Acavallo® egyenes hátú díjlovas nyeregemelő klasszikus marral és 3D Spacer gerincbetéttel, lycra és bambuszszálból. Szilikon markolattal.
A memóriahab egyenletesen osztja el a nyomást és szabályozza a hőmérsékletet. Kifejezetten úgy tervezték, hogy illeszkedjen a ló hátformájához. Kiválóan vezeti el a nedvességet és a hőt.
A gerinc területén 3D Spacer betéttel van ellátva: a vállaknak is nagyobb szabadságot ad, mivel a gerinc és a mar nyomásmentes. Szabályozza a ló testhőmérsékletét, így biztosítva a kiváló teljesítményt.
A Bright Light kollekció része, amely városi dizájnjával és kortárs stílusával vonzza mindenki figyelmét.
Díjlovagló nyergekhez lett optimalizálva.</t>
  </si>
  <si>
    <t>Speciális kialakítású zselével kombinált, memóriahabos nyeregemelő szabad gerinccsatornával.
Kifejezetten úgy tervezték, hogy illeszkedjen a ló hátformájához. Elkerüli a nem kívánt mozgást minden irányban.
A memóriahab egyenletesen elosztja a gerincnyomást és javítja a nyereg illeszkedését. 
A vállaknak is nagyobb szabadságot ad, mivel a gerinc és a mar nyomásmentes. Szabályozza a ló testhőmérsékletét, így biztosítva a kiváló teljesítményt.</t>
  </si>
  <si>
    <t>Praktikus és funkcionális Acavallo® kengyelhuzat puha szövetből. Védi a szennyeződésektől és a karcolásoktól.
Könnyen használható a tökéletes illeszkedést garantáló rugalmas szalagnak köszönhetően, a terméket márkalogó díszíti.</t>
  </si>
  <si>
    <t>Acavallo® műanyag futófelület rozsdamentes acélpárnával az Arena AluPro kengyelekhez.
Erős szilárdságot és tartósságot, és megbízható támogatást biztosít. Időjárás- és korrózióálló.
A mellékelt csavarokkal az elem felszerelése és rögzítése a kengyelekre gyors és egyszerű.</t>
  </si>
  <si>
    <t>Acavallo® csere kengyelkar az Arena AluPro kengyelekhez.
Biztosítja a szükséges tartósságot és erőt.</t>
  </si>
  <si>
    <t>Acavallo® rozsdamentes acél kengyelbetét csavarokkal kiegészítve.
Garantálja a stabilitást és a biztonságot lovaglás közben, megbízható fogást biztosít. Mérete állítható.</t>
  </si>
  <si>
    <t>Acavallo® csere műanyag kengyelkar az Arena Alupro kengyelekhez.
Megbízható és hosszan tartó teljesítményt nyújt.</t>
  </si>
  <si>
    <t>Acavallo® Opera biztonsági kengyel, amely segíti a lovast a helyes lábtartásban, csökkenti a térd és boka fájdalmakat. Modern kialakítású.
Kényelmes és biztonságos, rozsdamentes acéllal készült. 
Az extra széles rozsdamentes acél futófelület nagyobb támogatást biztosít a lovasnak, enyhítve a térd, a boka és a vádli terhelését.</t>
  </si>
  <si>
    <t xml:space="preserve">Acavallo® Arco Evolution AluPro kengyel tanúsított, kiváló minőségű alumínium anyagból készült.
Úgy tervezték, hogy tömege 320 gramm legyen, ami jóval kevesebb, mint a hagyományos acél kengyelek súlya.
A futófelület rozsdamentes acélból készült, hosszú vízszintes lyukakkal. Az 5°-ban megdöntött futófelület segíti a lovasokat a helyes testtartásban, oldva a boka, a vádli, a térd és a csípő feszültségét.
Ez a speciális kialakítás nemcsak megakadályozza a homok és a szennyeződés felhalmozódását, minden körülmények között optimális fogást biztosít. Az új matt színválaszték modern és elegáns megjelenést kölcsönöz a kengyelnek. </t>
  </si>
  <si>
    <t>Teljes értékű borjúbőrből készült Acavallo® kengyelszíj, nejlon belső erősítéssel. Egyesíti a puhaságot és az erősséget.
A robosztus, rozsdamentes acél csatok teljesítőképesebbé és kiváló minőségűvé teszik.</t>
  </si>
  <si>
    <t>Kiváló minőségű, olasz borjúbőrből készült Acavallo® kengyelszíj, rozsdamentes acél csattal és megerősített nejlon béléssel. Tartós és praktikus.</t>
  </si>
  <si>
    <t xml:space="preserve">Acavallo® Opera zselés ínvédő hipoallergén poliuretán héjjal, neoprén béléssel. Kiváló kényelmet biztosít lovának használat közben.
Az E-Click kapcsoló lehetővé teszi, hogy minél gyorsabban lehessen rögzíteni és levenni egyetlen mozdulattal.
Belül két zselécsíkkal ellátva, ami garantálja a maximális stabilitást és ütéselnyelést. Hipoallergén anyagból készült, nem mérgező és bőrkímélő hatású.
Rugalmas szalaggal ellátva a tökéletes illeszkedésért. </t>
  </si>
  <si>
    <t>Acavallo® Opera zselés bokavédő poliuretán héjjal, neoprén béléssel. Anatómiai kialakítású. Kiváló kényelmet biztosít lovának használat közben.
Az E-Click kapcsoló lehetővé teszi, hogy minél gyorsabban lehessen rögzíteni és levenni egyetlen mozdulattal.
Belül két zselécsík és neoprén csík található, amelyek kivételes stabilitást és ütéselnyelést biztosít. Hipoallergén anyagból készült, nem mérgező és bőrkímélő hatású.</t>
  </si>
  <si>
    <t>Acavallo® Respira neoprén elülső lábvédők rendkívül jól szellőznek a neoprén rostok miatt. A lágy zselé és a neoprén egyedülálló kombinációja miatt nagyobb rugalmassággal és tökéletes illeszkedéssel rendelkeznek. 
Egy másik fontos tulajdonsága a két integrált, hosszanti zselé dombocska, amelyek védik és megtámasztják a hajlító ínt, miközben megakadályozzák a lábvédő elcsúszását.
Nagyon könnyen tisztítható, négy tépőzárral rögzíthető.</t>
  </si>
  <si>
    <t>Acavallo® Respira neoprén hátsó lábvédők rendkívül jól szellőznek a neoprén rostok miatt. A lágy zselé és a neoprén egyedüálló kombinációja miatt nagyobb rugalmassággal és tökéletes illeszkedéssel rendelkeznek. 
Egy másik fontos tulajdonsága a két integrált, hosszanti zselé dombocska, amelyek védik és megtámasztják a hajlító ínt, miközben megakadályozzák a lábvédő elcsúszását.
Nagyon könnyen tisztítható, négy tépőzárral rögzíthető a csüd alatt is, a maximális védelem érdekében.</t>
  </si>
  <si>
    <t>Equestro formázott bőrből készült kishasvédős heveder angol stílusú lovagláshoz.
Belül neoprénnel bélelt, ami megakadályozza a ló bőrének közvetlen dörzsölését. Kiváló minőségű, ellenálló bőrből készült, rozsdamentes acél csatokkal van felszerelve, amelyek növelik az ellenállást. 
A végeken rugalmas szalagokkal ellátva.</t>
  </si>
  <si>
    <t>Equestro hasvédős heveder kiváló minőségű olasz bőrből, anatómiai kialakítással. Tegye még kényelmesebbé a lovaglás élményét lova számára.
A heveder közepén található gélbetét elnyeli a nyomást, megakadályozza a bőrirritációt és stabilizálja a nyerget az optimális teljesítmény érdekében.
Hipoallergén anyagból készült, nem mérgező és bőrkímélő hatású. Így a termék biztonságosan használható a lóval érintkezve.
A görgős rendszerű csatok könnyű zárást és könnyed mozgást tesznek lehetővé.</t>
  </si>
  <si>
    <t>Acavallo® Opera zselés ínvédő poliuretán héjjal, neoprén béléssel.
Modern kialakítású, külső borítása rugalmas, strapabíró, több szellőzőnyílással. A közepén két zselécsík található. Hipoallergén anyagból készült, nem mérgező. Bőrkímélő hatású. 
Dupla tépőzárral rögzíthető.</t>
  </si>
  <si>
    <t xml:space="preserve">Acavallo® Opera zselés bokavédő poliuretán héjjal, neoprén béléssel. 
Modern kialakítású, külső borítása rugalmas, strapabíró, több szellőzőnyílással. A közepén két zselécsík található. Hipoallergén anyagból készült, nem mérgező. Bőrkímélő hatású. 
Vastag gumis pánttal rögzíthető. </t>
  </si>
  <si>
    <t>Compositi Polimer Reflex kengyel csúszásgátló és párnázott platformmal. Praktikus és funkcionális.
Kiváló minőségű polimerből készült. Maximális stabilitást és tapadást biztosít a lovas számára. Párban adjuk.</t>
  </si>
  <si>
    <t xml:space="preserve">Klasszikus szügyelő kiváló minőségű, cserzett olasz bőrből, amely korlátozza a a nyereg hátrafelé mozdulását. Rozsdamentes acél csatokkal, martingállal ellátva. 
Mindegyik pánt vagy csat állítható, tökéletesen illeszkedik minden lóhoz. </t>
  </si>
  <si>
    <t>Ezüst veretes szügyelő kiváló minőségű, cserzett olasz bőrből, amely korlátozza a nyereg hátrafelé mozdulását. Martingállal ellátva.
Mindegyik pánt vagy csat állítható, így tökéletesen illeszkedik minden lóhoz. Ezüst díszítéssel.</t>
  </si>
  <si>
    <t>Acavallo® anatómiai elülső lábvédő öko-bőrrel és puha szintetikus bárányszőrrel bélelve.
Az anatómiai forma tökéletes illeszkedést, maximális kényelmet és a teljes mozgásszabadságot garantál.
A szintetikus bárányszőr bélés rendkívül légáteresztővé teszi, és kiváló védelmet nyújt a bőrnek. Az öko-bőr és a szintetikus bárányszőr közötti további latexréteg csökkenti a súrlódást és a feltörést.
Dupla tépőzárral rendelkezik, igény szerint állítható. Acavallo felirattal és logóval díszítve.</t>
  </si>
  <si>
    <t xml:space="preserve">Equestro ínvédő fiatal lovak számára TPU anyagból, neoprén béléssel és tépőzárral. Könnyű, és nagyon ellenálló anyagból készült.
A tépőzár kényelmesen használható és biztonságos illeszkedést biztosít. Tökéletes mindennapi edzésekhez és versenyekhez is. 
Ezenkívül megfelelnek a fiatal lovak kategóriáira vonatkozó nemzetközi szabályoknak, biztosítva a maximális megfelelést és biztonságot a versenyek során. </t>
  </si>
  <si>
    <t xml:space="preserve">Equestro bokavédő fiatal lovak számára TPU anyagból, neoprén béléssel és tépőzárral. Könnyű, és nagyon ellenálló anyagból készült. A tépőzár kényelmesen használható és biztonságos illeszkedést biztosít. Tökéletes mindennapi edzésekhez és versenyekhez is. 
Ezenkívül megfelelnek a fiatal lovak kategóriáira vonatkozó nemzetközi szabályoknak, biztosítva a maximális megfelelést és biztonságot a versenyek során. </t>
  </si>
  <si>
    <t>Equestro ínvédő TPU anyagból, szintetikus bárányszőr és neoprén béléssel, szellőzőnyílásokkal és dupla tépőzáras rögzítéssel.
Kifejezetten a ló végtagjai formájára tervezték: könnyű, de rendkívül ellenálló TPU héj jellemzi, amely maximális védelmet és kényelmet biztosít.  Szellőzőnyílásokkal rendelkeznek, hogy megakadályozzák a túlmelegedést edzés vagy verseny közben.  Equestro logóval és felirattal díszített.</t>
  </si>
  <si>
    <t>Equestro bokavédő TPU anyagból, szintetikus bárányszőr béléssel, szellőzőnyílásokkal és dupla tépőzárral.
Maximális védelmet és kényelmet nyújt a megerősített hátrésznek és a szintetikus bárányszőrös párnázásnak köszönhetően.
Szellőzőnyílásokkal rendelkezik, amelyek megakadályozzák a lábak és az inak túlmelegedését.  
Tökéletes mindennapi edzéshez és versenyhez.  
Equestro logóval és felirattal díszítve.</t>
  </si>
  <si>
    <t>Supreme puhán párnázott kötőfék csikóknak dupla állítási lehetőséggel.</t>
  </si>
  <si>
    <t>Supreme csikó kötőfék nejlon anyagból, dupla állítási lehetőséggel.</t>
  </si>
  <si>
    <t>Sárgaréz veretes szügyelő kiváló minőségű, cserzett olasz bőrből, amely korlátozza a nyereg hátrafelé mozdulását. Martingálvillával ellátva.
Mindegyik pánt vagy csat állítható, így tökéletesen illeszkedik minden lóhoz. Sárgaréz veretes díszítéssel.</t>
  </si>
  <si>
    <t>Rosegold veretes szügyelő kiváló minőségű, cserzett olasz bőrből, amely korlátozza a nyereg hátrafelé mozdulását. Martingálvillával ellátva.
Mindegyik pánt vagy csat állítható, így tökéletesen illeszkedik minden lóhoz. Rosegold veretes díszítéssel.</t>
  </si>
  <si>
    <t>Equestro bőr martingál. 
A villa végén elhelyezett gyűrűn áthaladó szárral közvetlenül a szájra hatva megakadályozza a ló fejének felfelé mozgását. 
Mindegyik pánt vagy csat állítható, így bármilyen lótípushoz tökéletesen illeszkedik.</t>
  </si>
  <si>
    <t>Nejlonból készült heveder neoprén béléssel és rozsdamentes acél csatokkal a tartósság érdekében. A megfelelő teljesítményért és a maximális kényelemért.
A rendkívül légáteresztő neoprén lehetővé teszi a hő és a nedvesség távozását, miközben elnyeli a nyomást és megakadályozza az esetleges bőrirritációt. A végein rugalmas szalagok vannak az optimális illeszkedés érdekében.</t>
  </si>
  <si>
    <t xml:space="preserve">Equestro nejlon heveder szintetikus gyapjú béléssel. Kiváló teljesítményt és maximális kényelmet garantál.
Mindkét végén rugalmas szalaggal. Rozsdamentes acél csatokkal rendelkezik, amelyek nagyobb ellenállást és hatékony korroziógátló hatást biztosítanak.
A belsejében elhelyezett szintetikus gyapjú anyag elkerüli a ló bőrének közvetlen dörzsölését. </t>
  </si>
  <si>
    <t>Equestro gyerekkengyel oldalsó nyílással és széles talplemezzel. Maximális tapadást és stabilitást biztosítanak.
Magas minőségű anyagok kombinációjával. Ezeket a kengyeleket úgy tervezték, hogy maximális biztonságot nyújtsanak, ezért szabadalmaztatott oldalnyílással rendelkeznek.
A kengyel kifelé nyíló karja vészhelyzet esetén segíti a lábfej elengedését, a nyílás közvetlenül a betét felett található, hogy a homok vagy a kövek ne akadályozzák a működését.</t>
  </si>
  <si>
    <t>Equestro gyerekkengyel oldalsó nyílással és széles futófelülettel. Maximális tapadást és stabilitást kínál.
Innovatív és biztonságos megoldást jelent a kis lovasoknak. Csúcstechnológiás anyagok kombinációjából készült, biztosítva a maximális megbízhatóságot. A teljes biztonság érdekében oldalsó nyílással rendelkeznek, amely lehetővé teszi a láb gyors elengedését vészhelyzetekben.
A nyílás stratégiailag közvetlenül a futófelület felett van elhelyezve, megakadályozva, hogy a homok vagy a kövek akadályozzák a megfelelő működését.</t>
  </si>
  <si>
    <t>Equestro rozsdamentes acél kengyel gumi bevonattal.
Rugalmas szerkezetüknek köszönhetően maximális kényelmet biztosítanak. A szilikon borításnak köszönhetően a futófelület garantálja a láb szilárd tartását, elkerülve ezzel a lovas egyensúlyának elvesztését.</t>
  </si>
  <si>
    <t>Erős, mégis rugalmas gumival kombinált kengyel. Anyaga rozsdamentes. Kialakításának köszönhetően kíméli a lovas térdét és bokáját lovaglás közben.
Az ellenálló gumi talprész stabilitást biztosít, miközben egyensúlyban tartja a lábat, és biztosítja a csúszásmentességet. A talprész Equestro logóval van díszítve.</t>
  </si>
  <si>
    <t>Equestro bőr kengyelszíj, kiváló minőségű olasz dupla bőrből készült, rozsdamentes acél csatokkal. Belül nejlonnal erősítéssel a nagyobb ellenállás és tartósság érdekében.</t>
  </si>
  <si>
    <t>Supreme rugalmas szügyelő és martingál, rugalmas anyagból készült és rozsdamentes acél csatokkal állítható.</t>
  </si>
  <si>
    <t>Bőr martingál. Korlátozza a ló fejének felfelé irányuló mozgását, közvetlenül a szájra ható, a villa végén elhelyezett gyűrűn áthaladó szár segítségével.
Mindegyik pánt vagy csat állítható, így tökéletesen illeszkedik bármilyen lóhoz.</t>
  </si>
  <si>
    <t>Equestro Y alakú szügyelő martingálvillával a mindennapi edzéshez.
Kiváló minőségű bőrből készült.
Célja, hogy megakadályozza a nyereg hátrafelé mozdulását. Rozsdamentes acél csatokkal,
martingálvillávalfelszerelve. Három ponton rözgíthető. Egyszerűen, több helyen is állítható.</t>
  </si>
  <si>
    <t>Equestro Melanie martingál cserzett bőrből, rugalmas martingálvillával ellátva.
. Minden  csat rozsdamentes acélból készült.</t>
  </si>
  <si>
    <t>Equestro Platinum ínvédő poliuretán héjjal és dupla tépőzáras rögzítéssel.
Anatómiai formájának köszönhetően tökéletesen illeszkedik, maximális kényelmet és teljes mozgásszabadságot biztosít négylábú barátjának. A neoprén belső párnázat rendkívül légáteresztővé teszi, és biztosítja a rendszeres légáramlást. Rugalmas pántokkal, dupla tépőzáras biztonsági rögzítéssel, igény szerint állítható.</t>
  </si>
  <si>
    <t>Neoprén ínvédő műanyag erősítéssel és tépőzárral.</t>
  </si>
  <si>
    <t xml:space="preserve">Pro-Tech ínvédő, amelyet úgy fejlesztettek ki, hogy megvédje a ló végtagjait edzés közben. Ergonomikus formájuknak köszönhetően tökéletesen illeszkednek a ló lábához. Air Flow szellőzőrendszerrel, neoprénből.
Ideális díjugratáshoz. </t>
  </si>
  <si>
    <t>Pro-Tech bokavédő, amelyet úgy fejlesztettek ki, hogy megvédje a ló végtagjait edzés közben. Ergonomikus formájuknak köszönhetően tökéletesen illeszkednek a ló lábához. Air Flow szellőzőrendszerrel, neoprénből.
Ideális díjugratáshoz.</t>
  </si>
  <si>
    <t xml:space="preserve">Kiváló minőségű, olasz cserzett bőrből készült ötpontos szügyelő  martingálvillával és szintetikus gyapjú betétekkel ellátva.
</t>
  </si>
  <si>
    <t xml:space="preserve">Csere gyapjú betét Equestro 5 pontos szügyelőhöz. </t>
  </si>
  <si>
    <t>Amelie kishasvédős heveder, kiváló minőségű, ellenálló bőrből és rozsdamentes acél csatokkal készült angol stílusú lovagláshoz a maximális kényelem és hatékonyság érdekében.
Mindkét végén rugalmas szalagokkal felszerelve. A rozsdamentes acél csatok hatékonyságot és rugalmasságot biztosítanak, tökéletesen alkalmazkodva lóhoz. Neoprén béleléssel rendelkezik, ami megakadályozza a ló bőrének közvetlen dörzsölését.</t>
  </si>
  <si>
    <t>Alizee modell kishasvédős heveder az Equestro-tól angol stílusú lovagláshoz. Szintetikus szőrmével készült, kiváló hatékonyságot és praktikusságot garantál.
Kontúrozott heveder magas minőségű ellenálló bőrből, rozsdamentes acél csatokkal a nagyobb korrózióvédelem érdekében. Mindkét végén rugalmas anyaggal felszerelve, ami maximális rugalmasságot, kényelmet és homogén nyomáseloszlást garantál.
Szintetikus szőrme béleléssel rendelkezik, amely megakadályozza a ló bőrének közvetlen dörzsölését, megóvja az esetleges zúzódásoktól. A burkolat levehető a könnyű karbantartás érdekében.</t>
  </si>
  <si>
    <t>Csere bárányszőr kishasvédős hevederhez, amely lehetővé teszi, hogy mindig tiszta és használatra kész legyen.
Szintetikus anyagból készült, rendkívül kényelmes és megvédi a lovat az esetleges zúzódásoktól.
Könnyen karbantartható és használható, a tépőzár segítségével könnyen ráhelyezhető a hevederre.</t>
  </si>
  <si>
    <t>Csere bárányszőr díjlovagló hevederhez, amely lehetővé teszi, hogy mindig tiszta és használatra kész legyen.
Szintetikus anyagból készült, rendkívül kényelmes és megvédi a lovat az esetleges zúzódásoktól.
Könnyen karbantartható és használható, a tépőzár segítségével könnyen ráhelyezhető a hevederre.</t>
  </si>
  <si>
    <t>Bőrből készült Desiree hasvédős heveder az Equestro-tól, kiváló teljesítményt garantál a kiváló minőségű anyagoknak köszönhetően.
Mindkét végén elhelyezett rugalmas szalagokkal, rozsdamentes acél csatokkal ellátva, amely maximális rugalmasságot és kényelmet garantál a lónak.
A neoprén béléssel elkerüli a ló bőrének közvetlen dörzsölését.</t>
  </si>
  <si>
    <t>Aline hasvédős heveder angol nyereghez magas minőségű, ellenálló bőrből és műszőrmével, amely kiváló teljesítményt garantál edzésen és versenyen egyaránt.
Rozsdamentes csatokkal ellátva a jobb korróziógátló hatás és ellenállás érdekében. Hasvédővel van felszerelve, amely további védelmet nyújt, és mindkét végén rugalmas anyaggal rendelkezik, ami biztosítja a maximális rugalmasságot és kényelmet, valamint lehetővé teszi a nyomás homogén eloszlását. Szintetikus szőrme belső béléssel rendelkezik, amely megakadályozza a ló bőrének közvetlen dörzsölését, védve az esetleges zúzódásoktól. A bélés levehető, így könnyebb karbantartást tesz lehetővé.</t>
  </si>
  <si>
    <t>Polár párnázattal és acél csattokkal, dupla állítással a tökéletes illeszkedés és a maximális kényelem érdekében.
 Vezetőszárral. Equestro logó és dombornyomott felirat díszíti.</t>
  </si>
  <si>
    <t>Aline hasvédős heveder angol nyereghez magas minőségű, ellenálló bőrből és műszőrmével, amely kiváló teljesítményt garantál edzésen és versenyen egyaránt.
Rozsdamentes csatokkal ellátva a jobb korróziógátló hatás és ellenállás érdekében.
Hasvédővel van felszerelve, amely további védelmet nyújt, és mindkét végén rugalmas anyaggal rendelkezik, ami biztosítja a maximális rugalmasságot és kényelmet, valamint lehetővé teszi a nyomás homogén eloszlását.
Szintetikus szőrme belső béléssel rendelkezik, amely megakadályozza a ló bőrének közvetlen dörzsölését, védve az esetleges zúzódásoktól.
A bélés levehető, így könnyebb karbantartást tesz lehetővé.</t>
  </si>
  <si>
    <t>Puha szintetikus bárányszőr a maximális kényelem és légáteresztés érdekében.
Csere az "SP00451" hasvédős hevederhez, hogy enyhítse a bőrrel érintkező heveder nyomását.
Könnyen felhelyezhető, és tépőzárral eltávolítható.</t>
  </si>
  <si>
    <t>Kiváló minőségű bőrből készült kengyelszíj póniknak.</t>
  </si>
  <si>
    <t xml:space="preserve">Kiváló minőségű bőrből készült kengyelszíj, rozsdamentes acél csatokkal. </t>
  </si>
  <si>
    <t xml:space="preserve">Kiváló minőségű kötőfék puha bőrből, praktikus és kényelmes. Mindkét oldalán állítható csatokkal a maximális kényelem és tökéletes illeszkedés érdekében. </t>
  </si>
  <si>
    <r>
      <rPr>
        <sz val="11"/>
        <color rgb="FF000000"/>
        <rFont val="Calibri"/>
        <family val="2"/>
        <charset val="238"/>
      </rPr>
      <t xml:space="preserve">Nejlon Eco-Line vezetőszár, rozsdamentes sima karabinerrel.
</t>
    </r>
    <r>
      <rPr>
        <u/>
        <sz val="11"/>
        <color rgb="FF000000"/>
        <rFont val="Calibri"/>
        <family val="2"/>
        <charset val="238"/>
      </rPr>
      <t>Hossza</t>
    </r>
    <r>
      <rPr>
        <sz val="11"/>
        <color rgb="FF000000"/>
        <rFont val="Calibri"/>
        <family val="2"/>
        <charset val="238"/>
      </rPr>
      <t>: 2 méter</t>
    </r>
  </si>
  <si>
    <r>
      <rPr>
        <sz val="11"/>
        <color rgb="FF000000"/>
        <rFont val="Calibri"/>
        <family val="2"/>
        <charset val="238"/>
      </rPr>
      <t xml:space="preserve">Erős nejlon vezetőszár, rozsdamentes ezüst színű karabinerrel.
</t>
    </r>
    <r>
      <rPr>
        <u/>
        <sz val="11"/>
        <color rgb="FF000000"/>
        <rFont val="Calibri"/>
        <family val="2"/>
        <charset val="238"/>
      </rPr>
      <t>Hossza</t>
    </r>
    <r>
      <rPr>
        <sz val="11"/>
        <color rgb="FF000000"/>
        <rFont val="Calibri"/>
        <family val="2"/>
        <charset val="238"/>
      </rPr>
      <t>: 2,20 méter</t>
    </r>
  </si>
  <si>
    <t>Luxus ínvédő, amelyet a sportlovak számára fejlesztettek ki, a kiválóság új szintjét és a csúcstechnológiát garantálja.
A külső szerkezet egy speciális, új FLEX-CARBON Fibre betéttel van felszerelve, amely fokozza a védelmet, és tökéletesen illeszkedik a ló lábához.
A 3D-hálós külső rétegből, a perforált neoprén belső rétegből és Gel-Tech párnázatból készült belső bélés a legmagasabb szintű védelmet és optimális kényelmet, valamint páratlan légáteresztő képességet biztosít a belső COOLMAX® felületnek és a 18 levegőnyílásnak köszönhetően, amelyek elvezetik az izzadságot.
Ezenkívül a különleges aranybetétek exkluzívvá teszik az ELITE AIR ínvédőt, tervezésüknek és olasz gyártásuknak köszönhetően új stílust és minőséget hoznak létre.</t>
  </si>
  <si>
    <t>Az Air Master Young bokavédő kiváló védelmet, könnyedséget és kényelmet nyújt a fiatal sportlovaknak. Több levegőnyílással készült, amely lehetővé teszi, hogy a végtagok ne melegedjenek túl.
A megújult külső egy új speciális FLEX-TITANIUM betétet tartalmaz, amely fokozza a védelmet, és tökéletesen illeszkedik a ló lábához.
3D-hálós külső rétegből, perforált neoprén belső rétegből és Gel-Tech párnázatból készült belső béléssel készült. A legmagasabb minőség jellemzi őket.
Tervezésüknek és olasz gyártásuknak köszönhetően új stílust és minőséget hoznak létre.
Megfelel a fiatal lovak kategóriára vonatkozó nemzetközi szabályoknak.</t>
  </si>
  <si>
    <t>A Zandoná Carbon Air ínvédő kimondottan ugró lovak számára készült, hogy megvédje őket az esetleges sérülésektől és horzsolásoktól. 
Több rétegből épül fel, biztosítva az inak maximális kényelmét és védelmét. A hat darab szellőzőnyílás gondoskodik a megfelelő szellőzésről.
A Gel-Tech réteg közvetlenül a műanyag külső váz és a belső neoprén között található, ezáltal kiváló ütéscsillapító. A belső oldalon alul a "Flex-Zone" megfelelően fel tudja venni a ló lábának formáját, ezáltal maximalizálja a ló szabadságérzetét.
A szénszálas elemek a héj alatt helyezkednek el, szigetelik az ízületeket, miközben növelik az ellenálló képességet.</t>
  </si>
  <si>
    <t>A 100%-ban Olaszországban gyártott Zandoná Carbon Air Workout ínvédő könnyű és kényelmes védelmet nyújt a mindennapi munkavégzéshez.
Óvja a melső lábakat a zúzódások ellen. A perforált neoprénnek és a speciális szellőzésnek köszönhetően légáteresztő tulajdonsággal rendelkezik.
A külső szerkezet és a neoprén védelem között Gel-Tech található, amely szükség esetén ütéscsillapítóként, egyébként pedig kényelmes betétként működik. A dupla tépőzáras rögzítők biztonságos és stabil tartást biztosítanak. Tökéletes illeszkedést és feszültségmentességet garantál.</t>
  </si>
  <si>
    <t>A Carbon Air Active Fit bokavédő maximális kényelmet és biztonságot nyújt a ló lábának. A rugalmas zárrendszer gyors és egyszerű rögzítést garantál.
Külső rész különböző vastagságú TPU szerkezetből készül, a perforált neoprénnek köszönhetően légáteresztő, és hat szellőzőnyílással rendelkezik.
A külső TPU szerkezet és a neoprén védelem között Gel-Tech található, ami egyrészt csillapítja az ütést, másrészt kényelmes párnaként működik. A felső rész alatti szénszálas elemek hőszigetelő tulajdonságúak.
A csüdhöz közeli külső oldalon egy rugalmas zónát alakítottak ki, amely a maximális mozgásszabadság biztosításához szükséges.
A gyorskioldó rugalmas csatok biztonságos záródásra lettek kalibrálva. Mérete és ergonomikus formája úgy lett kifejlesztve, hogy pontosan lemásolja a végtag szerkezetét, garantálva a tökéletes pozicionálást.</t>
  </si>
  <si>
    <t>A Superior ínvédő különböző vastagságú külső TPU szerkezetből áll, a perforált neoprénnek és a 6 szellőzőnyílásnak köszönhetően átengedi a levegőt.
A Gel-Tech a külső TPU szerkezet és a neoprén támasz között található, lengéscsillapítóként és kényelmes párnázatként működik. A belső oldalon egy rugalmas zónát alakítottak. 
A gyorskioldó rugalmas csatok biztonságos záródásra lettek kalibrálva. Mérete és abszolút ergonomikus formája úgy lett kifejlesztve, hogy pontosan lemásolja a végtag szerkezetét, garantálva a tökéletes pozicionálást.
100%-ban Olaszországban gyártott.</t>
  </si>
  <si>
    <t>A Pro Junior Air bokavédő megvédi a fiatal ugró lovakat az ütközésektől és a zúzódásoktól a hátsó lábakon (figyelembe véve a "fiatal lovak" kategóriáira vonatkozó nemzetközi szabályokkal).
Külső TPU szerkezettel, különböző vastagsággal, a perforált neoprénnek köszönhetően maximális védelmet nyújt. Három darab ventilációs nyílással a megfelelő szellőzés érdekében.
Mérete és ergonomikus kialakítása kifejezetten a végtagszerkezet másolásával lett kifejlesztve, tökéletes illeszkedést garantálva, elkerülve a feszültségeket. A külső Carbon Fibre elemek növelik a mechanikus ellenállást.
Olaszországban gyártott termék.</t>
  </si>
  <si>
    <r>
      <rPr>
        <sz val="11"/>
        <color rgb="FF000000"/>
        <rFont val="Calibri"/>
        <family val="2"/>
        <charset val="238"/>
      </rPr>
      <t xml:space="preserve">A Zandoná Action egy olyan új termékcsalád, amelyet a ló ugrástechnika területén történő megfelelő védelmére fejlesztettek ki kifejezetten edzéshez. A bokavédő megvédi az ütésektől, miközben kiváló támogatást nyújt a lábnak, anélkül, hogy feladná a kényelmet, a teljesítményt és a stílust.
</t>
    </r>
    <r>
      <rPr>
        <b/>
        <u/>
        <sz val="11"/>
        <color rgb="FF000000"/>
        <rFont val="Calibri"/>
        <family val="2"/>
        <charset val="238"/>
      </rPr>
      <t>Főbb jellemzői</t>
    </r>
    <r>
      <rPr>
        <b/>
        <sz val="11"/>
        <color rgb="FF000000"/>
        <rFont val="Calibri"/>
        <family val="2"/>
        <charset val="238"/>
      </rPr>
      <t xml:space="preserve">:
</t>
    </r>
    <r>
      <rPr>
        <sz val="11"/>
        <color rgb="FF000000"/>
        <rFont val="Calibri"/>
        <family val="2"/>
        <charset val="238"/>
      </rPr>
      <t>- anatómiai és ergonómiai felépítés
- neoprén bélés
- könnyű
- kiváló minőségű termék
- 100%-ban Olaszországban készült</t>
    </r>
  </si>
  <si>
    <t>A Carbon Air Sensitive ínvédő kimondottan ugró lovak számára készült, hogy megvédje őket az esetleges sérülésektől és horzsolásoktól.
Több rétegből épül fel, így biztosítva az inak maximális kényelmét és védelmét. A hat darab szellőzőnyílás gondoskodik a megfelelő szellőzésről.
A Gel-Tech réteg közvetlenül a műanyag külső váz és a belső neoprén között található, kiváló ütéscsillapító hatású. A belső oldalon található "Flex-Zone" megfelelően fel tudja venni a ló lábának formáját, ígx maximalizálja a ló szabadságérzetét.
A szénszálas elemek a héj alatt helyezkednek el, szigeteli az ízületeket, miközben növelik a mechanikai ellenálló képességet.
A Sensitive típusok az érzékeny bőrű lovak számára bárányszőrös béléssel lettek kialakítva.</t>
  </si>
  <si>
    <t>A Carbon Air Sensitive bokavédő kimondottan ugró lovak számára készült, hogy megvédje őket az esetleges sérülésektől és horzsolásoktól.
Több rétegből épül fel, így biztosítva az inak maximális kényelmét és védelmét. A hat darab szellőzőnyílás gondoskodik a megfelelő szellőzésről.
A Gel-Tech réteg közvetlenül a műanyag külső váz és a belső neoprén között található, kiváló ütéscsillapító hatású. A belső oldalon található "Flex-Zone" megfelelően fel tudja venni a ló lábának formáját, ígx maximalizálja a ló szabadságérzetét.
A szénszálas elemek a héj alatt helyezkednek el, szigeteli az ízületeket, miközben növelik a mechanikai ellenálló képességet.
A Sensitive típusok az érzékeny bőrű lovak számára bárányszőrös béléssel lettek kialakítva.</t>
  </si>
  <si>
    <t>A Carbon Air heveder innovatív újítás. Megfelelően védi a ló hasát az ütődésektől az akadályok felett.
Különböző vastagságú TPU szerkezetből áll, szénszálas elemei egyszerre könnyebbé és tartósabbá teszik a hevedert.
Légáteresztő a 6 szellőzőnyílásnak köszönhetően. 
Görgős csatokkal és kivehető karabinerrel felszerelve, amelyhez könnyedén rögzítheti a szügyelőt vagy a martingált is.
A méret és az ergonomikus forma tökéletesen követi a ló testét.
Három különböző színben és kilenc különböző méretben kapható.</t>
  </si>
  <si>
    <t>A Carbon Air Candy heveder a "cukorkaszemű" formájáról kapta a nevét, amely további védelmet nyújt a hasi régiónak, különösen díjugratásban.
A világ legjobb versenyzőivel együttműködve fejlesztették ki.
A szíj kívül különböző vastagságú TPU szerkezetből, valamint szénszálas elemekből épül fel, amelyek könnyebbé teszik a pántot, ugyanakkor ellenállóbbá teszik az ütéseket. A légáteresztésről középen hat szellőzőzóna gondoskodik.
A csatok zárrendszerrel rendelkeznek, amely lehetővé teszi a heveder bezárását akkor is, amikor már a lovon ülünk - ez gyerekjátékká teszi a gyors becsatolást, például bemelegítésnél.
A heveder levehető gyűrűvel rendelkezik, amelyre további csatokat lehet rögzíteni.
A heveder a ló testfelépítésén alapul, így tökéletes illeszkedést eredményez.</t>
  </si>
  <si>
    <t>A Carbon Air Candy heveder a "cukorka" formájáról kapta a nevét, amely további védelmet nyújt a hastájéknak, különösen díjugratásnál.
A világ legjobb versenyzőivel együttműködve fejlesztették ki.
Kívül különböző vastagságú TPU szerkezetből, valamint szénszálas elemekből épül fel, amelyek könnyebbé teszik a pántot, ugyanakkor ellenállóbbá teszik az ütéseket. A légáteresztésről középen hat szellőzőzóna gondoskodik.
A csatok zárrendszerrel rendelkeznek, amely lehetővé teszi a heveder bezárását.
A heveder levehető gyűrűvel rendelkezik, amelyre további csatokat lehet rögzíteni.
A heveder a ló testfelépítésén alapul, így tökéletes illeszkedést eredményez.</t>
  </si>
  <si>
    <t>Acavallo® Piuma Respira elöl emelt gélpad csúszásgátló, ütéselnyelő és légáteresztő. Egy innovatív, hőre lágyuló anyagból készült, alacsony profilú párnázást biztosít a nyereg alatt, ami jobb légáteresztést és kényelmet biztosít a ló hátának.
Az elöl emelt gélpad támasztást és emelést biztosít a mar területén.</t>
  </si>
  <si>
    <t>Acavallo® Piuma Respira hátul emelt alátét EVA-ból készült, egy új, könnyű, hőre lágyuló anyagból, amely igazából egyedülálló előnyöket kínál lónak és lovasnak egyaránt.
Ez a könnyű EVA (hőre lágyuló anyagbó készült betét, alacsony profilú párnázással) anyag csökkenti a nyereg alatti térfogatot, és kivételes légáteresztést biztosít a ló hátának.
Ennek a párnának a különleges és innovatív szerkezete kis dudorok sokaságával, oldalsó lyukakkal intenzív, vízszintes légáramlást tesz lehetővé. Amellett, hogy minden egyes összenyomáskor párnázó hatást keltenek, a dudorok frissítő levegőt hoznak létre amely tökéletesen szárazon tartja a ló hátát. Ezt a funkciót tovább erősítik a nagy téglalap alakú kivágások, amelyek a gerinccsatorna mentén vannak elhelyezve a nyeregemelőn.
Lehetővé teszi a ló hátának apró tökéletlenségei kiegyenlítését.</t>
  </si>
  <si>
    <t>Acavallo® Classic gélpad elülső emeléssel. Csúszásgátló és ütésálló.
Maximális kényelmet és támogatást nyújt a lovas és a ló számára.
Anatómiai, csúszásmentes kialakításának köszönhetően a nyerget szilárdan a helyén tartja, közben a ló bőre szabadon lélegezhet.
A formázott gélnek köszönhetően tökéletesen alkalmazkodik a nyereghez és a ló hátához, egyenletes nyomáseloszlást és stresszcsökkentést kínál.
A nyereg és a gél közti nagyobb térrel folyamatos légáramlást garantál, a hosszan tartó frissesség érdekében.</t>
  </si>
  <si>
    <t>Középen emelt Acavallo® Classic gélpad klasszikus dizájnnal. Csúszásgátló és ütésálló, kényelmet és jó közérzetet biztosít a ló hátának. 
Az anatómiailag formázott gél tökéletesen alkalmazkodik a nyereg formájához, optimális tartást biztosít. 
Elkerüli a nyereg nem kívánt mozgását bármely irányban, garantálva a stabilitást.
Hipoallergén, nem mérgező és a bőrrel érintkezve nem reagál.
A gél könnyen vágható, szükség esetén bármilyen nyeregtípushoz igazítható.</t>
  </si>
  <si>
    <t>Acavallo® Respira gélpad elülső emeléssel könnyű és ütéscsillapító hatású. Optimális kényelmet és megfelelő súlyelosztást biztosít a ló hátán.
Különleges és innovatív szerkezete kis dudorok sokaságával, oldalsó lyukakkal intenzív, vízszintes légáramlást tesz lehetővé. 
A Respira gél kialakítása nemcsak jobb szellőzést biztosít, hanem nagyobb ütéselnyelést is kínál: szárazon tartja a lovat, és megakadályozza a túlmelegedést. Megakadályozza a nyereg nem kívánt mozgását, a zselé stabilitást és kényelmet garantál. 
Hipoallergén, nem mérgező és a bőrrel érintkezve nem reagál.
A gél könnyen vágható, szükség esetén bármilyen nyeregtípushoz igazítható.</t>
  </si>
  <si>
    <t>Acavallo® Respira gélpad hátsó emeléssel könnyű és ütéscsillapító hatású. Optimális kényelmet és megfelelő súlyelosztást biztosít a ló hátán.
Különleges és innovatív szerkezete kis dudorok sokaságával, oldalsó lyukakkal intenzív, vízszintes légáramlást tesz lehetővé. 
A Respira gél kialakítása nemcsak jobb szellőzést biztosít, hanem nagyobb ütéselnyelést is kínál: szárazon tartja a lovat, és megakadályozza a túlmelegedést. Megakadályozza a nyereg nem kívánt mozgását, a zselé stabilitást és kényelmet garantál. 
Hipoallergén, nem mérgező és a bőrrel érintkezve nem reagál.
A gél könnyen vágható, szükség esetén bármilyen nyeregtípushoz igazítható.</t>
  </si>
  <si>
    <t>Acavallo® csúszásgátló, masszázs kialakítású gélpad elülső emelővel. Biztosítja a masszírozó hatást.
Egyedülálló oszlop alakú elemekkel rendelkezik, amelyek folyamatosan mozognak, hogy javítsák a ló elülső izmainak vérkeringését. Csúszásgátló és ütéselnyelő tulajdonságaikkal lehetővé teszik a levegő folyamatos keringését.
A zselé nagy erőssége, hogy megakadályozza a nyereg nem kívánt mozgását. Továbbá a zselé kijavítja a ló hátának apró tökéletlenségeit. Kifinomult szellőző- és légkeringtető rendszernnek köszönhetően kitűnő a légáteresztő képessége.
Hipoallergén, nem mérgező és a bőrrel érintkezve nem reagál.
A zselé könnyen vágható, szükség esetén bármilyen nyeregtípushoz igazítható.</t>
  </si>
  <si>
    <t>Acavallo® csúszásgátló gélpad klasszikus dizájnnal, kivágott báránybőrrel és elülső emeléssel.
A gélpad tökéletes illeszkedést biztosít, és megakadályozza a nyereg nem kívánt mozgását, garantálva a stabilitást és a kényelmet. Ezenkívül a gél képes kompenzálni a ló hátának apró tökéletlenségeit, még a legkerekebb háthoz is alkalmazkodik.
Az alján található báránybőr bélés extra védelmet és rendkívül puha tapadást biztosít a bőrnek. Elkerülve a sérüléseket. 
Hipoallergén, nem mérgező és a bőrrel érintkezve nem reagál.
A zselé könnyen vágható, szükség esetén bármilyen nyeregtípushoz igazítható.</t>
  </si>
  <si>
    <t>Acavallo® csúszásgátló gélpad hátulsó emeléssel és kivágott bárányszőrrel. Légáteresztő, párnázott és elegáns.
Különleges és innovatív szerkezete kis dudorok sokaságával, oldalsó lyukakkal intenzív, vízszintes légáramlást tesz lehetővé. Nemcsak szárazon tartja a ló hátát, hanem párnázó hatást is biztosít, elnyeli az ütéseket.
Kifinomult szellőző- és légkeringtető rendszernek köszönhetően kitűnő a légáteresztő képessége.
A kivágott bárányszőr bélés a betét alsó részén puha, finom és allergénmentes, így optimális védelmet nyújt a sérülések ellen.
Hipoallergén, nem mérgező és a bőrrel érintkezve nem reagál.
A zselé könnyen vágható, szükség esetén bármilyen nyeregtípushoz igazítható.</t>
  </si>
  <si>
    <t xml:space="preserve">Acavallo® Piuma gélpad Respira dizájnnal, kivágott műbáránybőrrel és elöl emelt EVA anyagból. Alkalmas olyan helyzetek megoldására, ahol a mar megemelése szükséges. 
Az EVA egy nagyon könnyű, hőre lágyuló anyag, amely egyedülálló előnyöket kínál lónak és lovasnak egyaránt.
Ennek a párnának a különleges és innovatív szerkezete kis dudorok sokaságával, oldalsó lyukakkal intenzív, vízszintes légáramlást tesz lehetővé. Kifinomult szellőző- és légkeringtető rendszernek köszönhetően kitűnő a légáteresztő képessége.
A műbáránybőr gyorsan felszívja a nedvességet, megakadályozza a sérüléseket a ló bőrén. </t>
  </si>
  <si>
    <t>Acavallo® marnál kivágott nyeregemelő hatszögletű gélből és velúrból készült. Hátul emelt.
Ennek a betétnek a csúszásgátló, ütéselnyelő és hatszögletű zseléje, az alsó részben velúr anyaggal és 4 mm vastag belső nyitott cellás habbal kombinálva légáteresztővé teszi. Miközben maximális kényelmet biztosít. 
A közepe kevésbé vastag, így jobban alkalmazkodik a lóhoz. Folyamatos légáramlást eredményez.
Hipoallergén, nem mérgező és a bőrrel érintkezve nem reagál.</t>
  </si>
  <si>
    <t>Acavallo® Piuma nyeregemelő marnál kivágott, velúr béléssel, EVA anyagból. Elöl emelt. 
Az EVA egy rendkívül könnyű, hőre lágyuló anyag, amely egyedülálló előnyöket kínál a lónak és a lovasnak egyaránt. 
Kifinomult szellőző- és légkeringtető rendszernek köszönhetően kitűnő a légáteresztő képessége.</t>
  </si>
  <si>
    <t>Acavallo® Piuma nyeregemelő marnál kivágott, velúr béléssel, EVA anyagból. Hátul emelt. 
Az EVA egy rendkívül könnyű, hőre lágyuló anyag, amely egyedülálló előnyöket kínál a lónak és a lovasnak egyaránt. 
Kifinomult szellőző- és légkeringtető rendszernek köszönhetően kitűnő a légáteresztő képessége.</t>
  </si>
  <si>
    <t>M-L</t>
  </si>
  <si>
    <t>L/XL(60-63cm)</t>
  </si>
  <si>
    <t>L-XL</t>
  </si>
  <si>
    <t>L-XL (60 - 63 cm)</t>
  </si>
  <si>
    <t>S (50-54cm)</t>
  </si>
  <si>
    <t>M (54-57 cm)</t>
  </si>
  <si>
    <t>L ( 57-60 cm)</t>
  </si>
  <si>
    <t>S (52-56 cm)</t>
  </si>
  <si>
    <t>M(55-57 cm)</t>
  </si>
  <si>
    <t>L(58-60 cm)</t>
  </si>
  <si>
    <t>S (52-56cm)</t>
  </si>
  <si>
    <t>M(56-58 cm)</t>
  </si>
  <si>
    <t>L(58-62 cm)</t>
  </si>
  <si>
    <t>L(59-62 cm)</t>
  </si>
  <si>
    <t>S (54-56cm)</t>
  </si>
  <si>
    <t>0 (XS)</t>
  </si>
  <si>
    <t>1(S-L)</t>
  </si>
  <si>
    <t>2(XL)</t>
  </si>
  <si>
    <t>Egyenes(Nem emelt)</t>
  </si>
  <si>
    <t>Középen emelt</t>
  </si>
  <si>
    <t>Acavallo® Piuma markivágott szivacsos hátul emelt gélpad velúr béléssel, konfigurálható zsebbel. A zseben keresztül lehetséges a ló igényeihez leginkább megfelelő betét elhelyezése, így a lovas mindig megtalálja az optimális pozíciót.
A betét kmpozíciós anyaga egy innovatív, rendkívül könnyű hőre lágyuló anyag, amely egyedülálló előnyöket kínál mind a ló, mind a lovas számára. Alacsony profilú párnázást garantál, minimálisra csökkentve a nyereg alatti telítettséget, miközben a kifinomult szellőző- és légkeringtető rendszernek köszönhetően magas lélegzőképességet biztosít a ló hátának.</t>
  </si>
  <si>
    <t>Elöl emelt</t>
  </si>
  <si>
    <t>Acavallo Piuma WFS markivágott hátul emelt nyeregemelő</t>
  </si>
  <si>
    <t>Acavallo Piuma WFS markivágott elöl emelt nyeregemelő</t>
  </si>
  <si>
    <t>Acavallo Spine Free memóriahabos nyeregemelő lycra - és bambuszbéléssel</t>
  </si>
  <si>
    <t/>
  </si>
  <si>
    <t>OS  BK</t>
  </si>
  <si>
    <t xml:space="preserve">Equestro Junior biztonsági kengyel széles </t>
  </si>
  <si>
    <t>ETH10000OSBK</t>
  </si>
  <si>
    <t>135 BK</t>
  </si>
  <si>
    <t>TRANSPARENT/WHITE</t>
  </si>
  <si>
    <t>TRANSPARENT/NATURAL</t>
  </si>
  <si>
    <t>átlátszó/fehér</t>
  </si>
  <si>
    <t>átlátszó/natúr</t>
  </si>
  <si>
    <t>BLACK/BROWN</t>
  </si>
  <si>
    <t>RGB(123, 63, 0)</t>
  </si>
  <si>
    <t>csokoládébarna</t>
  </si>
  <si>
    <t>olivazöld</t>
  </si>
  <si>
    <t>RGB(231, 84, 128)</t>
  </si>
  <si>
    <t>sötét-rózsaszín</t>
  </si>
  <si>
    <t>RGB(95, 0, 60)</t>
  </si>
  <si>
    <t>szeder</t>
  </si>
  <si>
    <t>RGB(69, 69, 69)</t>
  </si>
  <si>
    <t>grafitszürke</t>
  </si>
  <si>
    <t>fehér/sötétkék</t>
  </si>
  <si>
    <t>bordó/szürke</t>
  </si>
  <si>
    <t>barna/keki</t>
  </si>
  <si>
    <t>RGB(48, 48, 48)</t>
  </si>
  <si>
    <t>antracit/szürke</t>
  </si>
  <si>
    <t>RGB(153, 101, 21)</t>
  </si>
  <si>
    <t>fa/sötét-rózsaszín</t>
  </si>
  <si>
    <t>barna/sötét-rózsaszín</t>
  </si>
  <si>
    <t>RGB(255, 0, 0)</t>
  </si>
  <si>
    <t>sötétkék/ piros</t>
  </si>
  <si>
    <t>RGB(227, 38, 54)</t>
  </si>
  <si>
    <t>sötétkék/hibiszkusz piros</t>
  </si>
  <si>
    <t>RGB(226, 114, 91)</t>
  </si>
  <si>
    <t>terra kockás</t>
  </si>
  <si>
    <t>sötétkék kockás</t>
  </si>
  <si>
    <t>RGB(0, 105, 148)</t>
  </si>
  <si>
    <t>tengerkék</t>
  </si>
  <si>
    <t>RGB(0, 100, 0)</t>
  </si>
  <si>
    <t>sötétzöld</t>
  </si>
  <si>
    <t>fekete matt</t>
  </si>
  <si>
    <t>fekete/bordó</t>
  </si>
  <si>
    <t>schwarz/samtrot</t>
  </si>
  <si>
    <t>fekete fényes</t>
  </si>
  <si>
    <t>rgb(52,63,81)</t>
  </si>
  <si>
    <t>farmerkék</t>
  </si>
  <si>
    <t>denimblau</t>
  </si>
  <si>
    <t>rgb(73,93,248)</t>
  </si>
  <si>
    <t>blaugrau</t>
  </si>
  <si>
    <t>púder rózsaszín</t>
  </si>
  <si>
    <t>puderrosa</t>
  </si>
  <si>
    <t>samtrot</t>
  </si>
  <si>
    <t>pasztellkék</t>
  </si>
  <si>
    <t>pastellblau</t>
  </si>
  <si>
    <t>schwarz shine, matt</t>
  </si>
  <si>
    <t>zafírkék</t>
  </si>
  <si>
    <t>saphirblau</t>
  </si>
  <si>
    <t>rgb(188,173,163)</t>
  </si>
  <si>
    <t>cappuccino/fekete</t>
  </si>
  <si>
    <t>cappuccino/schwarz</t>
  </si>
  <si>
    <t>rgb(245,245,220)</t>
  </si>
  <si>
    <t>alpesikék/krétakék/szürke</t>
  </si>
  <si>
    <t>alpenlbau/kreideblau/grau</t>
  </si>
  <si>
    <t>éjkék/bézs</t>
  </si>
  <si>
    <t>nachtblau/beige</t>
  </si>
  <si>
    <t>rgb(128,156,167)</t>
  </si>
  <si>
    <t>cappuccino/éjkék</t>
  </si>
  <si>
    <t>cappuccino/nachtblau</t>
  </si>
  <si>
    <t>éjkék/bézs/cappuccino</t>
  </si>
  <si>
    <t xml:space="preserve"> nachtblau/beige/cappuccino</t>
  </si>
  <si>
    <t>cappuccino</t>
  </si>
  <si>
    <t>cappuccino/feuerrot</t>
  </si>
  <si>
    <t>mélykék/kő kék</t>
  </si>
  <si>
    <t>tiefblau/stone blue</t>
  </si>
  <si>
    <t>fekete/kő kék</t>
  </si>
  <si>
    <t>schwarz/stone blue</t>
  </si>
  <si>
    <t>rgb(240,248,255)</t>
  </si>
  <si>
    <t>mélykék/sötétkék</t>
  </si>
  <si>
    <t>tiefblau/ dunkelgrau</t>
  </si>
  <si>
    <t>jeansblau</t>
  </si>
  <si>
    <t>világoskék/sötétkék</t>
  </si>
  <si>
    <t>hellblau/dunkelblau</t>
  </si>
  <si>
    <t>rgb(92, 11, 22)</t>
  </si>
  <si>
    <t>piros/szürke</t>
  </si>
  <si>
    <t>rot/grau</t>
  </si>
  <si>
    <t>königsblau</t>
  </si>
  <si>
    <t>rosegold</t>
  </si>
  <si>
    <t>kék/fehér</t>
  </si>
  <si>
    <t>grün</t>
  </si>
  <si>
    <t>fekete/piros/sárga</t>
  </si>
  <si>
    <t>fekete/piros</t>
  </si>
  <si>
    <t>flieder</t>
  </si>
  <si>
    <t>rgb(127,0,255)</t>
  </si>
  <si>
    <t>violett</t>
  </si>
  <si>
    <t>halvány rozsaszín</t>
  </si>
  <si>
    <t>fekete/oliva zöld</t>
  </si>
  <si>
    <t>ezüst/rózsaszín</t>
  </si>
  <si>
    <t>fekete/fehér/rosegold</t>
  </si>
  <si>
    <t>fekete/mélykék</t>
  </si>
  <si>
    <t>schwarz/tiefblau</t>
  </si>
  <si>
    <t>fekete/rosegold</t>
  </si>
  <si>
    <t>csillogó fekete/ rosegold</t>
  </si>
  <si>
    <t>barna/bronz</t>
  </si>
  <si>
    <t>braun/bronze</t>
  </si>
  <si>
    <t>rgb(92,38,13)</t>
  </si>
  <si>
    <t>fahéj</t>
  </si>
  <si>
    <t>zimt</t>
  </si>
  <si>
    <t>fehér/rózsaszín</t>
  </si>
  <si>
    <t>silber</t>
  </si>
  <si>
    <t>schwarz/rot</t>
  </si>
  <si>
    <t>fahéj/fekete</t>
  </si>
  <si>
    <t>zimt/schwarz</t>
  </si>
  <si>
    <t>piros/ezüst</t>
  </si>
  <si>
    <t>piros/sötétkék</t>
  </si>
  <si>
    <t>rgb(73,182,117)</t>
  </si>
  <si>
    <t>sötét olivazöld/rosegold</t>
  </si>
  <si>
    <t>dunkeloliv/rosegold</t>
  </si>
  <si>
    <t>sötét olivazöld</t>
  </si>
  <si>
    <t>darkoliv</t>
  </si>
  <si>
    <t>dunkeloliv</t>
  </si>
  <si>
    <t>rosa</t>
  </si>
  <si>
    <t>rgb(179,159,122)</t>
  </si>
  <si>
    <t>cappuccino melange</t>
  </si>
  <si>
    <t>cappuccino mélange</t>
  </si>
  <si>
    <t>tengerészkék/piros/ezüst</t>
  </si>
  <si>
    <t>éjkék/barna</t>
  </si>
  <si>
    <t>éjkék/rosegold</t>
  </si>
  <si>
    <t>éjkék/hibiszkusz</t>
  </si>
  <si>
    <t>rózsaszín/szürke</t>
  </si>
  <si>
    <t>szürke/piros</t>
  </si>
  <si>
    <t>grau/rot</t>
  </si>
  <si>
    <t>szürke/rosegold</t>
  </si>
  <si>
    <t>metál szürke</t>
  </si>
  <si>
    <t>rgb(255, 16, 240)</t>
  </si>
  <si>
    <t>neon rózsaszín</t>
  </si>
  <si>
    <t>neon pink</t>
  </si>
  <si>
    <t xml:space="preserve">
fukszia</t>
  </si>
  <si>
    <t>feuerrot</t>
  </si>
  <si>
    <t>sötétlila</t>
  </si>
  <si>
    <t>dunkelviolett</t>
  </si>
  <si>
    <t>sötétkék/rosegold</t>
  </si>
  <si>
    <t>bordó/sötétszürke</t>
  </si>
  <si>
    <t>bordó/ezüst</t>
  </si>
  <si>
    <t>barna/rosegold</t>
  </si>
  <si>
    <t>barna/sötétbarna</t>
  </si>
  <si>
    <t>kék/fehér/piros</t>
  </si>
  <si>
    <t>kék/piros</t>
  </si>
  <si>
    <t>blau/rot</t>
  </si>
  <si>
    <t>csillogó kék</t>
  </si>
  <si>
    <t xml:space="preserve">
alpesi kék/natúr</t>
  </si>
  <si>
    <t>KXS</t>
  </si>
  <si>
    <t>KXL</t>
  </si>
  <si>
    <t>14,5 cm</t>
  </si>
  <si>
    <t>13,5 cm</t>
  </si>
  <si>
    <t>12,5 cm</t>
  </si>
  <si>
    <t>10,5 cm</t>
  </si>
  <si>
    <t>43-46</t>
  </si>
  <si>
    <t>39-42</t>
  </si>
  <si>
    <t>6 db</t>
  </si>
  <si>
    <t>18 db</t>
  </si>
  <si>
    <t>18"</t>
  </si>
  <si>
    <t>17,5"</t>
  </si>
  <si>
    <t>17"</t>
  </si>
  <si>
    <t>15'</t>
  </si>
  <si>
    <t>11,5 cm</t>
  </si>
  <si>
    <t>10.5 cm</t>
  </si>
  <si>
    <t>Ugró nagy</t>
  </si>
  <si>
    <t>Univerzális normál</t>
  </si>
  <si>
    <t>Univerzális nagy</t>
  </si>
  <si>
    <t>Díjlovas normál</t>
  </si>
  <si>
    <t>Díjlovas nagy</t>
  </si>
  <si>
    <t>25,5'</t>
  </si>
  <si>
    <t>17,5'</t>
  </si>
  <si>
    <t>16,5"</t>
  </si>
  <si>
    <t>16,5'</t>
  </si>
  <si>
    <t>16"</t>
  </si>
  <si>
    <t>15,5"</t>
  </si>
  <si>
    <t>15,5'</t>
  </si>
  <si>
    <t>15"</t>
  </si>
  <si>
    <t>13"</t>
  </si>
  <si>
    <t>12"</t>
  </si>
  <si>
    <t>10"</t>
  </si>
  <si>
    <t>7,5'</t>
  </si>
  <si>
    <t>16'/40 cm</t>
  </si>
  <si>
    <t>CJ</t>
  </si>
  <si>
    <t>15'/38 cm</t>
  </si>
  <si>
    <t>CP</t>
  </si>
  <si>
    <t>18'/46 cm</t>
  </si>
  <si>
    <t>C3</t>
  </si>
  <si>
    <t>17,5'/44 cm</t>
  </si>
  <si>
    <t>C2</t>
  </si>
  <si>
    <t>17'/43 cm</t>
  </si>
  <si>
    <t>C1</t>
  </si>
  <si>
    <t>16,5'/42 cm</t>
  </si>
  <si>
    <t>C0</t>
  </si>
  <si>
    <t>23'/57,5 cm</t>
  </si>
  <si>
    <t>26'/66 cm</t>
  </si>
  <si>
    <t>26'/65 cm</t>
  </si>
  <si>
    <t>39cm/15,5'</t>
  </si>
  <si>
    <t>23"/57,5 cm</t>
  </si>
  <si>
    <t>15"/37,5 cm</t>
  </si>
  <si>
    <t>15'/37,5 cm</t>
  </si>
  <si>
    <t>13"/32,5 cm</t>
  </si>
  <si>
    <t>13'/32,5 cm</t>
  </si>
  <si>
    <t>12'/30 cm</t>
  </si>
  <si>
    <t>10"/26 cm</t>
  </si>
  <si>
    <t>10'/26 cm</t>
  </si>
  <si>
    <t>10"/25 cm</t>
  </si>
  <si>
    <t>285 cm</t>
  </si>
  <si>
    <t>225 cm</t>
  </si>
  <si>
    <t>135  cm</t>
  </si>
  <si>
    <t xml:space="preserve">135 cm </t>
  </si>
  <si>
    <t>34 cm</t>
  </si>
  <si>
    <t>32 cm</t>
  </si>
  <si>
    <t>30 cm</t>
  </si>
  <si>
    <t>26 cm</t>
  </si>
  <si>
    <t>16,5 cm</t>
  </si>
  <si>
    <t>15,5 cm</t>
  </si>
  <si>
    <t>9,5 cm</t>
  </si>
  <si>
    <t>9 cm</t>
  </si>
  <si>
    <t>57 - 59 cm</t>
  </si>
  <si>
    <t>55 - 59 cm</t>
  </si>
  <si>
    <t>51 - 54 cm</t>
  </si>
  <si>
    <t>140/046</t>
  </si>
  <si>
    <t>475 ml</t>
  </si>
  <si>
    <t>350 ml</t>
  </si>
  <si>
    <t>130 ml</t>
  </si>
  <si>
    <t>40 l</t>
  </si>
  <si>
    <t>20 l </t>
  </si>
  <si>
    <t>12 l</t>
  </si>
  <si>
    <t>10 l</t>
  </si>
  <si>
    <t>6 l</t>
  </si>
  <si>
    <t>0.5 l</t>
  </si>
  <si>
    <t>145 mm</t>
  </si>
  <si>
    <t>135 mm</t>
  </si>
  <si>
    <t>125 mm</t>
  </si>
  <si>
    <t>110 mm</t>
  </si>
  <si>
    <t>100 mm</t>
  </si>
  <si>
    <t>18 mm</t>
  </si>
  <si>
    <t>S: 18mm</t>
  </si>
  <si>
    <t>13 mm</t>
  </si>
  <si>
    <t>235 g</t>
  </si>
  <si>
    <t>200 g</t>
  </si>
  <si>
    <t>XXLXW</t>
  </si>
  <si>
    <t>XLXW</t>
  </si>
  <si>
    <t>SXW</t>
  </si>
  <si>
    <t>XXLW</t>
  </si>
  <si>
    <t>Kinder M</t>
  </si>
  <si>
    <t>Gr. 45</t>
  </si>
  <si>
    <t>Gr. 44</t>
  </si>
  <si>
    <t>Gr. 43</t>
  </si>
  <si>
    <t>Gr. 42</t>
  </si>
  <si>
    <t>Gr. 41</t>
  </si>
  <si>
    <t>Gr. 40</t>
  </si>
  <si>
    <t>Gr. 39</t>
  </si>
  <si>
    <t>Gr. 38</t>
  </si>
  <si>
    <t>Gr. 37</t>
  </si>
  <si>
    <t>Gr. 36</t>
  </si>
  <si>
    <t>Gr. 35</t>
  </si>
  <si>
    <t>Gr. 34</t>
  </si>
  <si>
    <t>Gr. 33</t>
  </si>
  <si>
    <t>Gr. 32</t>
  </si>
  <si>
    <t>Gr. 31</t>
  </si>
  <si>
    <t>Gr. 30</t>
  </si>
  <si>
    <t>Gr. 29</t>
  </si>
  <si>
    <t>Gr. 28</t>
  </si>
  <si>
    <t>L (35-38)</t>
  </si>
  <si>
    <t>M (35-38)</t>
  </si>
  <si>
    <t>szűkített M</t>
  </si>
  <si>
    <t>XXS/XS</t>
  </si>
  <si>
    <t>Full/Cob</t>
  </si>
  <si>
    <t xml:space="preserve">Mini shetty </t>
  </si>
  <si>
    <t>delete</t>
  </si>
  <si>
    <t>világos zöld</t>
  </si>
  <si>
    <t>Supreme puhán párnázott póni kötőfék</t>
  </si>
  <si>
    <t xml:space="preserve">Supreme póni kötőfék </t>
  </si>
  <si>
    <t>productTitleData</t>
  </si>
  <si>
    <t>productOriginalnameData</t>
  </si>
  <si>
    <t>productMarkData</t>
  </si>
  <si>
    <t>productCategoryData</t>
  </si>
  <si>
    <t>productSubCategoryData</t>
  </si>
  <si>
    <t>productChildCategoryData</t>
  </si>
  <si>
    <t>productChildSubCategoryData</t>
  </si>
  <si>
    <t>sizeData</t>
  </si>
  <si>
    <t>colorOriginalData</t>
  </si>
  <si>
    <t>petrol/white</t>
  </si>
  <si>
    <t>rgba(239, 53, 96, 0.93)</t>
  </si>
  <si>
    <t>raspberry</t>
  </si>
  <si>
    <t>petrol/black</t>
  </si>
  <si>
    <t>natural</t>
  </si>
  <si>
    <t>rgb(155, 35, 71)</t>
  </si>
  <si>
    <t>black/red/yellow</t>
  </si>
  <si>
    <t>black/red</t>
  </si>
  <si>
    <t>rgb(225, 177, 197)</t>
  </si>
  <si>
    <t>rgb(255, 131, 180)</t>
  </si>
  <si>
    <t>rgb(245, 184, 162)</t>
  </si>
  <si>
    <t>rgb(166, 166, 166)</t>
  </si>
  <si>
    <t>rgb(252, 129, 148)</t>
  </si>
  <si>
    <t>rgba(192,192,192, 1)</t>
  </si>
  <si>
    <t>rgba(229, 23, 23, 1)</t>
  </si>
  <si>
    <t>rgb(229, 23, 23)</t>
  </si>
  <si>
    <t>rgb(250, 182, 158)</t>
  </si>
  <si>
    <t>rgba(250, 182, 158, 1)</t>
  </si>
  <si>
    <t>rgb(255, 135, 150)</t>
  </si>
  <si>
    <t>rgba(22, 56, 94, 1)</t>
  </si>
  <si>
    <t>rgb(22, 56, 94)</t>
  </si>
  <si>
    <t>rgb(234, 185, 204)</t>
  </si>
  <si>
    <t>rgba(137, 174, 150, 1)</t>
  </si>
  <si>
    <t>rgba(238, 186, 198, 1)</t>
  </si>
  <si>
    <t>rgb(119, 129, 107)</t>
  </si>
  <si>
    <t>rgba(231, 188, 211, 1)</t>
  </si>
  <si>
    <t>rgba(248, 188, 195, 1)</t>
  </si>
  <si>
    <t>rgba(114, 72, 54, 1)</t>
  </si>
  <si>
    <t>rgb(114, 72, 54)</t>
  </si>
  <si>
    <t>sea/white</t>
  </si>
  <si>
    <t>tengerkék/fehér</t>
  </si>
  <si>
    <t>rgb(246, 212, 206)</t>
  </si>
  <si>
    <t>navy/rose gold</t>
  </si>
  <si>
    <t>tengerészkék/rózsa arany</t>
  </si>
  <si>
    <t>rgb(244, 96, 114)</t>
  </si>
  <si>
    <t>coral</t>
  </si>
  <si>
    <t>koral</t>
  </si>
  <si>
    <t>navy/silver</t>
  </si>
  <si>
    <t>tengerészkék/ezüst</t>
  </si>
  <si>
    <t>navy/navy</t>
  </si>
  <si>
    <t>tengerészkék/tengerészkék</t>
  </si>
  <si>
    <t>black/silver shiny</t>
  </si>
  <si>
    <t>fekete/fényes ezüst</t>
  </si>
  <si>
    <t>grey/red</t>
  </si>
  <si>
    <t>szürke/vörös</t>
  </si>
  <si>
    <t>rgb(253, 208, 199)</t>
  </si>
  <si>
    <t>black/rose gold shiny</t>
  </si>
  <si>
    <t>fekete/fényes rózsa arany</t>
  </si>
  <si>
    <t>black/black shiny</t>
  </si>
  <si>
    <t>fekete/fényes fekete</t>
  </si>
  <si>
    <t>navy/navy shiny</t>
  </si>
  <si>
    <t>tengerészkék/fényes tengerészkék</t>
  </si>
  <si>
    <t>black/shiny</t>
  </si>
  <si>
    <t>fekete/fényes</t>
  </si>
  <si>
    <t>rgb(169, 186, 157)</t>
  </si>
  <si>
    <t>daphne</t>
  </si>
  <si>
    <t>babérfa</t>
  </si>
  <si>
    <t>rgb(138, 43, 226)</t>
  </si>
  <si>
    <t>violet</t>
  </si>
  <si>
    <t>viola</t>
  </si>
  <si>
    <t>skyway</t>
  </si>
  <si>
    <t>világoskék</t>
  </si>
  <si>
    <t>honeysuckle</t>
  </si>
  <si>
    <t>jerikói lonc</t>
  </si>
  <si>
    <t>rgb(227, 201, 168)</t>
  </si>
  <si>
    <t>crème brùlée</t>
  </si>
  <si>
    <t>krém brülé</t>
  </si>
  <si>
    <t>wine/white</t>
  </si>
  <si>
    <t>borvörös/fehér</t>
  </si>
  <si>
    <t>rgb(0, 105, 148)</t>
  </si>
  <si>
    <t>sea/black</t>
  </si>
  <si>
    <t>tengerkék/fekete</t>
  </si>
  <si>
    <t>rgb(114, 47, 55)</t>
  </si>
  <si>
    <t>wine/black</t>
  </si>
  <si>
    <t>borvörös/fekete</t>
  </si>
  <si>
    <t>navy/white</t>
  </si>
  <si>
    <t>tengerészkék/fehér</t>
  </si>
  <si>
    <t>navy/black</t>
  </si>
  <si>
    <t>tengerészkék/fekete</t>
  </si>
  <si>
    <t>grey/white</t>
  </si>
  <si>
    <t>szürke/fehér</t>
  </si>
  <si>
    <t>fucsia/white</t>
  </si>
  <si>
    <t>fukszia/fehér</t>
  </si>
  <si>
    <t>rgb(255, 0, 255)</t>
  </si>
  <si>
    <t>fucsia/black</t>
  </si>
  <si>
    <t>fukszia/fekete</t>
  </si>
  <si>
    <t>rgba(167, 205, 226, 0.99)</t>
  </si>
  <si>
    <t>alpesi kék/ezüst</t>
  </si>
  <si>
    <t>rgb(122, 122, 132)</t>
  </si>
  <si>
    <t>rgb(125, 57, 39)</t>
  </si>
  <si>
    <t>rgba(125, 57, 39, 1)</t>
  </si>
  <si>
    <t>rgb(236, 71, 132)</t>
  </si>
  <si>
    <t>rgba(236, 71, 132, 1)</t>
  </si>
  <si>
    <t>rgb(252, 237, 199)</t>
  </si>
  <si>
    <t>rgb(159, 71, 93)</t>
  </si>
  <si>
    <t>blau glitzer</t>
  </si>
  <si>
    <t>rgba(166, 205, 226, 0.99)</t>
  </si>
  <si>
    <t>alpesi kék/natúr</t>
  </si>
  <si>
    <t>rgba(226, 197, 158, 1)</t>
  </si>
  <si>
    <t>aszfalt szürke/fekete</t>
  </si>
  <si>
    <t>rgb(148, 229, 233)</t>
  </si>
  <si>
    <t>rgb(226, 197, 158)</t>
  </si>
  <si>
    <t>transparent/natural</t>
  </si>
  <si>
    <t>rgb(183, 235, 183)</t>
  </si>
  <si>
    <t>transparent/white</t>
  </si>
  <si>
    <t>eco-wool  white</t>
  </si>
  <si>
    <t>rgb(221, 87, 96)</t>
  </si>
  <si>
    <t>rgb(183, 207, 252)</t>
  </si>
  <si>
    <t>rgb(246, 220, 190)</t>
  </si>
  <si>
    <t>rgb(194, 152, 108)</t>
  </si>
  <si>
    <t>rgba(241, 219, 193, 1)</t>
  </si>
  <si>
    <t>nachtblau/beige/cappuccino</t>
  </si>
  <si>
    <t>rgb(143, 31, 47)</t>
  </si>
  <si>
    <t>yellow fluo</t>
  </si>
  <si>
    <t>white/white</t>
  </si>
  <si>
    <t>white/red/grey</t>
  </si>
  <si>
    <t>rgb(196, 237, 240)</t>
  </si>
  <si>
    <t>turquoise/red/navy</t>
  </si>
  <si>
    <t>terra/white</t>
  </si>
  <si>
    <t>terra/black</t>
  </si>
  <si>
    <t>smoke dore/white</t>
  </si>
  <si>
    <t>smoke dore/black</t>
  </si>
  <si>
    <t>sand/white</t>
  </si>
  <si>
    <t>sand/black</t>
  </si>
  <si>
    <t>sand</t>
  </si>
  <si>
    <t>royal/black</t>
  </si>
  <si>
    <t>royal blue</t>
  </si>
  <si>
    <t>rgba(255, 122, 0, 1)</t>
  </si>
  <si>
    <t>orange</t>
  </si>
  <si>
    <t>navy/white/red</t>
  </si>
  <si>
    <t>navy/light blue</t>
  </si>
  <si>
    <t>navy/red/grey</t>
  </si>
  <si>
    <t>navy/petrol</t>
  </si>
  <si>
    <t>navy/fucsia</t>
  </si>
  <si>
    <t>rgba(189, 255, 0, 1)</t>
  </si>
  <si>
    <t>lime/black</t>
  </si>
  <si>
    <t>lilla/white</t>
  </si>
  <si>
    <t>lilla/black</t>
  </si>
  <si>
    <t>hunter green</t>
  </si>
  <si>
    <t>light blue</t>
  </si>
  <si>
    <t>charcoal/grey</t>
  </si>
  <si>
    <t>rgb(95, 175, 57)</t>
  </si>
  <si>
    <t>grass green</t>
  </si>
  <si>
    <t>grey/red/black</t>
  </si>
  <si>
    <t>eco-wool  black</t>
  </si>
  <si>
    <t>rgb(37, 107, 90)</t>
  </si>
  <si>
    <t>forest/green</t>
  </si>
  <si>
    <t>eco-wool  natural</t>
  </si>
  <si>
    <t>eco-wool  brown</t>
  </si>
  <si>
    <t>cognac</t>
  </si>
  <si>
    <t>deep blue/black</t>
  </si>
  <si>
    <t>deep blue/white</t>
  </si>
  <si>
    <t>charcoal</t>
  </si>
  <si>
    <t>brown/mustard</t>
  </si>
  <si>
    <t>brown/titanium gold</t>
  </si>
  <si>
    <t>bronze</t>
  </si>
  <si>
    <t>baby blue</t>
  </si>
  <si>
    <t>rgba(175, 253, 98, 1)</t>
  </si>
  <si>
    <t>rgba(235, 43, 147, 1)</t>
  </si>
  <si>
    <t>rgba(158, 255, 0, 1)</t>
  </si>
  <si>
    <t>rgb(122, 150, 194)</t>
  </si>
  <si>
    <t>bianchi-zöld</t>
  </si>
  <si>
    <t>rgba(233, 250, 44, 1)</t>
  </si>
  <si>
    <t>rgba(243, 247, 72, 1)</t>
  </si>
  <si>
    <t>rgb(235, 139, 188)</t>
  </si>
  <si>
    <t>rgba(85, 62, 41, 1)</t>
  </si>
  <si>
    <t>rgb(89, 76, 65)</t>
  </si>
  <si>
    <t>rgb(255, 129, 129)</t>
  </si>
  <si>
    <t>rgb(183, 150, 246)</t>
  </si>
  <si>
    <t>rgb(132, 103, 63)</t>
  </si>
  <si>
    <t>rgb(255, 255, 252)</t>
  </si>
  <si>
    <t>rgb(247, 253, 253)</t>
  </si>
  <si>
    <t>rgb(51, 127, 110)</t>
  </si>
  <si>
    <t>rgba(43, 58, 112, 1)</t>
  </si>
  <si>
    <t>rgb(181, 100, 47)</t>
  </si>
  <si>
    <t>rgb(184, 101, 38)</t>
  </si>
  <si>
    <t>rgb(218, 32, 32)</t>
  </si>
  <si>
    <t>rgb(252, 210, 193)</t>
  </si>
  <si>
    <t>rgb(106, 120, 89)</t>
  </si>
  <si>
    <t>rgb(102, 125, 94)</t>
  </si>
  <si>
    <t>rgba(253, 65, 144, 1)</t>
  </si>
  <si>
    <t>rgb(61, 107, 127)</t>
  </si>
  <si>
    <t>rgb(243, 221, 186)</t>
  </si>
  <si>
    <t>rgba(241, 221, 182, 1)</t>
  </si>
  <si>
    <t>holz</t>
  </si>
  <si>
    <t>grün mit kräutern</t>
  </si>
  <si>
    <t>rgb(37, 70, 106)</t>
  </si>
  <si>
    <t>rgba(255,255,0, 1)</t>
  </si>
  <si>
    <t>rgb(173, 238, 217)</t>
  </si>
  <si>
    <t>metall</t>
  </si>
  <si>
    <t>rgb(207, 196, 233)</t>
  </si>
  <si>
    <t>rgb(250, 108, 100)</t>
  </si>
  <si>
    <t>világosszürke melanzs</t>
  </si>
  <si>
    <t>rgb(254, 215, 212)</t>
  </si>
  <si>
    <t>rgba(234, 45, 68, 1)</t>
  </si>
  <si>
    <t>rgb(8, 139, 251)</t>
  </si>
  <si>
    <t>rgb(157, 202, 228)</t>
  </si>
  <si>
    <t>rgb(247, 64, 35)</t>
  </si>
  <si>
    <t>rgb(245, 73, 154)</t>
  </si>
  <si>
    <t>glitzerpink</t>
  </si>
  <si>
    <t>rgba(235, 0, 255, 1)</t>
  </si>
  <si>
    <t>fukszia</t>
  </si>
  <si>
    <t>rgb(255, 192, 188)</t>
  </si>
  <si>
    <t>aszfalt szürke</t>
  </si>
  <si>
    <t>colorOriginalTitle</t>
  </si>
  <si>
    <t>colorTitle</t>
  </si>
  <si>
    <t>colorData</t>
  </si>
  <si>
    <t>Row Labels</t>
  </si>
  <si>
    <t>(blank)</t>
  </si>
  <si>
    <t>ECO-WOOL BLACK</t>
  </si>
  <si>
    <t>ECO-WOOL BROWN</t>
  </si>
  <si>
    <t>ECO-WOOL NATURAL</t>
  </si>
  <si>
    <t>ECO-WOOL WHITE</t>
  </si>
  <si>
    <t>colorOriginalName</t>
  </si>
  <si>
    <t>imageCode</t>
  </si>
  <si>
    <t xml:space="preserve">00 41 </t>
  </si>
  <si>
    <t>AC189_0041</t>
  </si>
  <si>
    <t>AC189_0042</t>
  </si>
  <si>
    <t>AC189_0047</t>
  </si>
  <si>
    <t>AC189_0049</t>
  </si>
  <si>
    <t>AC193_07_0047</t>
  </si>
  <si>
    <t>AC193_09_0049</t>
  </si>
  <si>
    <t>AC193_00_0041</t>
  </si>
  <si>
    <t>AC871SE_SK</t>
  </si>
  <si>
    <t>ETH10000_ROY</t>
  </si>
  <si>
    <t>ETH10001_ROY</t>
  </si>
  <si>
    <t>VA00758_BK_SL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</si>
</sst>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25"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sz val="11"/>
      <name val="Aptos Narrow"/>
      <family val="2"/>
      <charset val="238"/>
      <scheme val="minor"/>
    </font>
    <font>
      <sz val="11"/>
      <color indexed="8"/>
      <name val="Calibri"/>
      <family val="2"/>
    </font>
    <font>
      <sz val="11"/>
      <color rgb="FFFF0000"/>
      <name val="Calibri"/>
      <family val="2"/>
      <charset val="238"/>
    </font>
    <font>
      <sz val="11"/>
      <color rgb="FF000000"/>
      <name val="Calibri"/>
      <family val="2"/>
      <charset val="238"/>
    </font>
    <font>
      <sz val="11"/>
      <color rgb="FF000000"/>
      <name val="Calibri"/>
      <family val="2"/>
      <charset val="238"/>
    </font>
    <font>
      <u/>
      <sz val="11"/>
      <color theme="10"/>
      <name val="Aptos Narrow"/>
      <family val="2"/>
      <charset val="238"/>
      <scheme val="minor"/>
    </font>
    <font>
      <sz val="11"/>
      <name val="Calibri"/>
      <family val="2"/>
      <charset val="238"/>
    </font>
    <font>
      <sz val="12"/>
      <color rgb="FF0D0D0D"/>
      <name val="Segoe UI"/>
      <family val="2"/>
      <charset val="238"/>
    </font>
    <font>
      <u/>
      <sz val="11"/>
      <color rgb="FF000000"/>
      <name val="Calibri"/>
      <family val="2"/>
      <charset val="238"/>
    </font>
    <font>
      <b/>
      <u/>
      <sz val="11"/>
      <color rgb="FF000000"/>
      <name val="Calibri"/>
      <family val="2"/>
      <charset val="238"/>
    </font>
    <font>
      <b/>
      <sz val="11"/>
      <color rgb="FF000000"/>
      <name val="Calibri"/>
      <family val="2"/>
      <charset val="238"/>
    </font>
    <font>
      <sz val="11"/>
      <name val="Aptos Narrow"/>
      <family val="2"/>
      <scheme val="minor"/>
    </font>
    <font>
      <sz val="11"/>
      <color rgb="FF000000"/>
      <name val="Aptos Narrow"/>
      <family val="2"/>
      <charset val="238"/>
      <scheme val="minor"/>
    </font>
    <font>
      <sz val="11"/>
      <color rgb="FF000000"/>
      <name val="Aptos Narrow"/>
      <family val="2"/>
      <scheme val="minor"/>
    </font>
    <font>
      <sz val="10"/>
      <color theme="1"/>
      <name val="Arial"/>
      <family val="2"/>
    </font>
    <font>
      <b/>
      <sz val="10"/>
      <color theme="1"/>
      <name val="Arial"/>
      <family val="2"/>
      <charset val="238"/>
    </font>
    <font>
      <b/>
      <sz val="11"/>
      <color theme="1"/>
      <name val="Aptos Narrow"/>
      <family val="2"/>
      <scheme val="minor"/>
    </font>
  </fonts>
  <fills count="18">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8" tint="-0.24997711111789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theme="4" tint="0.79998168889431442"/>
      </patternFill>
    </fill>
    <fill>
      <patternFill patternType="solid">
        <fgColor theme="2" tint="-0.499984740745262"/>
        <bgColor indexed="64"/>
      </patternFill>
    </fill>
    <fill>
      <patternFill patternType="solid">
        <fgColor theme="2" tint="-0.499984740745262"/>
        <bgColor theme="4" tint="0.79998168889431442"/>
      </patternFill>
    </fill>
    <fill>
      <patternFill patternType="solid">
        <fgColor rgb="FFFF0000"/>
        <bgColor theme="4" tint="0.79998168889431442"/>
      </patternFill>
    </fill>
    <fill>
      <patternFill patternType="solid">
        <fgColor rgb="FFC0E6F5"/>
        <bgColor rgb="FF000000"/>
      </patternFill>
    </fill>
    <fill>
      <patternFill patternType="solid">
        <fgColor theme="0" tint="-0.14999847407452621"/>
        <bgColor theme="0" tint="-0.14999847407452621"/>
      </patternFill>
    </fill>
    <fill>
      <patternFill patternType="solid">
        <fgColor theme="7" tint="0.79998168889431442"/>
        <bgColor theme="7"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theme="7" tint="0.39997558519241921"/>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s>
  <cellStyleXfs count="7">
    <xf numFmtId="0" fontId="0" fillId="0" borderId="0"/>
    <xf numFmtId="0" fontId="5" fillId="0" borderId="0"/>
    <xf numFmtId="164" fontId="9" fillId="0" borderId="0" applyFill="0" applyBorder="0" applyAlignment="0" applyProtection="0"/>
    <xf numFmtId="0" fontId="5" fillId="0" borderId="0"/>
    <xf numFmtId="0" fontId="5" fillId="0" borderId="0"/>
    <xf numFmtId="0" fontId="13" fillId="0" borderId="0" applyNumberFormat="0" applyFill="0" applyBorder="0" applyAlignment="0" applyProtection="0"/>
    <xf numFmtId="0" fontId="22" fillId="0" borderId="0"/>
  </cellStyleXfs>
  <cellXfs count="127">
    <xf numFmtId="0" fontId="0" fillId="0" borderId="0" xfId="0"/>
    <xf numFmtId="0" fontId="0" fillId="2" borderId="1" xfId="0" applyFill="1" applyBorder="1" applyAlignment="1">
      <alignment horizontal="center" vertical="center" wrapText="1"/>
    </xf>
    <xf numFmtId="0" fontId="0" fillId="0" borderId="0" xfId="0" applyAlignment="1">
      <alignment wrapText="1"/>
    </xf>
    <xf numFmtId="0" fontId="5" fillId="0" borderId="0" xfId="1"/>
    <xf numFmtId="0" fontId="4" fillId="5" borderId="0" xfId="0" applyFont="1" applyFill="1" applyAlignment="1">
      <alignment horizontal="center" vertical="center" wrapText="1"/>
    </xf>
    <xf numFmtId="1" fontId="4"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0" fillId="0" borderId="0" xfId="0" applyAlignment="1">
      <alignment horizontal="center" vertical="center" wrapText="1"/>
    </xf>
    <xf numFmtId="0" fontId="4" fillId="5" borderId="2" xfId="0" applyFont="1" applyFill="1" applyBorder="1" applyAlignment="1">
      <alignment horizontal="center" vertical="center" wrapText="1"/>
    </xf>
    <xf numFmtId="0" fontId="8" fillId="0" borderId="0" xfId="0" applyFont="1"/>
    <xf numFmtId="0" fontId="5" fillId="0" borderId="0" xfId="1" applyAlignment="1">
      <alignment wrapText="1"/>
    </xf>
    <xf numFmtId="0" fontId="0" fillId="0" borderId="0" xfId="0" pivotButton="1"/>
    <xf numFmtId="0" fontId="0" fillId="0" borderId="0" xfId="0" applyAlignment="1">
      <alignment horizontal="left"/>
    </xf>
    <xf numFmtId="0" fontId="0" fillId="7" borderId="3" xfId="0" applyFill="1" applyBorder="1"/>
    <xf numFmtId="0" fontId="15" fillId="0" borderId="0" xfId="0" applyFont="1"/>
    <xf numFmtId="0" fontId="0" fillId="11"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8" fillId="14" borderId="1" xfId="0" applyFont="1" applyFill="1" applyBorder="1" applyAlignment="1">
      <alignment horizontal="center" vertical="center" wrapText="1"/>
    </xf>
    <xf numFmtId="0" fontId="20" fillId="15" borderId="1" xfId="0" applyFont="1" applyFill="1" applyBorder="1" applyAlignment="1">
      <alignment horizontal="center" vertical="center" wrapText="1"/>
    </xf>
    <xf numFmtId="0" fontId="20" fillId="15" borderId="12" xfId="0" applyFont="1" applyFill="1" applyBorder="1" applyAlignment="1">
      <alignment horizontal="center" vertical="center" wrapText="1"/>
    </xf>
    <xf numFmtId="0" fontId="20" fillId="15" borderId="12" xfId="0" applyFont="1" applyFill="1" applyBorder="1" applyAlignment="1">
      <alignment horizontal="center" vertical="center"/>
    </xf>
    <xf numFmtId="0" fontId="0" fillId="16"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3" borderId="1" xfId="0" applyFill="1" applyBorder="1" applyAlignment="1">
      <alignment horizontal="center" vertical="center"/>
    </xf>
    <xf numFmtId="0" fontId="2" fillId="3" borderId="13" xfId="0" applyFont="1" applyFill="1" applyBorder="1" applyAlignment="1">
      <alignment horizontal="center" vertical="center" wrapText="1"/>
    </xf>
    <xf numFmtId="0" fontId="0" fillId="17" borderId="0" xfId="0" applyFill="1" applyAlignment="1">
      <alignment horizontal="center" vertical="center"/>
    </xf>
    <xf numFmtId="0" fontId="0" fillId="17" borderId="13" xfId="0" applyFill="1" applyBorder="1" applyAlignment="1">
      <alignment horizontal="center" vertical="center"/>
    </xf>
    <xf numFmtId="0" fontId="0" fillId="3" borderId="0" xfId="0" applyFill="1" applyAlignment="1">
      <alignment horizontal="center" vertical="center"/>
    </xf>
    <xf numFmtId="0" fontId="5" fillId="0" borderId="0" xfId="1" applyAlignment="1">
      <alignment horizontal="center" vertical="center"/>
    </xf>
    <xf numFmtId="0" fontId="3" fillId="0" borderId="0" xfId="0" applyFont="1" applyAlignment="1">
      <alignment horizontal="center" vertical="center"/>
    </xf>
    <xf numFmtId="49" fontId="0" fillId="3" borderId="0" xfId="0" applyNumberFormat="1" applyFill="1" applyAlignment="1">
      <alignment horizontal="center" vertical="center"/>
    </xf>
    <xf numFmtId="49" fontId="5" fillId="0" borderId="0" xfId="1" applyNumberFormat="1" applyAlignment="1">
      <alignment horizontal="center" vertical="center"/>
    </xf>
    <xf numFmtId="0" fontId="0" fillId="9" borderId="3" xfId="0" applyFill="1" applyBorder="1" applyAlignment="1">
      <alignment horizontal="center" vertical="center"/>
    </xf>
    <xf numFmtId="0" fontId="0" fillId="7" borderId="3" xfId="0" applyFill="1" applyBorder="1" applyAlignment="1">
      <alignment horizontal="center" vertical="center"/>
    </xf>
    <xf numFmtId="0" fontId="0" fillId="10" borderId="3" xfId="0" applyFill="1" applyBorder="1" applyAlignment="1">
      <alignment horizontal="center" vertical="center"/>
    </xf>
    <xf numFmtId="0" fontId="0" fillId="8" borderId="3" xfId="0" applyFill="1" applyBorder="1" applyAlignment="1">
      <alignment horizontal="center" vertical="center"/>
    </xf>
    <xf numFmtId="0" fontId="12" fillId="7" borderId="3" xfId="0" applyFont="1" applyFill="1" applyBorder="1" applyAlignment="1">
      <alignment horizontal="center" vertical="center"/>
    </xf>
    <xf numFmtId="0" fontId="12" fillId="9" borderId="3" xfId="0" applyFont="1" applyFill="1" applyBorder="1" applyAlignment="1">
      <alignment horizontal="center" vertical="center"/>
    </xf>
    <xf numFmtId="0" fontId="0" fillId="4" borderId="3" xfId="0" applyFill="1" applyBorder="1" applyAlignment="1">
      <alignment horizontal="center" vertical="center"/>
    </xf>
    <xf numFmtId="0" fontId="0" fillId="12" borderId="3" xfId="0" applyFill="1" applyBorder="1" applyAlignment="1">
      <alignment horizontal="center" vertical="center"/>
    </xf>
    <xf numFmtId="0" fontId="0" fillId="9" borderId="5" xfId="0" applyFill="1" applyBorder="1" applyAlignment="1">
      <alignment horizontal="center" vertical="center"/>
    </xf>
    <xf numFmtId="0" fontId="0" fillId="7" borderId="5" xfId="0" applyFill="1" applyBorder="1" applyAlignment="1">
      <alignment horizontal="center" vertical="center"/>
    </xf>
    <xf numFmtId="0" fontId="0" fillId="7" borderId="4" xfId="0" applyFill="1" applyBorder="1" applyAlignment="1">
      <alignment horizontal="center" vertical="center"/>
    </xf>
    <xf numFmtId="0" fontId="8" fillId="10" borderId="3" xfId="0" applyFont="1" applyFill="1" applyBorder="1" applyAlignment="1">
      <alignment horizontal="center" vertical="center"/>
    </xf>
    <xf numFmtId="0" fontId="21" fillId="15" borderId="1" xfId="0" applyFont="1" applyFill="1" applyBorder="1" applyAlignment="1">
      <alignment horizontal="center" vertical="center" wrapText="1"/>
    </xf>
    <xf numFmtId="0" fontId="14" fillId="9" borderId="3" xfId="0" applyFont="1" applyFill="1" applyBorder="1" applyAlignment="1">
      <alignment horizontal="center" vertical="center"/>
    </xf>
    <xf numFmtId="0" fontId="10" fillId="9" borderId="8" xfId="0" applyFont="1" applyFill="1" applyBorder="1" applyAlignment="1">
      <alignment horizontal="center" vertical="center"/>
    </xf>
    <xf numFmtId="0" fontId="10" fillId="9" borderId="3" xfId="0" applyFont="1" applyFill="1" applyBorder="1" applyAlignment="1">
      <alignment horizontal="center" vertical="center"/>
    </xf>
    <xf numFmtId="0" fontId="0" fillId="7" borderId="3" xfId="0" applyFill="1" applyBorder="1" applyAlignment="1">
      <alignment horizontal="center" vertical="center" wrapText="1"/>
    </xf>
    <xf numFmtId="0" fontId="14" fillId="7" borderId="4" xfId="0" applyFont="1" applyFill="1" applyBorder="1" applyAlignment="1">
      <alignment horizontal="center" vertical="center"/>
    </xf>
    <xf numFmtId="0" fontId="10" fillId="7" borderId="3" xfId="0" applyFont="1" applyFill="1" applyBorder="1" applyAlignment="1">
      <alignment horizontal="center" vertical="center"/>
    </xf>
    <xf numFmtId="0" fontId="14" fillId="7" borderId="3" xfId="0" applyFont="1" applyFill="1" applyBorder="1" applyAlignment="1">
      <alignment horizontal="center" vertical="center"/>
    </xf>
    <xf numFmtId="0" fontId="0" fillId="9" borderId="3" xfId="0" applyFill="1" applyBorder="1" applyAlignment="1">
      <alignment horizontal="center" vertical="center" wrapText="1"/>
    </xf>
    <xf numFmtId="0" fontId="14" fillId="7" borderId="3"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10" borderId="3" xfId="0" applyFont="1" applyFill="1" applyBorder="1" applyAlignment="1">
      <alignment horizontal="center" vertical="center"/>
    </xf>
    <xf numFmtId="0" fontId="0" fillId="10" borderId="0" xfId="0" applyFill="1" applyAlignment="1">
      <alignment horizontal="center" vertical="center" wrapText="1"/>
    </xf>
    <xf numFmtId="0" fontId="10" fillId="10" borderId="3" xfId="0" applyFont="1" applyFill="1" applyBorder="1" applyAlignment="1">
      <alignment horizontal="center" vertical="center"/>
    </xf>
    <xf numFmtId="0" fontId="14" fillId="10" borderId="3" xfId="0" applyFont="1" applyFill="1" applyBorder="1" applyAlignment="1">
      <alignment horizontal="center" vertical="center" wrapText="1"/>
    </xf>
    <xf numFmtId="0" fontId="0" fillId="10" borderId="3" xfId="0" applyFill="1" applyBorder="1" applyAlignment="1">
      <alignment horizontal="center" vertical="center" wrapText="1"/>
    </xf>
    <xf numFmtId="0" fontId="7" fillId="0" borderId="0" xfId="0" applyFont="1" applyAlignment="1">
      <alignment horizontal="center" vertical="center" wrapText="1"/>
    </xf>
    <xf numFmtId="0" fontId="12" fillId="7" borderId="3" xfId="0" applyFont="1" applyFill="1" applyBorder="1" applyAlignment="1">
      <alignment horizontal="center" vertical="center" wrapText="1"/>
    </xf>
    <xf numFmtId="0" fontId="10" fillId="7" borderId="3" xfId="5" applyFont="1" applyFill="1" applyBorder="1" applyAlignment="1">
      <alignment horizontal="center" vertical="center"/>
    </xf>
    <xf numFmtId="0" fontId="14" fillId="8" borderId="3" xfId="0" applyFont="1" applyFill="1" applyBorder="1" applyAlignment="1">
      <alignment horizontal="center" vertical="center"/>
    </xf>
    <xf numFmtId="0" fontId="10" fillId="8" borderId="3" xfId="0" applyFont="1" applyFill="1" applyBorder="1" applyAlignment="1">
      <alignment horizontal="center" vertical="center"/>
    </xf>
    <xf numFmtId="0" fontId="14" fillId="8" borderId="3"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4" fillId="4" borderId="3" xfId="0" applyFont="1" applyFill="1" applyBorder="1" applyAlignment="1">
      <alignment horizontal="center" vertical="center"/>
    </xf>
    <xf numFmtId="0" fontId="10" fillId="4" borderId="3" xfId="0" applyFont="1" applyFill="1" applyBorder="1" applyAlignment="1">
      <alignment horizontal="center" vertical="center"/>
    </xf>
    <xf numFmtId="0" fontId="0" fillId="4" borderId="3" xfId="0" applyFill="1" applyBorder="1" applyAlignment="1">
      <alignment horizontal="center" vertical="center" wrapText="1"/>
    </xf>
    <xf numFmtId="0" fontId="0" fillId="4" borderId="0" xfId="0" applyFill="1" applyAlignment="1">
      <alignment horizontal="center" vertical="center" wrapText="1"/>
    </xf>
    <xf numFmtId="0" fontId="14" fillId="12" borderId="3" xfId="0" applyFont="1" applyFill="1" applyBorder="1" applyAlignment="1">
      <alignment horizontal="center" vertical="center"/>
    </xf>
    <xf numFmtId="0" fontId="0" fillId="12" borderId="0" xfId="0" applyFill="1" applyAlignment="1">
      <alignment horizontal="center" vertical="center" wrapText="1"/>
    </xf>
    <xf numFmtId="0" fontId="10" fillId="12" borderId="3" xfId="0" applyFont="1" applyFill="1" applyBorder="1" applyAlignment="1">
      <alignment horizontal="center" vertical="center"/>
    </xf>
    <xf numFmtId="0" fontId="14" fillId="12" borderId="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4" fillId="7" borderId="5" xfId="0" applyFont="1" applyFill="1" applyBorder="1" applyAlignment="1">
      <alignment horizontal="center" vertical="center"/>
    </xf>
    <xf numFmtId="0" fontId="10" fillId="7" borderId="5" xfId="0" applyFont="1" applyFill="1" applyBorder="1" applyAlignment="1">
      <alignment horizontal="center" vertical="center"/>
    </xf>
    <xf numFmtId="0" fontId="0" fillId="7" borderId="5" xfId="0" applyFill="1" applyBorder="1" applyAlignment="1">
      <alignment horizontal="center" vertical="center" wrapText="1"/>
    </xf>
    <xf numFmtId="0" fontId="14" fillId="7" borderId="6" xfId="0" applyFont="1" applyFill="1" applyBorder="1" applyAlignment="1">
      <alignment horizontal="center" vertical="center"/>
    </xf>
    <xf numFmtId="0" fontId="10" fillId="7" borderId="4" xfId="0" applyFont="1" applyFill="1" applyBorder="1" applyAlignment="1">
      <alignment horizontal="center" vertical="center"/>
    </xf>
    <xf numFmtId="0" fontId="14" fillId="7" borderId="5" xfId="0" applyFont="1" applyFill="1" applyBorder="1" applyAlignment="1">
      <alignment horizontal="center" vertical="center" wrapText="1"/>
    </xf>
    <xf numFmtId="0" fontId="12" fillId="7" borderId="6" xfId="0" applyFont="1" applyFill="1" applyBorder="1" applyAlignment="1">
      <alignment horizontal="center" vertical="center"/>
    </xf>
    <xf numFmtId="0" fontId="14" fillId="7" borderId="9" xfId="0" applyFont="1" applyFill="1" applyBorder="1" applyAlignment="1">
      <alignment horizontal="center" vertical="center" wrapText="1"/>
    </xf>
    <xf numFmtId="0" fontId="10" fillId="7" borderId="8" xfId="0" applyFont="1" applyFill="1" applyBorder="1" applyAlignment="1">
      <alignment horizontal="center" vertical="center"/>
    </xf>
    <xf numFmtId="0" fontId="0" fillId="7" borderId="6" xfId="0" applyFill="1" applyBorder="1" applyAlignment="1">
      <alignment horizontal="center" vertical="center"/>
    </xf>
    <xf numFmtId="0" fontId="0" fillId="9" borderId="6" xfId="0" applyFill="1" applyBorder="1" applyAlignment="1">
      <alignment horizontal="center" vertical="center"/>
    </xf>
    <xf numFmtId="0" fontId="14" fillId="9" borderId="5" xfId="0" applyFont="1" applyFill="1" applyBorder="1" applyAlignment="1">
      <alignment horizontal="center" vertical="center"/>
    </xf>
    <xf numFmtId="0" fontId="10" fillId="9" borderId="5" xfId="0" applyFont="1" applyFill="1" applyBorder="1" applyAlignment="1">
      <alignment horizontal="center" vertical="center"/>
    </xf>
    <xf numFmtId="0" fontId="0" fillId="9" borderId="11" xfId="0" applyFill="1" applyBorder="1" applyAlignment="1">
      <alignment horizontal="center" vertical="center"/>
    </xf>
    <xf numFmtId="0" fontId="0" fillId="7" borderId="9" xfId="0" applyFill="1" applyBorder="1" applyAlignment="1">
      <alignment horizontal="center" vertical="center" wrapText="1"/>
    </xf>
    <xf numFmtId="0" fontId="0" fillId="7" borderId="11" xfId="0" applyFill="1" applyBorder="1" applyAlignment="1">
      <alignment horizontal="center" vertical="center"/>
    </xf>
    <xf numFmtId="0" fontId="0" fillId="10" borderId="6" xfId="0" applyFill="1" applyBorder="1" applyAlignment="1">
      <alignment horizontal="center" vertical="center"/>
    </xf>
    <xf numFmtId="0" fontId="0" fillId="7" borderId="7" xfId="0" applyFill="1" applyBorder="1" applyAlignment="1">
      <alignment horizontal="center" vertical="center"/>
    </xf>
    <xf numFmtId="0" fontId="12" fillId="7" borderId="9"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0" fillId="7" borderId="4" xfId="0" applyFill="1" applyBorder="1" applyAlignment="1">
      <alignment horizontal="center" vertical="center" wrapText="1"/>
    </xf>
    <xf numFmtId="0" fontId="0" fillId="7" borderId="10" xfId="0"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11" xfId="0" applyFont="1" applyFill="1" applyBorder="1" applyAlignment="1">
      <alignment horizontal="center" vertical="center"/>
    </xf>
    <xf numFmtId="0" fontId="14" fillId="7" borderId="7"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9" xfId="0" applyFont="1" applyFill="1" applyBorder="1" applyAlignment="1">
      <alignment horizontal="center" vertical="center"/>
    </xf>
    <xf numFmtId="0" fontId="14" fillId="7" borderId="4" xfId="0" applyFont="1" applyFill="1" applyBorder="1" applyAlignment="1">
      <alignment horizontal="center" vertical="center" wrapText="1"/>
    </xf>
    <xf numFmtId="0" fontId="8" fillId="10" borderId="0" xfId="0" applyFont="1" applyFill="1" applyAlignment="1">
      <alignment horizontal="center" vertical="center" wrapText="1"/>
    </xf>
    <xf numFmtId="0" fontId="14" fillId="10" borderId="6" xfId="0" applyFont="1" applyFill="1" applyBorder="1" applyAlignment="1">
      <alignment horizontal="center" vertical="center"/>
    </xf>
    <xf numFmtId="0" fontId="14" fillId="10" borderId="5"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5" xfId="0" applyFont="1" applyFill="1" applyBorder="1" applyAlignment="1">
      <alignment horizontal="center" vertical="center"/>
    </xf>
    <xf numFmtId="0" fontId="14" fillId="10" borderId="8" xfId="0" applyFont="1" applyFill="1" applyBorder="1" applyAlignment="1">
      <alignment horizontal="center" vertical="center"/>
    </xf>
    <xf numFmtId="0" fontId="14" fillId="10" borderId="4" xfId="0" applyFont="1" applyFill="1" applyBorder="1" applyAlignment="1">
      <alignment horizontal="center" vertical="center"/>
    </xf>
    <xf numFmtId="0" fontId="14" fillId="10" borderId="9" xfId="0" applyFont="1" applyFill="1" applyBorder="1" applyAlignment="1">
      <alignment horizontal="center" vertical="center" wrapText="1"/>
    </xf>
    <xf numFmtId="0" fontId="7" fillId="6" borderId="0" xfId="0" applyFont="1" applyFill="1" applyAlignment="1">
      <alignment horizontal="center" vertical="center" wrapText="1"/>
    </xf>
    <xf numFmtId="0" fontId="8" fillId="10" borderId="3" xfId="0" applyFont="1" applyFill="1" applyBorder="1" applyAlignment="1">
      <alignment horizontal="center" vertical="center" wrapText="1"/>
    </xf>
    <xf numFmtId="0" fontId="19"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22" fillId="0" borderId="0" xfId="6"/>
    <xf numFmtId="0" fontId="23" fillId="0" borderId="0" xfId="6" applyFont="1"/>
    <xf numFmtId="0" fontId="24" fillId="0" borderId="0" xfId="0" applyFont="1"/>
    <xf numFmtId="0" fontId="0" fillId="0" borderId="0" xfId="0" pivotButton="1" applyAlignment="1">
      <alignment horizontal="center" vertical="center"/>
    </xf>
    <xf numFmtId="0" fontId="24" fillId="0" borderId="0" xfId="0" applyFont="1" applyAlignment="1">
      <alignment horizontal="center" vertical="center"/>
    </xf>
  </cellXfs>
  <cellStyles count="7">
    <cellStyle name="Euro" xfId="2" xr:uid="{EF1C76BC-7D1A-4C9F-8BC0-F124EBF463B6}"/>
    <cellStyle name="Hyperlink" xfId="5" builtinId="8"/>
    <cellStyle name="Normal" xfId="0" builtinId="0"/>
    <cellStyle name="Normal 2" xfId="1" xr:uid="{DA0B19C3-CA5D-482E-8D8F-E887B6C1D048}"/>
    <cellStyle name="Normal 3" xfId="6" xr:uid="{FDD051BF-1A74-45E7-A7E1-C1B7F34B6BC5}"/>
    <cellStyle name="Standard 3 2 2 2 2" xfId="3" xr:uid="{C1D92CE8-D4F4-4C62-AA74-9D6AF2A5BD2D}"/>
    <cellStyle name="Standard 3 2 2 2 4" xfId="4" xr:uid="{04AF4607-287B-46DD-BD5F-AAFA34F2617D}"/>
  </cellStyles>
  <dxfs count="177">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0" formatCode="General"/>
      <alignment horizontal="center" vertical="center" textRotation="0" indent="0" justifyLastLine="0" shrinkToFit="0" readingOrder="0"/>
    </dxf>
    <dxf>
      <font>
        <color auto="1"/>
      </font>
      <numFmt numFmtId="0" formatCode="General"/>
      <fill>
        <patternFill patternType="solid">
          <fgColor indexed="64"/>
          <bgColor rgb="FFFF000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numFmt numFmtId="0" formatCode="General"/>
      <fill>
        <patternFill patternType="solid">
          <fgColor indexed="64"/>
          <bgColor rgb="FFFF000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ptos Narrow"/>
        <family val="2"/>
        <scheme val="minor"/>
      </font>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numFmt numFmtId="0" formatCode="General"/>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color auto="1"/>
        <name val="Calibri"/>
        <family val="2"/>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ptos Narrow"/>
        <family val="2"/>
        <charset val="238"/>
        <scheme val="minor"/>
      </font>
      <fill>
        <patternFill patternType="solid">
          <fgColor indexed="64"/>
          <bgColor rgb="FFFF0000"/>
        </patternFill>
      </fill>
      <alignment horizontal="center"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ptos Narrow"/>
        <family val="2"/>
        <charset val="238"/>
        <scheme val="minor"/>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alignment horizontal="center"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color auto="1"/>
        <name val="Calibri"/>
        <family val="2"/>
        <charset val="238"/>
        <scheme val="none"/>
      </font>
      <numFmt numFmtId="0" formatCode="General"/>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alignment horizontal="center"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color auto="1"/>
        <name val="Calibri"/>
        <family val="2"/>
        <charset val="238"/>
        <scheme val="none"/>
      </font>
      <numFmt numFmtId="0" formatCode="General"/>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alignment horizontal="center"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color auto="1"/>
        <name val="Calibri"/>
        <family val="2"/>
        <charset val="238"/>
        <scheme val="none"/>
      </font>
      <numFmt numFmtId="0" formatCode="General"/>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ptos Narrow"/>
        <family val="2"/>
        <charset val="238"/>
        <scheme val="minor"/>
      </font>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font>
      <numFmt numFmtId="0" formatCode="General"/>
      <fill>
        <patternFill patternType="solid">
          <fgColor indexed="64"/>
          <bgColor rgb="FFFF000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rgb="FFFF00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charset val="238"/>
        <scheme val="none"/>
      </font>
      <numFmt numFmtId="0" formatCode="General"/>
      <fill>
        <patternFill patternType="solid">
          <fgColor indexed="64"/>
          <bgColor rgb="FFFF000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rgb="FFFF0000"/>
        </patternFill>
      </fill>
      <alignment horizontal="center"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ptos Narrow"/>
        <family val="2"/>
        <charset val="238"/>
        <scheme val="minor"/>
      </font>
      <fill>
        <patternFill patternType="solid">
          <fgColor indexed="64"/>
          <bgColor rgb="FFFF0000"/>
        </patternFill>
      </fill>
      <alignment horizontal="center" vertical="center" textRotation="0" wrapText="1" indent="0" justifyLastLine="0" shrinkToFit="0" readingOrder="0"/>
    </dxf>
    <dxf>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diagonalUp="0" diagonalDown="0">
        <left style="thin">
          <color theme="4" tint="0.39997558519241921"/>
        </left>
        <right/>
        <top style="thin">
          <color theme="4" tint="0.39997558519241921"/>
        </top>
        <bottom style="thin">
          <color indexed="64"/>
        </bottom>
      </border>
    </dxf>
    <dxf>
      <alignment horizontal="center" vertical="center" textRotation="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9.973863078703" createdVersion="8" refreshedVersion="8" minRefreshableVersion="3" recordCount="4289" xr:uid="{6F593387-EC7B-4EE7-AE17-967F62F2BA18}">
  <cacheSource type="worksheet">
    <worksheetSource ref="AA1:AC1048576" sheet="osszefuzott"/>
  </cacheSource>
  <cacheFields count="3">
    <cacheField name="colorOriginal" numFmtId="0">
      <sharedItems containsBlank="1" count="79">
        <s v="BLACK"/>
        <s v="COGNAC"/>
        <s v="DARK BROWN"/>
        <s v="BROWN"/>
        <s v=""/>
        <s v="WHITE"/>
        <s v="BLUE"/>
        <s v="TRANSPARENT"/>
        <s v="BLACK/BROWN"/>
        <s v="TRANSPARENT/WHITE"/>
        <s v="TRANSPARENT/NATURAL"/>
        <s v="ECO-WOOL WHITE"/>
        <s v="ECO-WOOL NATURAL"/>
        <s v="ECO-WOOL BROWN"/>
        <s v="ECO-WOOL BLACK"/>
        <s v="SAND"/>
        <s v="NATURAL"/>
        <s v="GREY"/>
        <s v="CHARCOAL"/>
        <s v="ALUMINIUM"/>
        <s v="BRONZE"/>
        <s v="ORANGE"/>
        <s v="ROSE GOLD"/>
        <s v="RED"/>
        <s v="TITANIUM"/>
        <s v="SKY BLUE"/>
        <s v="BLACK/RED"/>
        <s v="BROWN/TITANIUM GOLD"/>
        <s v="FOREST/GREEN"/>
        <s v="BROWN/MUSTARD"/>
        <s v="NAVY/PETROL"/>
        <s v="CHARCOAL/GREY"/>
        <s v="BLACK/BLACK"/>
        <s v="BLACK/WHITE"/>
        <s v="DEEP BLUE/BLACK"/>
        <s v="DEEP BLUE/WHITE"/>
        <s v="LILLA/BLACK"/>
        <s v="LILLA/WHITE"/>
        <s v="PETROL/BLACK"/>
        <s v="PETROL/WHITE"/>
        <s v="SAND/BLACK"/>
        <s v="SAND/WHITE"/>
        <s v="SMOKE DORE/BLACK"/>
        <s v="SMOKE DORE/WHITE"/>
        <s v="TERRA/BLACK"/>
        <s v="TERRA/WHITE"/>
        <s v="WHITE/BLACK"/>
        <s v="WHITE/WHITE"/>
        <s v="LIME"/>
        <s v="ROYAL BLUE"/>
        <s v="TURQUOISE"/>
        <s v="YELLOW FLUO"/>
        <s v="NAVY"/>
        <s v="PINK"/>
        <s v="YELLOW"/>
        <s v="BURGUNDY"/>
        <s v="GRASS GREEN"/>
        <s v="HUNTER GREEN"/>
        <s v="LIME/BLACK"/>
        <s v="NAVY/FUCSIA"/>
        <s v="NAVY/LIGHT BLUE"/>
        <s v="NAVY/RED"/>
        <s v="RED/BLACK"/>
        <s v="ROYAL/BLACK"/>
        <s v="BLACK/RED/YELLOW"/>
        <s v="GREY/RED/BLACK"/>
        <s v="NAVY/RED/GREY"/>
        <s v="TURQUOISE/RED/NAVY"/>
        <s v="WHITE/RED/GREY"/>
        <s v="NAVY/WHITE/RED"/>
        <s v="GREEN"/>
        <s v="BABY BLUE"/>
        <s v="PURPLE"/>
        <s v="SILVER"/>
        <s v="DARK GREY"/>
        <s v="LIGHT BLUE"/>
        <s v="RASPBERRY"/>
        <s v="BLACK/SILVER"/>
        <m/>
      </sharedItems>
    </cacheField>
    <cacheField name="colorData" numFmtId="0">
      <sharedItems containsBlank="1"/>
    </cacheField>
    <cacheField name="color" numFmtId="0">
      <sharedItems containsBlank="1" count="79">
        <s v="fekete"/>
        <s v="konyak"/>
        <s v="sötétbarna"/>
        <s v="barna"/>
        <s v=""/>
        <s v="fehér"/>
        <s v="kék"/>
        <s v="átlátszó"/>
        <s v="fekete/barna"/>
        <s v="átlátszó/fehér"/>
        <s v="átlátszó/natúr"/>
        <s v="eco-gyapjú fehér"/>
        <s v="eco-gyapjú természetes"/>
        <s v="eco-gyapjú barna"/>
        <s v="eco-gyapjú fekete"/>
        <s v="homok"/>
        <s v="natúr"/>
        <s v="szürke"/>
        <s v="faszén"/>
        <s v="aluminium"/>
        <s v="bronz"/>
        <s v="narancssárga"/>
        <s v="rosegold"/>
        <s v="piros"/>
        <s v="titán"/>
        <s v="égszínkék"/>
        <s v="fekete/piros"/>
        <s v="barna/titánium arany"/>
        <s v="erdő/zöld"/>
        <s v="barna/mustár"/>
        <s v="tengerészkék/petrol"/>
        <s v="faszén/szürke"/>
        <s v="fekete/fekete"/>
        <s v="fekete/fehér"/>
        <s v="mélykék/fekete"/>
        <s v="mélykék/fehér"/>
        <s v="lila/fekete"/>
        <s v="lila/fehér"/>
        <s v="kék/fekete"/>
        <s v="kék/fehér"/>
        <s v="homok/fekete"/>
        <s v="homok/fehér"/>
        <s v="füst arany/fekete"/>
        <s v="füst arany/fehér"/>
        <s v="terra/fekete"/>
        <s v="terra/fehér"/>
        <s v="fehér/fekete"/>
        <s v="fehér/fehér"/>
        <s v="lime"/>
        <s v="királykék"/>
        <s v="türkiz"/>
        <s v="fluoreszkáló sárga"/>
        <s v="tengerészkék"/>
        <s v="pink"/>
        <s v="sárga"/>
        <s v="bordó"/>
        <s v="fű zöld"/>
        <s v="vadász zöld"/>
        <s v="lime/fekete"/>
        <s v="tengerészkék/fukszia"/>
        <s v="tengerészkék/világos kék"/>
        <s v="tengerészkék/piros"/>
        <s v="piros/fekete"/>
        <s v="királykék/fekete"/>
        <s v="fekete/piros/sárga"/>
        <s v="szürke/piros/fekete"/>
        <s v="tengerészkék/piros/szürke"/>
        <s v="türkiz/piros/tengerészkék"/>
        <s v="fehér/piros/szürke"/>
        <s v="tengerészkék/fehér/piros"/>
        <s v="zöld"/>
        <s v="babakék"/>
        <s v="lila"/>
        <s v="ezüst"/>
        <s v="sötétszürke"/>
        <s v="világos kék"/>
        <s v="rózsaszín"/>
        <s v="fekete/ezüst"/>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9.976532638888" createdVersion="8" refreshedVersion="8" minRefreshableVersion="3" recordCount="4289" xr:uid="{3E37FAC8-C233-4993-AD63-C186C99A018D}">
  <cacheSource type="worksheet">
    <worksheetSource ref="X1:Y1048576" sheet="osszefuzott"/>
  </cacheSource>
  <cacheFields count="2">
    <cacheField name="size" numFmtId="0">
      <sharedItems containsBlank="1" containsMixedTypes="1" containsNumber="1" containsInteger="1" minValue="1" maxValue="60" count="50">
        <s v="125 cm"/>
        <s v="120 cm"/>
        <s v="135 cm"/>
        <s v="145 cm"/>
        <s v="155 cm"/>
        <s v=""/>
        <s v="ONE"/>
        <s v="MEDIUM"/>
        <s v="LARGE"/>
        <n v="41"/>
        <n v="43"/>
        <n v="47"/>
        <n v="49"/>
        <n v="2"/>
        <n v="3"/>
        <s v="115 cm"/>
        <s v="130 cm"/>
        <s v="140 cm"/>
        <n v="55"/>
        <n v="60"/>
        <s v="65 cm"/>
        <s v="70 cm"/>
        <s v="75 cm"/>
        <s v="80 cm"/>
        <s v="S (50 - 60 CM)"/>
        <s v="M (60 - 70 CM)"/>
        <s v="L (70 - 80 CM)"/>
        <n v="1"/>
        <s v="110 cm"/>
        <s v="150 cm"/>
        <s v="160 cm"/>
        <s v="S"/>
        <s v="M"/>
        <s v="L"/>
        <s v="XL"/>
        <s v="Mini Shetty"/>
        <s v="Shetty"/>
        <s v="Póni"/>
        <s v="Cob"/>
        <s v="Full"/>
        <s v="XFull"/>
        <s v="100 cm"/>
        <s v="105 cm"/>
        <s v="90 cm"/>
        <s v="95 cm"/>
        <n v="50"/>
        <s v="85 cm"/>
        <s v="12 cm"/>
        <s v="L+"/>
        <m/>
      </sharedItems>
    </cacheField>
    <cacheField name="sizeData" numFmtId="0">
      <sharedItems containsBlank="1" containsMixedTypes="1" containsNumber="1" containsInteger="1" minValue="0" maxValue="60" count="50">
        <s v="125 CM"/>
        <s v="120 CM"/>
        <s v="135 CM"/>
        <s v="145 CM"/>
        <s v="155 CM"/>
        <m/>
        <s v="ONE"/>
        <s v="MEDIUM"/>
        <s v="LARGE"/>
        <n v="41"/>
        <n v="43"/>
        <n v="47"/>
        <n v="49"/>
        <n v="2"/>
        <n v="3"/>
        <s v="115 CM"/>
        <s v="130 CM"/>
        <s v="140 CM"/>
        <n v="55"/>
        <n v="60"/>
        <s v="65 CM"/>
        <s v="70 CM"/>
        <s v="75 CM"/>
        <s v="80 CM"/>
        <s v="S (50 - 60 CM)"/>
        <s v="M (60 - 70 CM)"/>
        <s v="L (70 - 80 CM)"/>
        <n v="1"/>
        <s v="110 CM"/>
        <s v="150 CM"/>
        <s v="160 CM"/>
        <s v="S"/>
        <s v="M"/>
        <s v="L"/>
        <s v="XL"/>
        <n v="0"/>
        <s v="MINI SHETLAND"/>
        <s v="SHETLAND"/>
        <s v="PONY"/>
        <s v="COB"/>
        <s v="FULL"/>
        <s v="EXTRA-FULL"/>
        <s v="100 CM"/>
        <s v="105 CM"/>
        <s v="90 CM"/>
        <s v="95 CM"/>
        <n v="50"/>
        <s v="85 CM"/>
        <s v="12 CM"/>
        <s v="L+"/>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9.97892361111" createdVersion="8" refreshedVersion="8" minRefreshableVersion="3" recordCount="1245" xr:uid="{C376B1DB-F9C5-4A5C-9C5A-A308D8FD99AF}">
  <cacheSource type="worksheet">
    <worksheetSource name="Table1[[productCategory]:[productChildSubCategory]]"/>
  </cacheSource>
  <cacheFields count="7">
    <cacheField name="productCategory" numFmtId="0">
      <sharedItems count="2">
        <s v="Lófelszerelés"/>
        <s v="Lovasfelszerelés" u="1"/>
      </sharedItems>
    </cacheField>
    <cacheField name="productCategoryData" numFmtId="0">
      <sharedItems/>
    </cacheField>
    <cacheField name="productSubCategory" numFmtId="0">
      <sharedItems count="6">
        <s v="Nyereg és tartozékai"/>
        <s v="Nyeregemelő"/>
        <s v="Láb- és patavédő"/>
        <s v="Kötőfék és vezetőszár"/>
        <s v="Martingál, szügyelő"/>
        <s v="Lovaglócipő, csizma" u="1"/>
      </sharedItems>
    </cacheField>
    <cacheField name="productSubCategoryData" numFmtId="0">
      <sharedItems/>
    </cacheField>
    <cacheField name="productChildCategory" numFmtId="0">
      <sharedItems containsBlank="1" count="16">
        <s v="Kengyelszíj"/>
        <s v="Egyenes(Nem emelt)"/>
        <s v="Elöl emelt"/>
        <s v="Hátul emelt"/>
        <s v="Középen emelt"/>
        <s v="Heveder"/>
        <s v="Kengyel"/>
        <s v="Nyeregvédő/kengyelhuzat"/>
        <s v="Ínvédő"/>
        <s v="Bokavédő"/>
        <s v="Kötőfék"/>
        <s v=""/>
        <s v="Vezetőszár"/>
        <s v="Elől emelt" u="1"/>
        <m u="1"/>
        <s v="Csizma, lovaglócsizma" u="1"/>
      </sharedItems>
    </cacheField>
    <cacheField name="productChildCategoryData" numFmtId="0">
      <sharedItems containsBlank="1"/>
    </cacheField>
    <cacheField name="productChildSubCategory" numFmtId="0">
      <sharedItems containsBlank="1" count="12">
        <s v=""/>
        <s v="Univerzális heveder"/>
        <s v="Díjlovas heveder"/>
        <s v="Hasvédős heveder"/>
        <s v="Heveder kiegészítők"/>
        <m u="1"/>
        <s v="Gélpad" u="1"/>
        <s v="Szivacsos" u="1"/>
        <s v="Memóriahab+zselé" u="1"/>
        <s v="Memóriahab" u="1"/>
        <s v="Szivacs" u="1"/>
        <s v="Bőr Lovaglócsizm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89">
  <r>
    <x v="0"/>
    <s v="fekete"/>
    <x v="0"/>
  </r>
  <r>
    <x v="1"/>
    <s v="konyak"/>
    <x v="1"/>
  </r>
  <r>
    <x v="2"/>
    <s v="sötétbarna"/>
    <x v="2"/>
  </r>
  <r>
    <x v="0"/>
    <s v="fekete"/>
    <x v="0"/>
  </r>
  <r>
    <x v="0"/>
    <s v="fekete"/>
    <x v="0"/>
  </r>
  <r>
    <x v="0"/>
    <s v="fekete"/>
    <x v="0"/>
  </r>
  <r>
    <x v="0"/>
    <s v="fekete"/>
    <x v="0"/>
  </r>
  <r>
    <x v="0"/>
    <s v="fekete"/>
    <x v="0"/>
  </r>
  <r>
    <x v="3"/>
    <s v="barna"/>
    <x v="3"/>
  </r>
  <r>
    <x v="3"/>
    <s v="barna"/>
    <x v="3"/>
  </r>
  <r>
    <x v="3"/>
    <s v="barna"/>
    <x v="3"/>
  </r>
  <r>
    <x v="3"/>
    <s v="barna"/>
    <x v="3"/>
  </r>
  <r>
    <x v="3"/>
    <s v="barna"/>
    <x v="3"/>
  </r>
  <r>
    <x v="0"/>
    <s v="fekete"/>
    <x v="0"/>
  </r>
  <r>
    <x v="0"/>
    <s v="fekete"/>
    <x v="0"/>
  </r>
  <r>
    <x v="0"/>
    <s v="fekete"/>
    <x v="0"/>
  </r>
  <r>
    <x v="0"/>
    <s v="fekete"/>
    <x v="0"/>
  </r>
  <r>
    <x v="1"/>
    <s v="konyak"/>
    <x v="1"/>
  </r>
  <r>
    <x v="1"/>
    <s v="konyak"/>
    <x v="1"/>
  </r>
  <r>
    <x v="1"/>
    <s v="konyak"/>
    <x v="1"/>
  </r>
  <r>
    <x v="1"/>
    <s v="konyak"/>
    <x v="1"/>
  </r>
  <r>
    <x v="2"/>
    <s v="sötétbarna"/>
    <x v="2"/>
  </r>
  <r>
    <x v="2"/>
    <s v="sötétbarna"/>
    <x v="2"/>
  </r>
  <r>
    <x v="2"/>
    <s v="sötétbarna"/>
    <x v="2"/>
  </r>
  <r>
    <x v="2"/>
    <s v="sötétbarna"/>
    <x v="2"/>
  </r>
  <r>
    <x v="4"/>
    <s v=""/>
    <x v="4"/>
  </r>
  <r>
    <x v="4"/>
    <s v=""/>
    <x v="4"/>
  </r>
  <r>
    <x v="4"/>
    <s v=""/>
    <x v="4"/>
  </r>
  <r>
    <x v="4"/>
    <s v=""/>
    <x v="4"/>
  </r>
  <r>
    <x v="5"/>
    <s v="fehér"/>
    <x v="5"/>
  </r>
  <r>
    <x v="3"/>
    <s v="barna"/>
    <x v="3"/>
  </r>
  <r>
    <x v="6"/>
    <s v="kék"/>
    <x v="6"/>
  </r>
  <r>
    <x v="0"/>
    <s v="fekete"/>
    <x v="0"/>
  </r>
  <r>
    <x v="0"/>
    <s v="fekete"/>
    <x v="0"/>
  </r>
  <r>
    <x v="7"/>
    <s v="átlátszó"/>
    <x v="7"/>
  </r>
  <r>
    <x v="7"/>
    <s v="átlátszó"/>
    <x v="7"/>
  </r>
  <r>
    <x v="7"/>
    <s v="átlátszó"/>
    <x v="7"/>
  </r>
  <r>
    <x v="7"/>
    <s v="átlátszó"/>
    <x v="7"/>
  </r>
  <r>
    <x v="0"/>
    <s v="fekete"/>
    <x v="0"/>
  </r>
  <r>
    <x v="8"/>
    <s v="fekete/barna"/>
    <x v="8"/>
  </r>
  <r>
    <x v="0"/>
    <s v="fekete"/>
    <x v="0"/>
  </r>
  <r>
    <x v="0"/>
    <s v="fekete"/>
    <x v="0"/>
  </r>
  <r>
    <x v="0"/>
    <s v="fekete"/>
    <x v="0"/>
  </r>
  <r>
    <x v="7"/>
    <s v="átlátszó"/>
    <x v="7"/>
  </r>
  <r>
    <x v="3"/>
    <s v="barna"/>
    <x v="3"/>
  </r>
  <r>
    <x v="0"/>
    <s v="fekete"/>
    <x v="0"/>
  </r>
  <r>
    <x v="7"/>
    <s v="átlátszó"/>
    <x v="7"/>
  </r>
  <r>
    <x v="0"/>
    <s v="fekete"/>
    <x v="0"/>
  </r>
  <r>
    <x v="7"/>
    <s v="átlátszó"/>
    <x v="7"/>
  </r>
  <r>
    <x v="7"/>
    <s v="átlátszó"/>
    <x v="7"/>
  </r>
  <r>
    <x v="0"/>
    <s v="fekete"/>
    <x v="0"/>
  </r>
  <r>
    <x v="7"/>
    <s v="átlátszó"/>
    <x v="7"/>
  </r>
  <r>
    <x v="0"/>
    <s v="fekete"/>
    <x v="0"/>
  </r>
  <r>
    <x v="0"/>
    <s v="fekete"/>
    <x v="0"/>
  </r>
  <r>
    <x v="7"/>
    <s v="átlátszó"/>
    <x v="7"/>
  </r>
  <r>
    <x v="7"/>
    <s v="átlátszó"/>
    <x v="7"/>
  </r>
  <r>
    <x v="0"/>
    <s v="fekete"/>
    <x v="0"/>
  </r>
  <r>
    <x v="0"/>
    <s v="fekete"/>
    <x v="0"/>
  </r>
  <r>
    <x v="7"/>
    <s v="átlátszó"/>
    <x v="7"/>
  </r>
  <r>
    <x v="7"/>
    <s v="átlátszó"/>
    <x v="7"/>
  </r>
  <r>
    <x v="0"/>
    <s v="fekete"/>
    <x v="0"/>
  </r>
  <r>
    <x v="7"/>
    <s v="átlátszó"/>
    <x v="7"/>
  </r>
  <r>
    <x v="0"/>
    <s v="fekete"/>
    <x v="0"/>
  </r>
  <r>
    <x v="7"/>
    <s v="átlátszó"/>
    <x v="7"/>
  </r>
  <r>
    <x v="7"/>
    <s v="átlátszó"/>
    <x v="7"/>
  </r>
  <r>
    <x v="7"/>
    <s v="átlátszó"/>
    <x v="7"/>
  </r>
  <r>
    <x v="7"/>
    <s v="átlátszó"/>
    <x v="7"/>
  </r>
  <r>
    <x v="7"/>
    <s v="átlátszó"/>
    <x v="7"/>
  </r>
  <r>
    <x v="7"/>
    <s v="átlátszó"/>
    <x v="7"/>
  </r>
  <r>
    <x v="0"/>
    <s v="fekete"/>
    <x v="0"/>
  </r>
  <r>
    <x v="0"/>
    <s v="fekete"/>
    <x v="0"/>
  </r>
  <r>
    <x v="0"/>
    <s v="fekete"/>
    <x v="0"/>
  </r>
  <r>
    <x v="0"/>
    <s v="fekete"/>
    <x v="0"/>
  </r>
  <r>
    <x v="0"/>
    <s v="fekete"/>
    <x v="0"/>
  </r>
  <r>
    <x v="0"/>
    <s v="fekete"/>
    <x v="0"/>
  </r>
  <r>
    <x v="7"/>
    <s v="átlátszó"/>
    <x v="7"/>
  </r>
  <r>
    <x v="7"/>
    <s v="átlátszó"/>
    <x v="7"/>
  </r>
  <r>
    <x v="9"/>
    <s v="átlátszó/fehér"/>
    <x v="9"/>
  </r>
  <r>
    <x v="10"/>
    <s v="átlátszó/natúr"/>
    <x v="10"/>
  </r>
  <r>
    <x v="7"/>
    <s v="átlátszó"/>
    <x v="7"/>
  </r>
  <r>
    <x v="7"/>
    <s v="átlátszó"/>
    <x v="7"/>
  </r>
  <r>
    <x v="7"/>
    <s v="átlátszó"/>
    <x v="7"/>
  </r>
  <r>
    <x v="7"/>
    <s v="átlátszó"/>
    <x v="7"/>
  </r>
  <r>
    <x v="9"/>
    <s v="átlátszó/fehér"/>
    <x v="9"/>
  </r>
  <r>
    <x v="10"/>
    <s v="átlátszó/natúr"/>
    <x v="10"/>
  </r>
  <r>
    <x v="7"/>
    <s v="átlátszó"/>
    <x v="7"/>
  </r>
  <r>
    <x v="7"/>
    <s v="átlátszó"/>
    <x v="7"/>
  </r>
  <r>
    <x v="7"/>
    <s v="átlátszó"/>
    <x v="7"/>
  </r>
  <r>
    <x v="7"/>
    <s v="átlátszó"/>
    <x v="7"/>
  </r>
  <r>
    <x v="3"/>
    <s v="barna"/>
    <x v="3"/>
  </r>
  <r>
    <x v="3"/>
    <s v="barna"/>
    <x v="3"/>
  </r>
  <r>
    <x v="3"/>
    <s v="barna"/>
    <x v="3"/>
  </r>
  <r>
    <x v="3"/>
    <s v="barna"/>
    <x v="3"/>
  </r>
  <r>
    <x v="3"/>
    <s v="barna"/>
    <x v="3"/>
  </r>
  <r>
    <x v="3"/>
    <s v="barna"/>
    <x v="3"/>
  </r>
  <r>
    <x v="3"/>
    <s v="barna"/>
    <x v="3"/>
  </r>
  <r>
    <x v="3"/>
    <s v="barna"/>
    <x v="3"/>
  </r>
  <r>
    <x v="3"/>
    <s v="barna"/>
    <x v="3"/>
  </r>
  <r>
    <x v="3"/>
    <s v="barna"/>
    <x v="3"/>
  </r>
  <r>
    <x v="3"/>
    <s v="barna"/>
    <x v="3"/>
  </r>
  <r>
    <x v="3"/>
    <s v="barna"/>
    <x v="3"/>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11"/>
    <s v=""/>
    <x v="11"/>
  </r>
  <r>
    <x v="12"/>
    <s v=""/>
    <x v="12"/>
  </r>
  <r>
    <x v="13"/>
    <s v=""/>
    <x v="13"/>
  </r>
  <r>
    <x v="14"/>
    <s v=""/>
    <x v="14"/>
  </r>
  <r>
    <x v="7"/>
    <s v="átlátszó"/>
    <x v="7"/>
  </r>
  <r>
    <x v="7"/>
    <s v="átlátszó"/>
    <x v="7"/>
  </r>
  <r>
    <x v="7"/>
    <s v="átlátszó"/>
    <x v="7"/>
  </r>
  <r>
    <x v="7"/>
    <s v="átlátszó"/>
    <x v="7"/>
  </r>
  <r>
    <x v="7"/>
    <s v="átlátszó"/>
    <x v="7"/>
  </r>
  <r>
    <x v="7"/>
    <s v="átlátszó"/>
    <x v="7"/>
  </r>
  <r>
    <x v="7"/>
    <s v="átlátszó"/>
    <x v="7"/>
  </r>
  <r>
    <x v="7"/>
    <s v="átlátszó"/>
    <x v="7"/>
  </r>
  <r>
    <x v="3"/>
    <s v="barna"/>
    <x v="3"/>
  </r>
  <r>
    <x v="3"/>
    <s v="barna"/>
    <x v="3"/>
  </r>
  <r>
    <x v="3"/>
    <s v="barna"/>
    <x v="3"/>
  </r>
  <r>
    <x v="3"/>
    <s v="barna"/>
    <x v="3"/>
  </r>
  <r>
    <x v="3"/>
    <s v="barna"/>
    <x v="3"/>
  </r>
  <r>
    <x v="3"/>
    <s v="barna"/>
    <x v="3"/>
  </r>
  <r>
    <x v="3"/>
    <s v="barna"/>
    <x v="3"/>
  </r>
  <r>
    <x v="3"/>
    <s v="barna"/>
    <x v="3"/>
  </r>
  <r>
    <x v="0"/>
    <s v="fekete"/>
    <x v="0"/>
  </r>
  <r>
    <x v="0"/>
    <s v="fekete"/>
    <x v="0"/>
  </r>
  <r>
    <x v="0"/>
    <s v="fekete"/>
    <x v="0"/>
  </r>
  <r>
    <x v="0"/>
    <s v="fekete"/>
    <x v="0"/>
  </r>
  <r>
    <x v="0"/>
    <s v="fekete"/>
    <x v="0"/>
  </r>
  <r>
    <x v="0"/>
    <s v="fekete"/>
    <x v="0"/>
  </r>
  <r>
    <x v="0"/>
    <s v="fekete"/>
    <x v="0"/>
  </r>
  <r>
    <x v="0"/>
    <s v="fekete"/>
    <x v="0"/>
  </r>
  <r>
    <x v="0"/>
    <s v="fekete"/>
    <x v="0"/>
  </r>
  <r>
    <x v="5"/>
    <s v="fehér"/>
    <x v="5"/>
  </r>
  <r>
    <x v="3"/>
    <s v="barna"/>
    <x v="3"/>
  </r>
  <r>
    <x v="6"/>
    <s v="kék"/>
    <x v="6"/>
  </r>
  <r>
    <x v="0"/>
    <s v="fekete"/>
    <x v="0"/>
  </r>
  <r>
    <x v="5"/>
    <s v="fehér"/>
    <x v="5"/>
  </r>
  <r>
    <x v="5"/>
    <s v="fehér"/>
    <x v="5"/>
  </r>
  <r>
    <x v="15"/>
    <s v="homok"/>
    <x v="15"/>
  </r>
  <r>
    <x v="15"/>
    <s v="homok"/>
    <x v="15"/>
  </r>
  <r>
    <x v="3"/>
    <s v="barna"/>
    <x v="3"/>
  </r>
  <r>
    <x v="3"/>
    <s v="barna"/>
    <x v="3"/>
  </r>
  <r>
    <x v="6"/>
    <s v="kék"/>
    <x v="6"/>
  </r>
  <r>
    <x v="6"/>
    <s v="kék"/>
    <x v="6"/>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5"/>
    <s v="fehér"/>
    <x v="5"/>
  </r>
  <r>
    <x v="5"/>
    <s v="fehér"/>
    <x v="5"/>
  </r>
  <r>
    <x v="5"/>
    <s v="fehér"/>
    <x v="5"/>
  </r>
  <r>
    <x v="16"/>
    <s v="natúr"/>
    <x v="16"/>
  </r>
  <r>
    <x v="16"/>
    <s v="natúr"/>
    <x v="16"/>
  </r>
  <r>
    <x v="16"/>
    <s v="natúr"/>
    <x v="16"/>
  </r>
  <r>
    <x v="17"/>
    <s v="szürke"/>
    <x v="17"/>
  </r>
  <r>
    <x v="17"/>
    <s v="szürke"/>
    <x v="17"/>
  </r>
  <r>
    <x v="17"/>
    <s v="szürke"/>
    <x v="17"/>
  </r>
  <r>
    <x v="3"/>
    <s v="barna"/>
    <x v="3"/>
  </r>
  <r>
    <x v="3"/>
    <s v="barna"/>
    <x v="3"/>
  </r>
  <r>
    <x v="3"/>
    <s v="barna"/>
    <x v="3"/>
  </r>
  <r>
    <x v="0"/>
    <s v="fekete"/>
    <x v="0"/>
  </r>
  <r>
    <x v="0"/>
    <s v="fekete"/>
    <x v="0"/>
  </r>
  <r>
    <x v="0"/>
    <s v="fekete"/>
    <x v="0"/>
  </r>
  <r>
    <x v="5"/>
    <s v="fehér"/>
    <x v="5"/>
  </r>
  <r>
    <x v="5"/>
    <s v="fehér"/>
    <x v="5"/>
  </r>
  <r>
    <x v="5"/>
    <s v="fehér"/>
    <x v="5"/>
  </r>
  <r>
    <x v="16"/>
    <s v="natúr"/>
    <x v="16"/>
  </r>
  <r>
    <x v="16"/>
    <s v="natúr"/>
    <x v="16"/>
  </r>
  <r>
    <x v="16"/>
    <s v="natúr"/>
    <x v="16"/>
  </r>
  <r>
    <x v="17"/>
    <s v="szürke"/>
    <x v="17"/>
  </r>
  <r>
    <x v="17"/>
    <s v="szürke"/>
    <x v="17"/>
  </r>
  <r>
    <x v="17"/>
    <s v="szürke"/>
    <x v="17"/>
  </r>
  <r>
    <x v="3"/>
    <s v="barna"/>
    <x v="3"/>
  </r>
  <r>
    <x v="3"/>
    <s v="barna"/>
    <x v="3"/>
  </r>
  <r>
    <x v="3"/>
    <s v="barna"/>
    <x v="3"/>
  </r>
  <r>
    <x v="0"/>
    <s v="fekete"/>
    <x v="0"/>
  </r>
  <r>
    <x v="0"/>
    <s v="fekete"/>
    <x v="0"/>
  </r>
  <r>
    <x v="0"/>
    <s v="fekete"/>
    <x v="0"/>
  </r>
  <r>
    <x v="5"/>
    <s v="fehér"/>
    <x v="5"/>
  </r>
  <r>
    <x v="5"/>
    <s v="fehér"/>
    <x v="5"/>
  </r>
  <r>
    <x v="5"/>
    <s v="fehér"/>
    <x v="5"/>
  </r>
  <r>
    <x v="16"/>
    <s v="natúr"/>
    <x v="16"/>
  </r>
  <r>
    <x v="16"/>
    <s v="natúr"/>
    <x v="16"/>
  </r>
  <r>
    <x v="16"/>
    <s v="natúr"/>
    <x v="16"/>
  </r>
  <r>
    <x v="3"/>
    <s v="barna"/>
    <x v="3"/>
  </r>
  <r>
    <x v="3"/>
    <s v="barna"/>
    <x v="3"/>
  </r>
  <r>
    <x v="3"/>
    <s v="barna"/>
    <x v="3"/>
  </r>
  <r>
    <x v="0"/>
    <s v="fekete"/>
    <x v="0"/>
  </r>
  <r>
    <x v="0"/>
    <s v="fekete"/>
    <x v="0"/>
  </r>
  <r>
    <x v="0"/>
    <s v="fekete"/>
    <x v="0"/>
  </r>
  <r>
    <x v="5"/>
    <s v="fehér"/>
    <x v="5"/>
  </r>
  <r>
    <x v="5"/>
    <s v="fehér"/>
    <x v="5"/>
  </r>
  <r>
    <x v="5"/>
    <s v="fehér"/>
    <x v="5"/>
  </r>
  <r>
    <x v="16"/>
    <s v="natúr"/>
    <x v="16"/>
  </r>
  <r>
    <x v="16"/>
    <s v="natúr"/>
    <x v="16"/>
  </r>
  <r>
    <x v="16"/>
    <s v="natúr"/>
    <x v="16"/>
  </r>
  <r>
    <x v="3"/>
    <s v="barna"/>
    <x v="3"/>
  </r>
  <r>
    <x v="3"/>
    <s v="barna"/>
    <x v="3"/>
  </r>
  <r>
    <x v="3"/>
    <s v="barna"/>
    <x v="3"/>
  </r>
  <r>
    <x v="0"/>
    <s v="fekete"/>
    <x v="0"/>
  </r>
  <r>
    <x v="0"/>
    <s v="fekete"/>
    <x v="0"/>
  </r>
  <r>
    <x v="0"/>
    <s v="fekete"/>
    <x v="0"/>
  </r>
  <r>
    <x v="5"/>
    <s v="fehér"/>
    <x v="5"/>
  </r>
  <r>
    <x v="5"/>
    <s v="fehér"/>
    <x v="5"/>
  </r>
  <r>
    <x v="5"/>
    <s v="fehér"/>
    <x v="5"/>
  </r>
  <r>
    <x v="16"/>
    <s v="natúr"/>
    <x v="16"/>
  </r>
  <r>
    <x v="16"/>
    <s v="natúr"/>
    <x v="16"/>
  </r>
  <r>
    <x v="16"/>
    <s v="natúr"/>
    <x v="16"/>
  </r>
  <r>
    <x v="17"/>
    <s v="szürke"/>
    <x v="17"/>
  </r>
  <r>
    <x v="17"/>
    <s v="szürke"/>
    <x v="17"/>
  </r>
  <r>
    <x v="17"/>
    <s v="szürke"/>
    <x v="17"/>
  </r>
  <r>
    <x v="3"/>
    <s v="barna"/>
    <x v="3"/>
  </r>
  <r>
    <x v="3"/>
    <s v="barna"/>
    <x v="3"/>
  </r>
  <r>
    <x v="3"/>
    <s v="barna"/>
    <x v="3"/>
  </r>
  <r>
    <x v="0"/>
    <s v="fekete"/>
    <x v="0"/>
  </r>
  <r>
    <x v="0"/>
    <s v="fekete"/>
    <x v="0"/>
  </r>
  <r>
    <x v="0"/>
    <s v="fekete"/>
    <x v="0"/>
  </r>
  <r>
    <x v="3"/>
    <s v="barna"/>
    <x v="3"/>
  </r>
  <r>
    <x v="0"/>
    <s v="fekete"/>
    <x v="0"/>
  </r>
  <r>
    <x v="0"/>
    <s v="fekete"/>
    <x v="0"/>
  </r>
  <r>
    <x v="4"/>
    <s v=""/>
    <x v="4"/>
  </r>
  <r>
    <x v="4"/>
    <s v=""/>
    <x v="4"/>
  </r>
  <r>
    <x v="4"/>
    <s v=""/>
    <x v="4"/>
  </r>
  <r>
    <x v="4"/>
    <s v=""/>
    <x v="4"/>
  </r>
  <r>
    <x v="18"/>
    <s v="faszén"/>
    <x v="18"/>
  </r>
  <r>
    <x v="3"/>
    <s v="barna"/>
    <x v="3"/>
  </r>
  <r>
    <x v="6"/>
    <s v="kék"/>
    <x v="6"/>
  </r>
  <r>
    <x v="0"/>
    <s v="fekete"/>
    <x v="0"/>
  </r>
  <r>
    <x v="19"/>
    <s v="aluminium"/>
    <x v="19"/>
  </r>
  <r>
    <x v="20"/>
    <s v="bronz"/>
    <x v="20"/>
  </r>
  <r>
    <x v="21"/>
    <s v="narancssárga"/>
    <x v="21"/>
  </r>
  <r>
    <x v="22"/>
    <s v="rosegold"/>
    <x v="22"/>
  </r>
  <r>
    <x v="23"/>
    <s v="piros"/>
    <x v="23"/>
  </r>
  <r>
    <x v="24"/>
    <s v="titán"/>
    <x v="24"/>
  </r>
  <r>
    <x v="25"/>
    <s v="égszínkék"/>
    <x v="25"/>
  </r>
  <r>
    <x v="26"/>
    <s v="fekete/piros"/>
    <x v="26"/>
  </r>
  <r>
    <x v="26"/>
    <s v="fekete/piros"/>
    <x v="26"/>
  </r>
  <r>
    <x v="27"/>
    <s v="barna/titánium arany"/>
    <x v="27"/>
  </r>
  <r>
    <x v="27"/>
    <s v="barna/titánium arany"/>
    <x v="27"/>
  </r>
  <r>
    <x v="26"/>
    <s v="fekete/piros"/>
    <x v="26"/>
  </r>
  <r>
    <x v="26"/>
    <s v="fekete/piros"/>
    <x v="26"/>
  </r>
  <r>
    <x v="27"/>
    <s v="barna/titánium arany"/>
    <x v="27"/>
  </r>
  <r>
    <x v="27"/>
    <s v="barna/titánium arany"/>
    <x v="27"/>
  </r>
  <r>
    <x v="0"/>
    <s v="fekete"/>
    <x v="0"/>
  </r>
  <r>
    <x v="0"/>
    <s v="fekete"/>
    <x v="0"/>
  </r>
  <r>
    <x v="26"/>
    <s v="fekete/piros"/>
    <x v="26"/>
  </r>
  <r>
    <x v="26"/>
    <s v="fekete/piros"/>
    <x v="26"/>
  </r>
  <r>
    <x v="27"/>
    <s v="barna/titánium arany"/>
    <x v="27"/>
  </r>
  <r>
    <x v="27"/>
    <s v="barna/titánium arany"/>
    <x v="27"/>
  </r>
  <r>
    <x v="26"/>
    <s v="fekete/piros"/>
    <x v="26"/>
  </r>
  <r>
    <x v="26"/>
    <s v="fekete/piros"/>
    <x v="26"/>
  </r>
  <r>
    <x v="27"/>
    <s v="barna/titánium arany"/>
    <x v="27"/>
  </r>
  <r>
    <x v="27"/>
    <s v="barna/titánium arany"/>
    <x v="27"/>
  </r>
  <r>
    <x v="28"/>
    <s v="erdő/zöld"/>
    <x v="28"/>
  </r>
  <r>
    <x v="29"/>
    <s v="barna/mustár"/>
    <x v="29"/>
  </r>
  <r>
    <x v="30"/>
    <s v="tengerészkék/petrol"/>
    <x v="30"/>
  </r>
  <r>
    <x v="31"/>
    <s v="faszén/szürke"/>
    <x v="31"/>
  </r>
  <r>
    <x v="0"/>
    <s v="fekete"/>
    <x v="0"/>
  </r>
  <r>
    <x v="5"/>
    <s v="fehér"/>
    <x v="5"/>
  </r>
  <r>
    <x v="3"/>
    <s v="barna"/>
    <x v="3"/>
  </r>
  <r>
    <x v="0"/>
    <s v="fekete"/>
    <x v="0"/>
  </r>
  <r>
    <x v="5"/>
    <s v="fehér"/>
    <x v="5"/>
  </r>
  <r>
    <x v="3"/>
    <s v="barna"/>
    <x v="3"/>
  </r>
  <r>
    <x v="0"/>
    <s v="fekete"/>
    <x v="0"/>
  </r>
  <r>
    <x v="5"/>
    <s v="fehér"/>
    <x v="5"/>
  </r>
  <r>
    <x v="3"/>
    <s v="barna"/>
    <x v="3"/>
  </r>
  <r>
    <x v="0"/>
    <s v="fekete"/>
    <x v="0"/>
  </r>
  <r>
    <x v="5"/>
    <s v="fehér"/>
    <x v="5"/>
  </r>
  <r>
    <x v="3"/>
    <s v="barna"/>
    <x v="3"/>
  </r>
  <r>
    <x v="0"/>
    <s v="fekete"/>
    <x v="0"/>
  </r>
  <r>
    <x v="32"/>
    <s v="fekete/fekete"/>
    <x v="32"/>
  </r>
  <r>
    <x v="32"/>
    <s v="fekete/fekete"/>
    <x v="32"/>
  </r>
  <r>
    <x v="33"/>
    <s v="fekete/fehér"/>
    <x v="33"/>
  </r>
  <r>
    <x v="33"/>
    <s v="fekete/fehér"/>
    <x v="33"/>
  </r>
  <r>
    <x v="34"/>
    <s v="mélykék/fekete"/>
    <x v="34"/>
  </r>
  <r>
    <x v="34"/>
    <s v="mélykék/fekete"/>
    <x v="34"/>
  </r>
  <r>
    <x v="35"/>
    <s v="mélykék/fehér"/>
    <x v="35"/>
  </r>
  <r>
    <x v="35"/>
    <s v="mélykék/fehér"/>
    <x v="35"/>
  </r>
  <r>
    <x v="36"/>
    <s v="lila/fekete"/>
    <x v="36"/>
  </r>
  <r>
    <x v="36"/>
    <s v="lila/fekete"/>
    <x v="36"/>
  </r>
  <r>
    <x v="37"/>
    <s v="lila/fehér"/>
    <x v="37"/>
  </r>
  <r>
    <x v="37"/>
    <s v="lila/fehér"/>
    <x v="37"/>
  </r>
  <r>
    <x v="38"/>
    <s v="kék/fekete"/>
    <x v="38"/>
  </r>
  <r>
    <x v="38"/>
    <s v="kék/fekete"/>
    <x v="38"/>
  </r>
  <r>
    <x v="39"/>
    <s v="kék/fehér"/>
    <x v="39"/>
  </r>
  <r>
    <x v="39"/>
    <s v="kék/fehér"/>
    <x v="39"/>
  </r>
  <r>
    <x v="40"/>
    <s v="homok/fekete"/>
    <x v="40"/>
  </r>
  <r>
    <x v="40"/>
    <s v="homok/fekete"/>
    <x v="40"/>
  </r>
  <r>
    <x v="41"/>
    <s v="homok/fehér"/>
    <x v="41"/>
  </r>
  <r>
    <x v="41"/>
    <s v="homok/fehér"/>
    <x v="41"/>
  </r>
  <r>
    <x v="42"/>
    <s v="füst arany/fekete"/>
    <x v="42"/>
  </r>
  <r>
    <x v="42"/>
    <s v="füst arany/fekete"/>
    <x v="42"/>
  </r>
  <r>
    <x v="43"/>
    <s v="füst arany/fehér"/>
    <x v="43"/>
  </r>
  <r>
    <x v="43"/>
    <s v="füst arany/fehér"/>
    <x v="43"/>
  </r>
  <r>
    <x v="44"/>
    <s v="terra/fekete"/>
    <x v="44"/>
  </r>
  <r>
    <x v="44"/>
    <s v="terra/fekete"/>
    <x v="44"/>
  </r>
  <r>
    <x v="45"/>
    <s v="terra/fehér"/>
    <x v="45"/>
  </r>
  <r>
    <x v="45"/>
    <s v="terra/fehér"/>
    <x v="45"/>
  </r>
  <r>
    <x v="46"/>
    <s v="fehér/fekete"/>
    <x v="46"/>
  </r>
  <r>
    <x v="46"/>
    <s v="fehér/fekete"/>
    <x v="46"/>
  </r>
  <r>
    <x v="47"/>
    <s v="fehér/fehér"/>
    <x v="47"/>
  </r>
  <r>
    <x v="47"/>
    <s v="fehér/fehér"/>
    <x v="47"/>
  </r>
  <r>
    <x v="25"/>
    <s v="égszínkék"/>
    <x v="25"/>
  </r>
  <r>
    <x v="25"/>
    <s v="égszínkék"/>
    <x v="25"/>
  </r>
  <r>
    <x v="32"/>
    <s v="fekete/fekete"/>
    <x v="32"/>
  </r>
  <r>
    <x v="33"/>
    <s v="fekete/fehér"/>
    <x v="33"/>
  </r>
  <r>
    <x v="34"/>
    <s v="mélykék/fekete"/>
    <x v="34"/>
  </r>
  <r>
    <x v="35"/>
    <s v="mélykék/fehér"/>
    <x v="35"/>
  </r>
  <r>
    <x v="36"/>
    <s v="lila/fekete"/>
    <x v="36"/>
  </r>
  <r>
    <x v="37"/>
    <s v="lila/fehér"/>
    <x v="37"/>
  </r>
  <r>
    <x v="38"/>
    <s v="kék/fekete"/>
    <x v="38"/>
  </r>
  <r>
    <x v="39"/>
    <s v="kék/fehér"/>
    <x v="39"/>
  </r>
  <r>
    <x v="40"/>
    <s v="homok/fekete"/>
    <x v="40"/>
  </r>
  <r>
    <x v="41"/>
    <s v="homok/fehér"/>
    <x v="41"/>
  </r>
  <r>
    <x v="42"/>
    <s v="füst arany/fekete"/>
    <x v="42"/>
  </r>
  <r>
    <x v="43"/>
    <s v="füst arany/fehér"/>
    <x v="43"/>
  </r>
  <r>
    <x v="44"/>
    <s v="terra/fekete"/>
    <x v="44"/>
  </r>
  <r>
    <x v="45"/>
    <s v="terra/fehér"/>
    <x v="45"/>
  </r>
  <r>
    <x v="46"/>
    <s v="fehér/fekete"/>
    <x v="46"/>
  </r>
  <r>
    <x v="47"/>
    <s v="fehér/fehér"/>
    <x v="47"/>
  </r>
  <r>
    <x v="25"/>
    <s v="égszínkék"/>
    <x v="25"/>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0"/>
    <s v="fekete"/>
    <x v="0"/>
  </r>
  <r>
    <x v="2"/>
    <s v="sötétbarna"/>
    <x v="2"/>
  </r>
  <r>
    <x v="2"/>
    <s v="sötétbarna"/>
    <x v="2"/>
  </r>
  <r>
    <x v="2"/>
    <s v="sötétbarna"/>
    <x v="2"/>
  </r>
  <r>
    <x v="2"/>
    <s v="sötétbarna"/>
    <x v="2"/>
  </r>
  <r>
    <x v="5"/>
    <s v="fehér"/>
    <x v="5"/>
  </r>
  <r>
    <x v="5"/>
    <s v="fehér"/>
    <x v="5"/>
  </r>
  <r>
    <x v="5"/>
    <s v="fehér"/>
    <x v="5"/>
  </r>
  <r>
    <x v="5"/>
    <s v="fehér"/>
    <x v="5"/>
  </r>
  <r>
    <x v="48"/>
    <s v="lime"/>
    <x v="48"/>
  </r>
  <r>
    <x v="21"/>
    <s v="narancssárga"/>
    <x v="21"/>
  </r>
  <r>
    <x v="23"/>
    <s v="piros"/>
    <x v="23"/>
  </r>
  <r>
    <x v="49"/>
    <s v="királykék"/>
    <x v="49"/>
  </r>
  <r>
    <x v="50"/>
    <s v="türkiz"/>
    <x v="50"/>
  </r>
  <r>
    <x v="51"/>
    <s v="fluoreszkáló sárga"/>
    <x v="51"/>
  </r>
  <r>
    <x v="48"/>
    <s v="lime"/>
    <x v="48"/>
  </r>
  <r>
    <x v="21"/>
    <s v="narancssárga"/>
    <x v="21"/>
  </r>
  <r>
    <x v="23"/>
    <s v="piros"/>
    <x v="23"/>
  </r>
  <r>
    <x v="49"/>
    <s v="királykék"/>
    <x v="49"/>
  </r>
  <r>
    <x v="50"/>
    <s v="türkiz"/>
    <x v="50"/>
  </r>
  <r>
    <x v="51"/>
    <s v="fluoreszkáló sárga"/>
    <x v="51"/>
  </r>
  <r>
    <x v="48"/>
    <s v="lime"/>
    <x v="48"/>
  </r>
  <r>
    <x v="52"/>
    <s v="tengerészkék"/>
    <x v="52"/>
  </r>
  <r>
    <x v="21"/>
    <s v="narancssárga"/>
    <x v="21"/>
  </r>
  <r>
    <x v="53"/>
    <s v="pink"/>
    <x v="53"/>
  </r>
  <r>
    <x v="23"/>
    <s v="piros"/>
    <x v="23"/>
  </r>
  <r>
    <x v="49"/>
    <s v="királykék"/>
    <x v="49"/>
  </r>
  <r>
    <x v="50"/>
    <s v="türkiz"/>
    <x v="50"/>
  </r>
  <r>
    <x v="54"/>
    <s v="sárga"/>
    <x v="54"/>
  </r>
  <r>
    <x v="55"/>
    <s v="bordó"/>
    <x v="55"/>
  </r>
  <r>
    <x v="0"/>
    <s v="fekete"/>
    <x v="0"/>
  </r>
  <r>
    <x v="56"/>
    <s v="fű zöld"/>
    <x v="56"/>
  </r>
  <r>
    <x v="57"/>
    <s v="vadász zöld"/>
    <x v="57"/>
  </r>
  <r>
    <x v="48"/>
    <s v="lime"/>
    <x v="48"/>
  </r>
  <r>
    <x v="52"/>
    <s v="tengerészkék"/>
    <x v="52"/>
  </r>
  <r>
    <x v="21"/>
    <s v="narancssárga"/>
    <x v="21"/>
  </r>
  <r>
    <x v="53"/>
    <s v="pink"/>
    <x v="53"/>
  </r>
  <r>
    <x v="23"/>
    <s v="piros"/>
    <x v="23"/>
  </r>
  <r>
    <x v="49"/>
    <s v="királykék"/>
    <x v="49"/>
  </r>
  <r>
    <x v="50"/>
    <s v="türkiz"/>
    <x v="50"/>
  </r>
  <r>
    <x v="54"/>
    <s v="sárga"/>
    <x v="54"/>
  </r>
  <r>
    <x v="32"/>
    <s v="fekete/fekete"/>
    <x v="32"/>
  </r>
  <r>
    <x v="58"/>
    <s v="lime/fekete"/>
    <x v="58"/>
  </r>
  <r>
    <x v="59"/>
    <s v="tengerészkék/fukszia"/>
    <x v="59"/>
  </r>
  <r>
    <x v="60"/>
    <s v="tengerészkék/világos kék"/>
    <x v="60"/>
  </r>
  <r>
    <x v="61"/>
    <s v="tengerészkék/piros"/>
    <x v="61"/>
  </r>
  <r>
    <x v="62"/>
    <s v="piros/fekete"/>
    <x v="62"/>
  </r>
  <r>
    <x v="63"/>
    <s v="királykék/fekete"/>
    <x v="63"/>
  </r>
  <r>
    <x v="32"/>
    <s v="fekete/fekete"/>
    <x v="32"/>
  </r>
  <r>
    <x v="58"/>
    <s v="lime/fekete"/>
    <x v="58"/>
  </r>
  <r>
    <x v="59"/>
    <s v="tengerészkék/fukszia"/>
    <x v="59"/>
  </r>
  <r>
    <x v="60"/>
    <s v="tengerészkék/világos kék"/>
    <x v="60"/>
  </r>
  <r>
    <x v="61"/>
    <s v="tengerészkék/piros"/>
    <x v="61"/>
  </r>
  <r>
    <x v="62"/>
    <s v="piros/fekete"/>
    <x v="62"/>
  </r>
  <r>
    <x v="63"/>
    <s v="királykék/fekete"/>
    <x v="63"/>
  </r>
  <r>
    <x v="32"/>
    <s v="fekete/fekete"/>
    <x v="32"/>
  </r>
  <r>
    <x v="58"/>
    <s v="lime/fekete"/>
    <x v="58"/>
  </r>
  <r>
    <x v="59"/>
    <s v="tengerészkék/fukszia"/>
    <x v="59"/>
  </r>
  <r>
    <x v="60"/>
    <s v="tengerészkék/világos kék"/>
    <x v="60"/>
  </r>
  <r>
    <x v="61"/>
    <s v="tengerészkék/piros"/>
    <x v="61"/>
  </r>
  <r>
    <x v="62"/>
    <s v="piros/fekete"/>
    <x v="62"/>
  </r>
  <r>
    <x v="63"/>
    <s v="királykék/fekete"/>
    <x v="63"/>
  </r>
  <r>
    <x v="64"/>
    <s v="fekete/piros/sárga"/>
    <x v="64"/>
  </r>
  <r>
    <x v="65"/>
    <s v="szürke/piros/fekete"/>
    <x v="65"/>
  </r>
  <r>
    <x v="66"/>
    <s v="tengerészkék/piros/szürke"/>
    <x v="66"/>
  </r>
  <r>
    <x v="67"/>
    <s v="türkiz/piros/tengerészkék"/>
    <x v="67"/>
  </r>
  <r>
    <x v="68"/>
    <s v="fehér/piros/szürke"/>
    <x v="68"/>
  </r>
  <r>
    <x v="64"/>
    <s v="fekete/piros/sárga"/>
    <x v="64"/>
  </r>
  <r>
    <x v="65"/>
    <s v="szürke/piros/fekete"/>
    <x v="65"/>
  </r>
  <r>
    <x v="66"/>
    <s v="tengerészkék/piros/szürke"/>
    <x v="66"/>
  </r>
  <r>
    <x v="67"/>
    <s v="türkiz/piros/tengerészkék"/>
    <x v="67"/>
  </r>
  <r>
    <x v="68"/>
    <s v="fehér/piros/szürke"/>
    <x v="68"/>
  </r>
  <r>
    <x v="64"/>
    <s v="fekete/piros/sárga"/>
    <x v="64"/>
  </r>
  <r>
    <x v="65"/>
    <s v="szürke/piros/fekete"/>
    <x v="65"/>
  </r>
  <r>
    <x v="66"/>
    <s v="tengerészkék/piros/szürke"/>
    <x v="66"/>
  </r>
  <r>
    <x v="67"/>
    <s v="türkiz/piros/tengerészkék"/>
    <x v="67"/>
  </r>
  <r>
    <x v="68"/>
    <s v="fehér/piros/szürke"/>
    <x v="68"/>
  </r>
  <r>
    <x v="69"/>
    <s v="tengerészkék/fehér/piros"/>
    <x v="69"/>
  </r>
  <r>
    <x v="69"/>
    <s v="tengerészkék/fehér/piros"/>
    <x v="69"/>
  </r>
  <r>
    <x v="69"/>
    <s v="tengerészkék/fehér/piros"/>
    <x v="69"/>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2"/>
    <s v="sötétbarna"/>
    <x v="2"/>
  </r>
  <r>
    <x v="2"/>
    <s v="sötétbarna"/>
    <x v="2"/>
  </r>
  <r>
    <x v="2"/>
    <s v="sötétbarna"/>
    <x v="2"/>
  </r>
  <r>
    <x v="0"/>
    <s v="fekete"/>
    <x v="0"/>
  </r>
  <r>
    <x v="0"/>
    <s v="fekete"/>
    <x v="0"/>
  </r>
  <r>
    <x v="0"/>
    <s v="fekete"/>
    <x v="0"/>
  </r>
  <r>
    <x v="0"/>
    <s v="fekete"/>
    <x v="0"/>
  </r>
  <r>
    <x v="1"/>
    <s v="konyak"/>
    <x v="1"/>
  </r>
  <r>
    <x v="1"/>
    <s v="konyak"/>
    <x v="1"/>
  </r>
  <r>
    <x v="1"/>
    <s v="konyak"/>
    <x v="1"/>
  </r>
  <r>
    <x v="1"/>
    <s v="konyak"/>
    <x v="1"/>
  </r>
  <r>
    <x v="2"/>
    <s v="sötétbarna"/>
    <x v="2"/>
  </r>
  <r>
    <x v="2"/>
    <s v="sötétbarna"/>
    <x v="2"/>
  </r>
  <r>
    <x v="2"/>
    <s v="sötétbarna"/>
    <x v="2"/>
  </r>
  <r>
    <x v="2"/>
    <s v="sötétbarna"/>
    <x v="2"/>
  </r>
  <r>
    <x v="0"/>
    <s v="fekete"/>
    <x v="0"/>
  </r>
  <r>
    <x v="0"/>
    <s v="fekete"/>
    <x v="0"/>
  </r>
  <r>
    <x v="0"/>
    <s v="fekete"/>
    <x v="0"/>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55"/>
    <s v="bordó"/>
    <x v="55"/>
  </r>
  <r>
    <x v="0"/>
    <s v="fekete"/>
    <x v="0"/>
  </r>
  <r>
    <x v="70"/>
    <s v="zöld"/>
    <x v="70"/>
  </r>
  <r>
    <x v="17"/>
    <s v="szürke"/>
    <x v="17"/>
  </r>
  <r>
    <x v="52"/>
    <s v="tengerészkék"/>
    <x v="52"/>
  </r>
  <r>
    <x v="23"/>
    <s v="piros"/>
    <x v="23"/>
  </r>
  <r>
    <x v="49"/>
    <s v="királykék"/>
    <x v="49"/>
  </r>
  <r>
    <x v="55"/>
    <s v="bordó"/>
    <x v="55"/>
  </r>
  <r>
    <x v="0"/>
    <s v="fekete"/>
    <x v="0"/>
  </r>
  <r>
    <x v="70"/>
    <s v="zöld"/>
    <x v="70"/>
  </r>
  <r>
    <x v="17"/>
    <s v="szürke"/>
    <x v="17"/>
  </r>
  <r>
    <x v="52"/>
    <s v="tengerészkék"/>
    <x v="52"/>
  </r>
  <r>
    <x v="23"/>
    <s v="piros"/>
    <x v="23"/>
  </r>
  <r>
    <x v="49"/>
    <s v="királykék"/>
    <x v="49"/>
  </r>
  <r>
    <x v="55"/>
    <s v="bordó"/>
    <x v="55"/>
  </r>
  <r>
    <x v="0"/>
    <s v="fekete"/>
    <x v="0"/>
  </r>
  <r>
    <x v="70"/>
    <s v="zöld"/>
    <x v="70"/>
  </r>
  <r>
    <x v="17"/>
    <s v="szürke"/>
    <x v="17"/>
  </r>
  <r>
    <x v="52"/>
    <s v="tengerészkék"/>
    <x v="52"/>
  </r>
  <r>
    <x v="23"/>
    <s v="piros"/>
    <x v="23"/>
  </r>
  <r>
    <x v="49"/>
    <s v="királykék"/>
    <x v="49"/>
  </r>
  <r>
    <x v="0"/>
    <s v="fekete"/>
    <x v="0"/>
  </r>
  <r>
    <x v="2"/>
    <s v="sötétbarna"/>
    <x v="2"/>
  </r>
  <r>
    <x v="0"/>
    <s v="fekete"/>
    <x v="0"/>
  </r>
  <r>
    <x v="2"/>
    <s v="sötétbarna"/>
    <x v="2"/>
  </r>
  <r>
    <x v="0"/>
    <s v="fekete"/>
    <x v="0"/>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0"/>
    <s v="fekete"/>
    <x v="0"/>
  </r>
  <r>
    <x v="3"/>
    <s v="barna"/>
    <x v="3"/>
  </r>
  <r>
    <x v="3"/>
    <s v="barna"/>
    <x v="3"/>
  </r>
  <r>
    <x v="3"/>
    <s v="barna"/>
    <x v="3"/>
  </r>
  <r>
    <x v="0"/>
    <s v="fekete"/>
    <x v="0"/>
  </r>
  <r>
    <x v="0"/>
    <s v="fekete"/>
    <x v="0"/>
  </r>
  <r>
    <x v="0"/>
    <s v="fekete"/>
    <x v="0"/>
  </r>
  <r>
    <x v="3"/>
    <s v="barna"/>
    <x v="3"/>
  </r>
  <r>
    <x v="3"/>
    <s v="barna"/>
    <x v="3"/>
  </r>
  <r>
    <x v="3"/>
    <s v="barna"/>
    <x v="3"/>
  </r>
  <r>
    <x v="0"/>
    <s v="fekete"/>
    <x v="0"/>
  </r>
  <r>
    <x v="0"/>
    <s v="fekete"/>
    <x v="0"/>
  </r>
  <r>
    <x v="0"/>
    <s v="fekete"/>
    <x v="0"/>
  </r>
  <r>
    <x v="3"/>
    <s v="barna"/>
    <x v="3"/>
  </r>
  <r>
    <x v="3"/>
    <s v="barna"/>
    <x v="3"/>
  </r>
  <r>
    <x v="3"/>
    <s v="barna"/>
    <x v="3"/>
  </r>
  <r>
    <x v="0"/>
    <s v="fekete"/>
    <x v="0"/>
  </r>
  <r>
    <x v="0"/>
    <s v="fekete"/>
    <x v="0"/>
  </r>
  <r>
    <x v="0"/>
    <s v="fekete"/>
    <x v="0"/>
  </r>
  <r>
    <x v="3"/>
    <s v="barna"/>
    <x v="3"/>
  </r>
  <r>
    <x v="3"/>
    <s v="barna"/>
    <x v="3"/>
  </r>
  <r>
    <x v="3"/>
    <s v="barna"/>
    <x v="3"/>
  </r>
  <r>
    <x v="0"/>
    <s v="fekete"/>
    <x v="0"/>
  </r>
  <r>
    <x v="0"/>
    <s v="fekete"/>
    <x v="0"/>
  </r>
  <r>
    <x v="0"/>
    <s v="fekete"/>
    <x v="0"/>
  </r>
  <r>
    <x v="3"/>
    <s v="barna"/>
    <x v="3"/>
  </r>
  <r>
    <x v="3"/>
    <s v="barna"/>
    <x v="3"/>
  </r>
  <r>
    <x v="3"/>
    <s v="barna"/>
    <x v="3"/>
  </r>
  <r>
    <x v="17"/>
    <s v="szürke"/>
    <x v="17"/>
  </r>
  <r>
    <x v="0"/>
    <s v="fekete"/>
    <x v="0"/>
  </r>
  <r>
    <x v="49"/>
    <s v="királykék"/>
    <x v="49"/>
  </r>
  <r>
    <x v="0"/>
    <s v="fekete"/>
    <x v="0"/>
  </r>
  <r>
    <x v="17"/>
    <s v="szürke"/>
    <x v="17"/>
  </r>
  <r>
    <x v="53"/>
    <s v="pink"/>
    <x v="53"/>
  </r>
  <r>
    <x v="23"/>
    <s v="piros"/>
    <x v="23"/>
  </r>
  <r>
    <x v="49"/>
    <s v="királykék"/>
    <x v="49"/>
  </r>
  <r>
    <x v="71"/>
    <s v="babakék"/>
    <x v="71"/>
  </r>
  <r>
    <x v="55"/>
    <s v="bordó"/>
    <x v="55"/>
  </r>
  <r>
    <x v="0"/>
    <s v="fekete"/>
    <x v="0"/>
  </r>
  <r>
    <x v="3"/>
    <s v="barna"/>
    <x v="3"/>
  </r>
  <r>
    <x v="56"/>
    <s v="fű zöld"/>
    <x v="56"/>
  </r>
  <r>
    <x v="57"/>
    <s v="vadász zöld"/>
    <x v="57"/>
  </r>
  <r>
    <x v="48"/>
    <s v="lime"/>
    <x v="48"/>
  </r>
  <r>
    <x v="52"/>
    <s v="tengerészkék"/>
    <x v="52"/>
  </r>
  <r>
    <x v="21"/>
    <s v="narancssárga"/>
    <x v="21"/>
  </r>
  <r>
    <x v="53"/>
    <s v="pink"/>
    <x v="53"/>
  </r>
  <r>
    <x v="72"/>
    <s v="lila"/>
    <x v="72"/>
  </r>
  <r>
    <x v="23"/>
    <s v="piros"/>
    <x v="23"/>
  </r>
  <r>
    <x v="49"/>
    <s v="királykék"/>
    <x v="49"/>
  </r>
  <r>
    <x v="73"/>
    <s v="ezüst"/>
    <x v="73"/>
  </r>
  <r>
    <x v="50"/>
    <s v="türkiz"/>
    <x v="50"/>
  </r>
  <r>
    <x v="5"/>
    <s v="fehér"/>
    <x v="5"/>
  </r>
  <r>
    <x v="54"/>
    <s v="sárga"/>
    <x v="54"/>
  </r>
  <r>
    <x v="55"/>
    <s v="bordó"/>
    <x v="55"/>
  </r>
  <r>
    <x v="0"/>
    <s v="fekete"/>
    <x v="0"/>
  </r>
  <r>
    <x v="57"/>
    <s v="vadász zöld"/>
    <x v="57"/>
  </r>
  <r>
    <x v="48"/>
    <s v="lime"/>
    <x v="48"/>
  </r>
  <r>
    <x v="52"/>
    <s v="tengerészkék"/>
    <x v="52"/>
  </r>
  <r>
    <x v="21"/>
    <s v="narancssárga"/>
    <x v="21"/>
  </r>
  <r>
    <x v="23"/>
    <s v="piros"/>
    <x v="23"/>
  </r>
  <r>
    <x v="49"/>
    <s v="királykék"/>
    <x v="49"/>
  </r>
  <r>
    <x v="2"/>
    <s v="sötétbarna"/>
    <x v="2"/>
  </r>
  <r>
    <x v="5"/>
    <s v="fehér"/>
    <x v="5"/>
  </r>
  <r>
    <x v="54"/>
    <s v="sárga"/>
    <x v="54"/>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0"/>
    <s v="fekete"/>
    <x v="0"/>
  </r>
  <r>
    <x v="0"/>
    <s v="fekete"/>
    <x v="0"/>
  </r>
  <r>
    <x v="0"/>
    <s v="fekete"/>
    <x v="0"/>
  </r>
  <r>
    <x v="1"/>
    <s v="konyak"/>
    <x v="1"/>
  </r>
  <r>
    <x v="1"/>
    <s v="konyak"/>
    <x v="1"/>
  </r>
  <r>
    <x v="1"/>
    <s v="konyak"/>
    <x v="1"/>
  </r>
  <r>
    <x v="2"/>
    <s v="sötétbarna"/>
    <x v="2"/>
  </r>
  <r>
    <x v="2"/>
    <s v="sötétbarna"/>
    <x v="2"/>
  </r>
  <r>
    <x v="2"/>
    <s v="sötétbarna"/>
    <x v="2"/>
  </r>
  <r>
    <x v="4"/>
    <s v=""/>
    <x v="4"/>
  </r>
  <r>
    <x v="0"/>
    <s v="fekete"/>
    <x v="0"/>
  </r>
  <r>
    <x v="0"/>
    <s v="fekete"/>
    <x v="0"/>
  </r>
  <r>
    <x v="0"/>
    <s v="fekete"/>
    <x v="0"/>
  </r>
  <r>
    <x v="3"/>
    <s v="barna"/>
    <x v="3"/>
  </r>
  <r>
    <x v="3"/>
    <s v="barna"/>
    <x v="3"/>
  </r>
  <r>
    <x v="3"/>
    <s v="barna"/>
    <x v="3"/>
  </r>
  <r>
    <x v="0"/>
    <s v="fekete"/>
    <x v="0"/>
  </r>
  <r>
    <x v="0"/>
    <s v="fekete"/>
    <x v="0"/>
  </r>
  <r>
    <x v="0"/>
    <s v="fekete"/>
    <x v="0"/>
  </r>
  <r>
    <x v="3"/>
    <s v="barna"/>
    <x v="3"/>
  </r>
  <r>
    <x v="3"/>
    <s v="barna"/>
    <x v="3"/>
  </r>
  <r>
    <x v="3"/>
    <s v="barna"/>
    <x v="3"/>
  </r>
  <r>
    <x v="0"/>
    <s v="fekete"/>
    <x v="0"/>
  </r>
  <r>
    <x v="0"/>
    <s v="fekete"/>
    <x v="0"/>
  </r>
  <r>
    <x v="0"/>
    <s v="fekete"/>
    <x v="0"/>
  </r>
  <r>
    <x v="49"/>
    <s v="királykék"/>
    <x v="49"/>
  </r>
  <r>
    <x v="49"/>
    <s v="királykék"/>
    <x v="49"/>
  </r>
  <r>
    <x v="49"/>
    <s v="királykék"/>
    <x v="49"/>
  </r>
  <r>
    <x v="2"/>
    <s v="sötétbarna"/>
    <x v="2"/>
  </r>
  <r>
    <x v="2"/>
    <s v="sötétbarna"/>
    <x v="2"/>
  </r>
  <r>
    <x v="2"/>
    <s v="sötétbarna"/>
    <x v="2"/>
  </r>
  <r>
    <x v="0"/>
    <s v="fekete"/>
    <x v="0"/>
  </r>
  <r>
    <x v="0"/>
    <s v="fekete"/>
    <x v="0"/>
  </r>
  <r>
    <x v="0"/>
    <s v="fekete"/>
    <x v="0"/>
  </r>
  <r>
    <x v="49"/>
    <s v="királykék"/>
    <x v="49"/>
  </r>
  <r>
    <x v="49"/>
    <s v="királykék"/>
    <x v="49"/>
  </r>
  <r>
    <x v="49"/>
    <s v="királykék"/>
    <x v="49"/>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4"/>
    <s v=""/>
    <x v="4"/>
  </r>
  <r>
    <x v="4"/>
    <s v=""/>
    <x v="4"/>
  </r>
  <r>
    <x v="4"/>
    <s v=""/>
    <x v="4"/>
  </r>
  <r>
    <x v="4"/>
    <s v=""/>
    <x v="4"/>
  </r>
  <r>
    <x v="4"/>
    <s v=""/>
    <x v="4"/>
  </r>
  <r>
    <x v="4"/>
    <s v=""/>
    <x v="4"/>
  </r>
  <r>
    <x v="4"/>
    <s v=""/>
    <x v="4"/>
  </r>
  <r>
    <x v="4"/>
    <s v=""/>
    <x v="4"/>
  </r>
  <r>
    <x v="4"/>
    <s v=""/>
    <x v="4"/>
  </r>
  <r>
    <x v="4"/>
    <s v=""/>
    <x v="4"/>
  </r>
  <r>
    <x v="4"/>
    <s v=""/>
    <x v="4"/>
  </r>
  <r>
    <x v="4"/>
    <s v=""/>
    <x v="4"/>
  </r>
  <r>
    <x v="4"/>
    <s v=""/>
    <x v="4"/>
  </r>
  <r>
    <x v="4"/>
    <s v=""/>
    <x v="4"/>
  </r>
  <r>
    <x v="4"/>
    <s v=""/>
    <x v="4"/>
  </r>
  <r>
    <x v="4"/>
    <s v=""/>
    <x v="4"/>
  </r>
  <r>
    <x v="4"/>
    <s v=""/>
    <x v="4"/>
  </r>
  <r>
    <x v="4"/>
    <s v=""/>
    <x v="4"/>
  </r>
  <r>
    <x v="4"/>
    <s v=""/>
    <x v="4"/>
  </r>
  <r>
    <x v="4"/>
    <s v=""/>
    <x v="4"/>
  </r>
  <r>
    <x v="0"/>
    <s v="fekete"/>
    <x v="0"/>
  </r>
  <r>
    <x v="0"/>
    <s v="fekete"/>
    <x v="0"/>
  </r>
  <r>
    <x v="0"/>
    <s v="fekete"/>
    <x v="0"/>
  </r>
  <r>
    <x v="0"/>
    <s v="fekete"/>
    <x v="0"/>
  </r>
  <r>
    <x v="0"/>
    <s v="fekete"/>
    <x v="0"/>
  </r>
  <r>
    <x v="0"/>
    <s v="fekete"/>
    <x v="0"/>
  </r>
  <r>
    <x v="0"/>
    <s v="fekete"/>
    <x v="0"/>
  </r>
  <r>
    <x v="0"/>
    <s v="fekete"/>
    <x v="0"/>
  </r>
  <r>
    <x v="0"/>
    <s v="fekete"/>
    <x v="0"/>
  </r>
  <r>
    <x v="0"/>
    <s v="fekete"/>
    <x v="0"/>
  </r>
  <r>
    <x v="0"/>
    <s v="fekete"/>
    <x v="0"/>
  </r>
  <r>
    <x v="1"/>
    <s v="konyak"/>
    <x v="1"/>
  </r>
  <r>
    <x v="1"/>
    <s v="konyak"/>
    <x v="1"/>
  </r>
  <r>
    <x v="1"/>
    <s v="konyak"/>
    <x v="1"/>
  </r>
  <r>
    <x v="1"/>
    <s v="konyak"/>
    <x v="1"/>
  </r>
  <r>
    <x v="1"/>
    <s v="konyak"/>
    <x v="1"/>
  </r>
  <r>
    <x v="1"/>
    <s v="konyak"/>
    <x v="1"/>
  </r>
  <r>
    <x v="1"/>
    <s v="konyak"/>
    <x v="1"/>
  </r>
  <r>
    <x v="1"/>
    <s v="konyak"/>
    <x v="1"/>
  </r>
  <r>
    <x v="1"/>
    <s v="konyak"/>
    <x v="1"/>
  </r>
  <r>
    <x v="1"/>
    <s v="konyak"/>
    <x v="1"/>
  </r>
  <r>
    <x v="1"/>
    <s v="konyak"/>
    <x v="1"/>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0"/>
    <s v="fekete"/>
    <x v="0"/>
  </r>
  <r>
    <x v="0"/>
    <s v="fekete"/>
    <x v="0"/>
  </r>
  <r>
    <x v="0"/>
    <s v="fekete"/>
    <x v="0"/>
  </r>
  <r>
    <x v="0"/>
    <s v="fekete"/>
    <x v="0"/>
  </r>
  <r>
    <x v="0"/>
    <s v="fekete"/>
    <x v="0"/>
  </r>
  <r>
    <x v="0"/>
    <s v="fekete"/>
    <x v="0"/>
  </r>
  <r>
    <x v="0"/>
    <s v="fekete"/>
    <x v="0"/>
  </r>
  <r>
    <x v="0"/>
    <s v="fekete"/>
    <x v="0"/>
  </r>
  <r>
    <x v="0"/>
    <s v="fekete"/>
    <x v="0"/>
  </r>
  <r>
    <x v="0"/>
    <s v="fekete"/>
    <x v="0"/>
  </r>
  <r>
    <x v="0"/>
    <s v="fekete"/>
    <x v="0"/>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2"/>
    <s v="sötétbarna"/>
    <x v="2"/>
  </r>
  <r>
    <x v="4"/>
    <s v=""/>
    <x v="4"/>
  </r>
  <r>
    <x v="4"/>
    <s v=""/>
    <x v="4"/>
  </r>
  <r>
    <x v="4"/>
    <s v=""/>
    <x v="4"/>
  </r>
  <r>
    <x v="4"/>
    <s v=""/>
    <x v="4"/>
  </r>
  <r>
    <x v="4"/>
    <s v=""/>
    <x v="4"/>
  </r>
  <r>
    <x v="4"/>
    <s v=""/>
    <x v="4"/>
  </r>
  <r>
    <x v="4"/>
    <s v=""/>
    <x v="4"/>
  </r>
  <r>
    <x v="4"/>
    <s v=""/>
    <x v="4"/>
  </r>
  <r>
    <x v="4"/>
    <s v=""/>
    <x v="4"/>
  </r>
  <r>
    <x v="4"/>
    <s v=""/>
    <x v="4"/>
  </r>
  <r>
    <x v="4"/>
    <s v=""/>
    <x v="4"/>
  </r>
  <r>
    <x v="55"/>
    <s v="bordó"/>
    <x v="55"/>
  </r>
  <r>
    <x v="0"/>
    <s v="fekete"/>
    <x v="0"/>
  </r>
  <r>
    <x v="3"/>
    <s v="barna"/>
    <x v="3"/>
  </r>
  <r>
    <x v="74"/>
    <s v="sötétszürke"/>
    <x v="74"/>
  </r>
  <r>
    <x v="70"/>
    <s v="zöld"/>
    <x v="70"/>
  </r>
  <r>
    <x v="75"/>
    <s v="világos kék"/>
    <x v="75"/>
  </r>
  <r>
    <x v="48"/>
    <s v="lime"/>
    <x v="48"/>
  </r>
  <r>
    <x v="21"/>
    <s v="narancssárga"/>
    <x v="21"/>
  </r>
  <r>
    <x v="53"/>
    <s v="pink"/>
    <x v="53"/>
  </r>
  <r>
    <x v="72"/>
    <s v="lila"/>
    <x v="72"/>
  </r>
  <r>
    <x v="76"/>
    <s v="rózsaszín"/>
    <x v="76"/>
  </r>
  <r>
    <x v="23"/>
    <s v="piros"/>
    <x v="23"/>
  </r>
  <r>
    <x v="49"/>
    <s v="királykék"/>
    <x v="49"/>
  </r>
  <r>
    <x v="73"/>
    <s v="ezüst"/>
    <x v="73"/>
  </r>
  <r>
    <x v="54"/>
    <s v="sárga"/>
    <x v="54"/>
  </r>
  <r>
    <x v="77"/>
    <s v="fekete/ezüst"/>
    <x v="77"/>
  </r>
  <r>
    <x v="4"/>
    <s v=""/>
    <x v="4"/>
  </r>
  <r>
    <x v="77"/>
    <s v="fekete/ezüst"/>
    <x v="77"/>
  </r>
  <r>
    <x v="0"/>
    <s v="fekete"/>
    <x v="0"/>
  </r>
  <r>
    <x v="0"/>
    <s v="fekete"/>
    <x v="0"/>
  </r>
  <r>
    <x v="0"/>
    <s v="fekete"/>
    <x v="0"/>
  </r>
  <r>
    <x v="0"/>
    <s v="fekete"/>
    <x v="0"/>
  </r>
  <r>
    <x v="3"/>
    <s v="barna"/>
    <x v="3"/>
  </r>
  <r>
    <x v="3"/>
    <s v="barna"/>
    <x v="3"/>
  </r>
  <r>
    <x v="3"/>
    <s v="barna"/>
    <x v="3"/>
  </r>
  <r>
    <x v="3"/>
    <s v="barna"/>
    <x v="3"/>
  </r>
  <r>
    <x v="0"/>
    <s v="fekete"/>
    <x v="0"/>
  </r>
  <r>
    <x v="0"/>
    <s v="fekete"/>
    <x v="0"/>
  </r>
  <r>
    <x v="0"/>
    <s v="fekete"/>
    <x v="0"/>
  </r>
  <r>
    <x v="0"/>
    <s v="fekete"/>
    <x v="0"/>
  </r>
  <r>
    <x v="3"/>
    <s v="barna"/>
    <x v="3"/>
  </r>
  <r>
    <x v="3"/>
    <s v="barna"/>
    <x v="3"/>
  </r>
  <r>
    <x v="3"/>
    <s v="barna"/>
    <x v="3"/>
  </r>
  <r>
    <x v="3"/>
    <s v="barna"/>
    <x v="3"/>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0"/>
    <s v="fekete"/>
    <x v="0"/>
  </r>
  <r>
    <x v="3"/>
    <s v="barna"/>
    <x v="3"/>
  </r>
  <r>
    <x v="3"/>
    <s v="barna"/>
    <x v="3"/>
  </r>
  <r>
    <x v="3"/>
    <s v="barna"/>
    <x v="3"/>
  </r>
  <r>
    <x v="5"/>
    <s v="fehér"/>
    <x v="5"/>
  </r>
  <r>
    <x v="5"/>
    <s v="fehér"/>
    <x v="5"/>
  </r>
  <r>
    <x v="5"/>
    <s v="fehér"/>
    <x v="5"/>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3"/>
    <s v="barna"/>
    <x v="3"/>
  </r>
  <r>
    <x v="3"/>
    <s v="barna"/>
    <x v="3"/>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0"/>
    <s v="fekete"/>
    <x v="0"/>
  </r>
  <r>
    <x v="0"/>
    <s v="fekete"/>
    <x v="0"/>
  </r>
  <r>
    <x v="3"/>
    <s v="barna"/>
    <x v="3"/>
  </r>
  <r>
    <x v="3"/>
    <s v="barna"/>
    <x v="3"/>
  </r>
  <r>
    <x v="3"/>
    <s v="barna"/>
    <x v="3"/>
  </r>
  <r>
    <x v="3"/>
    <s v="barna"/>
    <x v="3"/>
  </r>
  <r>
    <x v="5"/>
    <s v="fehér"/>
    <x v="5"/>
  </r>
  <r>
    <x v="5"/>
    <s v="fehér"/>
    <x v="5"/>
  </r>
  <r>
    <x v="5"/>
    <s v="fehér"/>
    <x v="5"/>
  </r>
  <r>
    <x v="5"/>
    <s v="fehér"/>
    <x v="5"/>
  </r>
  <r>
    <x v="0"/>
    <s v="fekete"/>
    <x v="0"/>
  </r>
  <r>
    <x v="0"/>
    <s v="fekete"/>
    <x v="0"/>
  </r>
  <r>
    <x v="0"/>
    <s v="fekete"/>
    <x v="0"/>
  </r>
  <r>
    <x v="0"/>
    <s v="fekete"/>
    <x v="0"/>
  </r>
  <r>
    <x v="0"/>
    <s v="fekete"/>
    <x v="0"/>
  </r>
  <r>
    <x v="0"/>
    <s v="fekete"/>
    <x v="0"/>
  </r>
  <r>
    <x v="0"/>
    <s v="fekete"/>
    <x v="0"/>
  </r>
  <r>
    <x v="0"/>
    <s v="fekete"/>
    <x v="0"/>
  </r>
  <r>
    <x v="0"/>
    <s v="fekete"/>
    <x v="0"/>
  </r>
  <r>
    <x v="3"/>
    <s v="barna"/>
    <x v="3"/>
  </r>
  <r>
    <x v="3"/>
    <s v="barna"/>
    <x v="3"/>
  </r>
  <r>
    <x v="3"/>
    <s v="barna"/>
    <x v="3"/>
  </r>
  <r>
    <x v="3"/>
    <s v="barna"/>
    <x v="3"/>
  </r>
  <r>
    <x v="3"/>
    <s v="barna"/>
    <x v="3"/>
  </r>
  <r>
    <x v="3"/>
    <s v="barna"/>
    <x v="3"/>
  </r>
  <r>
    <x v="3"/>
    <s v="barna"/>
    <x v="3"/>
  </r>
  <r>
    <x v="3"/>
    <s v="barna"/>
    <x v="3"/>
  </r>
  <r>
    <x v="3"/>
    <s v="barna"/>
    <x v="3"/>
  </r>
  <r>
    <x v="5"/>
    <s v="fehér"/>
    <x v="5"/>
  </r>
  <r>
    <x v="5"/>
    <s v="fehér"/>
    <x v="5"/>
  </r>
  <r>
    <x v="5"/>
    <s v="fehér"/>
    <x v="5"/>
  </r>
  <r>
    <x v="5"/>
    <s v="fehér"/>
    <x v="5"/>
  </r>
  <r>
    <x v="5"/>
    <s v="fehér"/>
    <x v="5"/>
  </r>
  <r>
    <x v="5"/>
    <s v="fehér"/>
    <x v="5"/>
  </r>
  <r>
    <x v="5"/>
    <s v="fehér"/>
    <x v="5"/>
  </r>
  <r>
    <x v="5"/>
    <s v="fehér"/>
    <x v="5"/>
  </r>
  <r>
    <x v="5"/>
    <s v="fehér"/>
    <x v="5"/>
  </r>
  <r>
    <x v="0"/>
    <s v="fekete"/>
    <x v="0"/>
  </r>
  <r>
    <x v="0"/>
    <s v="fekete"/>
    <x v="0"/>
  </r>
  <r>
    <x v="0"/>
    <s v="fekete"/>
    <x v="0"/>
  </r>
  <r>
    <x v="0"/>
    <s v="fekete"/>
    <x v="0"/>
  </r>
  <r>
    <x v="0"/>
    <s v="fekete"/>
    <x v="0"/>
  </r>
  <r>
    <x v="0"/>
    <s v="fekete"/>
    <x v="0"/>
  </r>
  <r>
    <x v="0"/>
    <s v="fekete"/>
    <x v="0"/>
  </r>
  <r>
    <x v="0"/>
    <s v="fekete"/>
    <x v="0"/>
  </r>
  <r>
    <x v="0"/>
    <s v="fekete"/>
    <x v="0"/>
  </r>
  <r>
    <x v="3"/>
    <s v="barna"/>
    <x v="3"/>
  </r>
  <r>
    <x v="3"/>
    <s v="barna"/>
    <x v="3"/>
  </r>
  <r>
    <x v="3"/>
    <s v="barna"/>
    <x v="3"/>
  </r>
  <r>
    <x v="3"/>
    <s v="barna"/>
    <x v="3"/>
  </r>
  <r>
    <x v="3"/>
    <s v="barna"/>
    <x v="3"/>
  </r>
  <r>
    <x v="3"/>
    <s v="barna"/>
    <x v="3"/>
  </r>
  <r>
    <x v="3"/>
    <s v="barna"/>
    <x v="3"/>
  </r>
  <r>
    <x v="3"/>
    <s v="barna"/>
    <x v="3"/>
  </r>
  <r>
    <x v="3"/>
    <s v="barna"/>
    <x v="3"/>
  </r>
  <r>
    <x v="5"/>
    <s v="fehér"/>
    <x v="5"/>
  </r>
  <r>
    <x v="5"/>
    <s v="fehér"/>
    <x v="5"/>
  </r>
  <r>
    <x v="5"/>
    <s v="fehér"/>
    <x v="5"/>
  </r>
  <r>
    <x v="5"/>
    <s v="fehér"/>
    <x v="5"/>
  </r>
  <r>
    <x v="5"/>
    <s v="fehér"/>
    <x v="5"/>
  </r>
  <r>
    <x v="5"/>
    <s v="fehér"/>
    <x v="5"/>
  </r>
  <r>
    <x v="5"/>
    <s v="fehér"/>
    <x v="5"/>
  </r>
  <r>
    <x v="5"/>
    <s v="fehér"/>
    <x v="5"/>
  </r>
  <r>
    <x v="5"/>
    <s v="fehér"/>
    <x v="5"/>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r>
    <x v="78"/>
    <m/>
    <x v="7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89">
  <r>
    <x v="0"/>
    <x v="0"/>
  </r>
  <r>
    <x v="0"/>
    <x v="0"/>
  </r>
  <r>
    <x v="0"/>
    <x v="0"/>
  </r>
  <r>
    <x v="1"/>
    <x v="1"/>
  </r>
  <r>
    <x v="0"/>
    <x v="0"/>
  </r>
  <r>
    <x v="2"/>
    <x v="2"/>
  </r>
  <r>
    <x v="3"/>
    <x v="3"/>
  </r>
  <r>
    <x v="4"/>
    <x v="4"/>
  </r>
  <r>
    <x v="1"/>
    <x v="1"/>
  </r>
  <r>
    <x v="0"/>
    <x v="0"/>
  </r>
  <r>
    <x v="2"/>
    <x v="2"/>
  </r>
  <r>
    <x v="3"/>
    <x v="3"/>
  </r>
  <r>
    <x v="4"/>
    <x v="4"/>
  </r>
  <r>
    <x v="0"/>
    <x v="0"/>
  </r>
  <r>
    <x v="2"/>
    <x v="2"/>
  </r>
  <r>
    <x v="3"/>
    <x v="3"/>
  </r>
  <r>
    <x v="4"/>
    <x v="4"/>
  </r>
  <r>
    <x v="0"/>
    <x v="0"/>
  </r>
  <r>
    <x v="2"/>
    <x v="2"/>
  </r>
  <r>
    <x v="3"/>
    <x v="3"/>
  </r>
  <r>
    <x v="4"/>
    <x v="4"/>
  </r>
  <r>
    <x v="0"/>
    <x v="0"/>
  </r>
  <r>
    <x v="2"/>
    <x v="2"/>
  </r>
  <r>
    <x v="3"/>
    <x v="3"/>
  </r>
  <r>
    <x v="4"/>
    <x v="4"/>
  </r>
  <r>
    <x v="5"/>
    <x v="5"/>
  </r>
  <r>
    <x v="5"/>
    <x v="5"/>
  </r>
  <r>
    <x v="5"/>
    <x v="5"/>
  </r>
  <r>
    <x v="5"/>
    <x v="5"/>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6"/>
    <x v="6"/>
  </r>
  <r>
    <x v="7"/>
    <x v="7"/>
  </r>
  <r>
    <x v="7"/>
    <x v="7"/>
  </r>
  <r>
    <x v="7"/>
    <x v="7"/>
  </r>
  <r>
    <x v="7"/>
    <x v="7"/>
  </r>
  <r>
    <x v="7"/>
    <x v="7"/>
  </r>
  <r>
    <x v="7"/>
    <x v="7"/>
  </r>
  <r>
    <x v="8"/>
    <x v="8"/>
  </r>
  <r>
    <x v="8"/>
    <x v="8"/>
  </r>
  <r>
    <x v="8"/>
    <x v="8"/>
  </r>
  <r>
    <x v="8"/>
    <x v="8"/>
  </r>
  <r>
    <x v="8"/>
    <x v="8"/>
  </r>
  <r>
    <x v="8"/>
    <x v="8"/>
  </r>
  <r>
    <x v="7"/>
    <x v="7"/>
  </r>
  <r>
    <x v="7"/>
    <x v="7"/>
  </r>
  <r>
    <x v="7"/>
    <x v="7"/>
  </r>
  <r>
    <x v="7"/>
    <x v="7"/>
  </r>
  <r>
    <x v="7"/>
    <x v="7"/>
  </r>
  <r>
    <x v="7"/>
    <x v="7"/>
  </r>
  <r>
    <x v="8"/>
    <x v="8"/>
  </r>
  <r>
    <x v="8"/>
    <x v="8"/>
  </r>
  <r>
    <x v="8"/>
    <x v="8"/>
  </r>
  <r>
    <x v="8"/>
    <x v="8"/>
  </r>
  <r>
    <x v="8"/>
    <x v="8"/>
  </r>
  <r>
    <x v="8"/>
    <x v="8"/>
  </r>
  <r>
    <x v="7"/>
    <x v="7"/>
  </r>
  <r>
    <x v="7"/>
    <x v="7"/>
  </r>
  <r>
    <x v="7"/>
    <x v="7"/>
  </r>
  <r>
    <x v="7"/>
    <x v="7"/>
  </r>
  <r>
    <x v="7"/>
    <x v="7"/>
  </r>
  <r>
    <x v="7"/>
    <x v="7"/>
  </r>
  <r>
    <x v="8"/>
    <x v="8"/>
  </r>
  <r>
    <x v="8"/>
    <x v="8"/>
  </r>
  <r>
    <x v="8"/>
    <x v="8"/>
  </r>
  <r>
    <x v="8"/>
    <x v="8"/>
  </r>
  <r>
    <x v="8"/>
    <x v="8"/>
  </r>
  <r>
    <x v="8"/>
    <x v="8"/>
  </r>
  <r>
    <x v="9"/>
    <x v="9"/>
  </r>
  <r>
    <x v="10"/>
    <x v="10"/>
  </r>
  <r>
    <x v="11"/>
    <x v="11"/>
  </r>
  <r>
    <x v="12"/>
    <x v="12"/>
  </r>
  <r>
    <x v="7"/>
    <x v="7"/>
  </r>
  <r>
    <x v="7"/>
    <x v="7"/>
  </r>
  <r>
    <x v="7"/>
    <x v="7"/>
  </r>
  <r>
    <x v="7"/>
    <x v="7"/>
  </r>
  <r>
    <x v="8"/>
    <x v="8"/>
  </r>
  <r>
    <x v="8"/>
    <x v="8"/>
  </r>
  <r>
    <x v="8"/>
    <x v="8"/>
  </r>
  <r>
    <x v="8"/>
    <x v="8"/>
  </r>
  <r>
    <x v="7"/>
    <x v="7"/>
  </r>
  <r>
    <x v="7"/>
    <x v="7"/>
  </r>
  <r>
    <x v="7"/>
    <x v="7"/>
  </r>
  <r>
    <x v="7"/>
    <x v="7"/>
  </r>
  <r>
    <x v="8"/>
    <x v="8"/>
  </r>
  <r>
    <x v="8"/>
    <x v="8"/>
  </r>
  <r>
    <x v="8"/>
    <x v="8"/>
  </r>
  <r>
    <x v="8"/>
    <x v="8"/>
  </r>
  <r>
    <x v="7"/>
    <x v="7"/>
  </r>
  <r>
    <x v="7"/>
    <x v="7"/>
  </r>
  <r>
    <x v="7"/>
    <x v="7"/>
  </r>
  <r>
    <x v="7"/>
    <x v="7"/>
  </r>
  <r>
    <x v="8"/>
    <x v="8"/>
  </r>
  <r>
    <x v="8"/>
    <x v="8"/>
  </r>
  <r>
    <x v="8"/>
    <x v="8"/>
  </r>
  <r>
    <x v="8"/>
    <x v="8"/>
  </r>
  <r>
    <x v="6"/>
    <x v="6"/>
  </r>
  <r>
    <x v="6"/>
    <x v="6"/>
  </r>
  <r>
    <x v="6"/>
    <x v="6"/>
  </r>
  <r>
    <x v="6"/>
    <x v="6"/>
  </r>
  <r>
    <x v="6"/>
    <x v="6"/>
  </r>
  <r>
    <x v="13"/>
    <x v="13"/>
  </r>
  <r>
    <x v="14"/>
    <x v="14"/>
  </r>
  <r>
    <x v="13"/>
    <x v="13"/>
  </r>
  <r>
    <x v="14"/>
    <x v="14"/>
  </r>
  <r>
    <x v="13"/>
    <x v="13"/>
  </r>
  <r>
    <x v="14"/>
    <x v="14"/>
  </r>
  <r>
    <x v="13"/>
    <x v="13"/>
  </r>
  <r>
    <x v="14"/>
    <x v="14"/>
  </r>
  <r>
    <x v="13"/>
    <x v="13"/>
  </r>
  <r>
    <x v="14"/>
    <x v="14"/>
  </r>
  <r>
    <x v="15"/>
    <x v="15"/>
  </r>
  <r>
    <x v="1"/>
    <x v="1"/>
  </r>
  <r>
    <x v="0"/>
    <x v="0"/>
  </r>
  <r>
    <x v="16"/>
    <x v="16"/>
  </r>
  <r>
    <x v="2"/>
    <x v="2"/>
  </r>
  <r>
    <x v="17"/>
    <x v="17"/>
  </r>
  <r>
    <x v="15"/>
    <x v="15"/>
  </r>
  <r>
    <x v="1"/>
    <x v="1"/>
  </r>
  <r>
    <x v="0"/>
    <x v="0"/>
  </r>
  <r>
    <x v="16"/>
    <x v="16"/>
  </r>
  <r>
    <x v="2"/>
    <x v="2"/>
  </r>
  <r>
    <x v="17"/>
    <x v="17"/>
  </r>
  <r>
    <x v="18"/>
    <x v="18"/>
  </r>
  <r>
    <x v="19"/>
    <x v="19"/>
  </r>
  <r>
    <x v="20"/>
    <x v="20"/>
  </r>
  <r>
    <x v="21"/>
    <x v="21"/>
  </r>
  <r>
    <x v="22"/>
    <x v="22"/>
  </r>
  <r>
    <x v="23"/>
    <x v="23"/>
  </r>
  <r>
    <x v="18"/>
    <x v="18"/>
  </r>
  <r>
    <x v="19"/>
    <x v="19"/>
  </r>
  <r>
    <x v="20"/>
    <x v="20"/>
  </r>
  <r>
    <x v="21"/>
    <x v="21"/>
  </r>
  <r>
    <x v="22"/>
    <x v="22"/>
  </r>
  <r>
    <x v="23"/>
    <x v="23"/>
  </r>
  <r>
    <x v="18"/>
    <x v="18"/>
  </r>
  <r>
    <x v="19"/>
    <x v="19"/>
  </r>
  <r>
    <x v="20"/>
    <x v="20"/>
  </r>
  <r>
    <x v="21"/>
    <x v="21"/>
  </r>
  <r>
    <x v="22"/>
    <x v="22"/>
  </r>
  <r>
    <x v="23"/>
    <x v="23"/>
  </r>
  <r>
    <x v="1"/>
    <x v="1"/>
  </r>
  <r>
    <x v="0"/>
    <x v="0"/>
  </r>
  <r>
    <x v="16"/>
    <x v="16"/>
  </r>
  <r>
    <x v="2"/>
    <x v="2"/>
  </r>
  <r>
    <x v="17"/>
    <x v="17"/>
  </r>
  <r>
    <x v="15"/>
    <x v="15"/>
  </r>
  <r>
    <x v="1"/>
    <x v="1"/>
  </r>
  <r>
    <x v="0"/>
    <x v="0"/>
  </r>
  <r>
    <x v="16"/>
    <x v="16"/>
  </r>
  <r>
    <x v="2"/>
    <x v="2"/>
  </r>
  <r>
    <x v="17"/>
    <x v="17"/>
  </r>
  <r>
    <x v="15"/>
    <x v="15"/>
  </r>
  <r>
    <x v="1"/>
    <x v="1"/>
  </r>
  <r>
    <x v="0"/>
    <x v="0"/>
  </r>
  <r>
    <x v="16"/>
    <x v="16"/>
  </r>
  <r>
    <x v="2"/>
    <x v="2"/>
  </r>
  <r>
    <x v="17"/>
    <x v="17"/>
  </r>
  <r>
    <x v="15"/>
    <x v="15"/>
  </r>
  <r>
    <x v="1"/>
    <x v="1"/>
  </r>
  <r>
    <x v="0"/>
    <x v="0"/>
  </r>
  <r>
    <x v="16"/>
    <x v="16"/>
  </r>
  <r>
    <x v="2"/>
    <x v="2"/>
  </r>
  <r>
    <x v="17"/>
    <x v="17"/>
  </r>
  <r>
    <x v="18"/>
    <x v="18"/>
  </r>
  <r>
    <x v="19"/>
    <x v="19"/>
  </r>
  <r>
    <x v="20"/>
    <x v="20"/>
  </r>
  <r>
    <x v="21"/>
    <x v="21"/>
  </r>
  <r>
    <x v="22"/>
    <x v="22"/>
  </r>
  <r>
    <x v="23"/>
    <x v="23"/>
  </r>
  <r>
    <x v="18"/>
    <x v="18"/>
  </r>
  <r>
    <x v="19"/>
    <x v="19"/>
  </r>
  <r>
    <x v="20"/>
    <x v="20"/>
  </r>
  <r>
    <x v="21"/>
    <x v="21"/>
  </r>
  <r>
    <x v="22"/>
    <x v="22"/>
  </r>
  <r>
    <x v="23"/>
    <x v="23"/>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24"/>
    <x v="24"/>
  </r>
  <r>
    <x v="25"/>
    <x v="25"/>
  </r>
  <r>
    <x v="26"/>
    <x v="26"/>
  </r>
  <r>
    <x v="6"/>
    <x v="6"/>
  </r>
  <r>
    <x v="6"/>
    <x v="6"/>
  </r>
  <r>
    <x v="5"/>
    <x v="5"/>
  </r>
  <r>
    <x v="5"/>
    <x v="5"/>
  </r>
  <r>
    <x v="5"/>
    <x v="5"/>
  </r>
  <r>
    <x v="5"/>
    <x v="5"/>
  </r>
  <r>
    <x v="5"/>
    <x v="5"/>
  </r>
  <r>
    <x v="6"/>
    <x v="6"/>
  </r>
  <r>
    <x v="6"/>
    <x v="6"/>
  </r>
  <r>
    <x v="6"/>
    <x v="6"/>
  </r>
  <r>
    <x v="6"/>
    <x v="6"/>
  </r>
  <r>
    <x v="6"/>
    <x v="6"/>
  </r>
  <r>
    <x v="6"/>
    <x v="6"/>
  </r>
  <r>
    <x v="6"/>
    <x v="6"/>
  </r>
  <r>
    <x v="6"/>
    <x v="6"/>
  </r>
  <r>
    <x v="6"/>
    <x v="6"/>
  </r>
  <r>
    <x v="6"/>
    <x v="6"/>
  </r>
  <r>
    <x v="6"/>
    <x v="6"/>
  </r>
  <r>
    <x v="13"/>
    <x v="13"/>
  </r>
  <r>
    <x v="14"/>
    <x v="14"/>
  </r>
  <r>
    <x v="13"/>
    <x v="13"/>
  </r>
  <r>
    <x v="14"/>
    <x v="14"/>
  </r>
  <r>
    <x v="13"/>
    <x v="13"/>
  </r>
  <r>
    <x v="14"/>
    <x v="14"/>
  </r>
  <r>
    <x v="13"/>
    <x v="13"/>
  </r>
  <r>
    <x v="14"/>
    <x v="14"/>
  </r>
  <r>
    <x v="27"/>
    <x v="27"/>
  </r>
  <r>
    <x v="27"/>
    <x v="27"/>
  </r>
  <r>
    <x v="13"/>
    <x v="13"/>
  </r>
  <r>
    <x v="14"/>
    <x v="14"/>
  </r>
  <r>
    <x v="13"/>
    <x v="13"/>
  </r>
  <r>
    <x v="14"/>
    <x v="14"/>
  </r>
  <r>
    <x v="13"/>
    <x v="13"/>
  </r>
  <r>
    <x v="14"/>
    <x v="14"/>
  </r>
  <r>
    <x v="13"/>
    <x v="13"/>
  </r>
  <r>
    <x v="14"/>
    <x v="14"/>
  </r>
  <r>
    <x v="6"/>
    <x v="6"/>
  </r>
  <r>
    <x v="6"/>
    <x v="6"/>
  </r>
  <r>
    <x v="6"/>
    <x v="6"/>
  </r>
  <r>
    <x v="6"/>
    <x v="6"/>
  </r>
  <r>
    <x v="6"/>
    <x v="6"/>
  </r>
  <r>
    <x v="6"/>
    <x v="6"/>
  </r>
  <r>
    <x v="6"/>
    <x v="6"/>
  </r>
  <r>
    <x v="6"/>
    <x v="6"/>
  </r>
  <r>
    <x v="6"/>
    <x v="6"/>
  </r>
  <r>
    <x v="6"/>
    <x v="6"/>
  </r>
  <r>
    <x v="6"/>
    <x v="6"/>
  </r>
  <r>
    <x v="6"/>
    <x v="6"/>
  </r>
  <r>
    <x v="6"/>
    <x v="6"/>
  </r>
  <r>
    <x v="6"/>
    <x v="6"/>
  </r>
  <r>
    <x v="6"/>
    <x v="6"/>
  </r>
  <r>
    <x v="6"/>
    <x v="6"/>
  </r>
  <r>
    <x v="6"/>
    <x v="6"/>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7"/>
    <x v="7"/>
  </r>
  <r>
    <x v="8"/>
    <x v="8"/>
  </r>
  <r>
    <x v="6"/>
    <x v="6"/>
  </r>
  <r>
    <x v="6"/>
    <x v="6"/>
  </r>
  <r>
    <x v="6"/>
    <x v="6"/>
  </r>
  <r>
    <x v="6"/>
    <x v="6"/>
  </r>
  <r>
    <x v="6"/>
    <x v="6"/>
  </r>
  <r>
    <x v="6"/>
    <x v="6"/>
  </r>
  <r>
    <x v="6"/>
    <x v="6"/>
  </r>
  <r>
    <x v="6"/>
    <x v="6"/>
  </r>
  <r>
    <x v="6"/>
    <x v="6"/>
  </r>
  <r>
    <x v="6"/>
    <x v="6"/>
  </r>
  <r>
    <x v="6"/>
    <x v="6"/>
  </r>
  <r>
    <x v="6"/>
    <x v="6"/>
  </r>
  <r>
    <x v="6"/>
    <x v="6"/>
  </r>
  <r>
    <x v="6"/>
    <x v="6"/>
  </r>
  <r>
    <x v="6"/>
    <x v="6"/>
  </r>
  <r>
    <x v="6"/>
    <x v="6"/>
  </r>
  <r>
    <x v="6"/>
    <x v="6"/>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
    <x v="2"/>
  </r>
  <r>
    <x v="3"/>
    <x v="3"/>
  </r>
  <r>
    <x v="30"/>
    <x v="30"/>
  </r>
  <r>
    <x v="2"/>
    <x v="2"/>
  </r>
  <r>
    <x v="3"/>
    <x v="3"/>
  </r>
  <r>
    <x v="30"/>
    <x v="30"/>
  </r>
  <r>
    <x v="2"/>
    <x v="2"/>
  </r>
  <r>
    <x v="3"/>
    <x v="3"/>
  </r>
  <r>
    <x v="30"/>
    <x v="30"/>
  </r>
  <r>
    <x v="2"/>
    <x v="2"/>
  </r>
  <r>
    <x v="3"/>
    <x v="3"/>
  </r>
  <r>
    <x v="30"/>
    <x v="30"/>
  </r>
  <r>
    <x v="2"/>
    <x v="2"/>
  </r>
  <r>
    <x v="3"/>
    <x v="3"/>
  </r>
  <r>
    <x v="30"/>
    <x v="30"/>
  </r>
  <r>
    <x v="2"/>
    <x v="2"/>
  </r>
  <r>
    <x v="3"/>
    <x v="3"/>
  </r>
  <r>
    <x v="30"/>
    <x v="30"/>
  </r>
  <r>
    <x v="31"/>
    <x v="31"/>
  </r>
  <r>
    <x v="32"/>
    <x v="32"/>
  </r>
  <r>
    <x v="33"/>
    <x v="33"/>
  </r>
  <r>
    <x v="34"/>
    <x v="34"/>
  </r>
  <r>
    <x v="31"/>
    <x v="31"/>
  </r>
  <r>
    <x v="32"/>
    <x v="32"/>
  </r>
  <r>
    <x v="33"/>
    <x v="33"/>
  </r>
  <r>
    <x v="34"/>
    <x v="34"/>
  </r>
  <r>
    <x v="31"/>
    <x v="31"/>
  </r>
  <r>
    <x v="32"/>
    <x v="32"/>
  </r>
  <r>
    <x v="33"/>
    <x v="33"/>
  </r>
  <r>
    <x v="34"/>
    <x v="34"/>
  </r>
  <r>
    <x v="5"/>
    <x v="35"/>
  </r>
  <r>
    <x v="5"/>
    <x v="35"/>
  </r>
  <r>
    <x v="5"/>
    <x v="35"/>
  </r>
  <r>
    <x v="5"/>
    <x v="35"/>
  </r>
  <r>
    <x v="5"/>
    <x v="35"/>
  </r>
  <r>
    <x v="5"/>
    <x v="35"/>
  </r>
  <r>
    <x v="5"/>
    <x v="35"/>
  </r>
  <r>
    <x v="5"/>
    <x v="35"/>
  </r>
  <r>
    <x v="5"/>
    <x v="35"/>
  </r>
  <r>
    <x v="5"/>
    <x v="35"/>
  </r>
  <r>
    <x v="5"/>
    <x v="35"/>
  </r>
  <r>
    <x v="5"/>
    <x v="35"/>
  </r>
  <r>
    <x v="35"/>
    <x v="36"/>
  </r>
  <r>
    <x v="35"/>
    <x v="36"/>
  </r>
  <r>
    <x v="35"/>
    <x v="36"/>
  </r>
  <r>
    <x v="35"/>
    <x v="36"/>
  </r>
  <r>
    <x v="35"/>
    <x v="36"/>
  </r>
  <r>
    <x v="35"/>
    <x v="36"/>
  </r>
  <r>
    <x v="35"/>
    <x v="36"/>
  </r>
  <r>
    <x v="35"/>
    <x v="36"/>
  </r>
  <r>
    <x v="36"/>
    <x v="37"/>
  </r>
  <r>
    <x v="36"/>
    <x v="37"/>
  </r>
  <r>
    <x v="36"/>
    <x v="37"/>
  </r>
  <r>
    <x v="36"/>
    <x v="37"/>
  </r>
  <r>
    <x v="36"/>
    <x v="37"/>
  </r>
  <r>
    <x v="36"/>
    <x v="37"/>
  </r>
  <r>
    <x v="36"/>
    <x v="37"/>
  </r>
  <r>
    <x v="36"/>
    <x v="37"/>
  </r>
  <r>
    <x v="36"/>
    <x v="37"/>
  </r>
  <r>
    <x v="36"/>
    <x v="37"/>
  </r>
  <r>
    <x v="36"/>
    <x v="37"/>
  </r>
  <r>
    <x v="36"/>
    <x v="37"/>
  </r>
  <r>
    <x v="37"/>
    <x v="38"/>
  </r>
  <r>
    <x v="37"/>
    <x v="38"/>
  </r>
  <r>
    <x v="37"/>
    <x v="38"/>
  </r>
  <r>
    <x v="37"/>
    <x v="38"/>
  </r>
  <r>
    <x v="37"/>
    <x v="38"/>
  </r>
  <r>
    <x v="37"/>
    <x v="38"/>
  </r>
  <r>
    <x v="37"/>
    <x v="38"/>
  </r>
  <r>
    <x v="38"/>
    <x v="39"/>
  </r>
  <r>
    <x v="38"/>
    <x v="39"/>
  </r>
  <r>
    <x v="38"/>
    <x v="39"/>
  </r>
  <r>
    <x v="38"/>
    <x v="39"/>
  </r>
  <r>
    <x v="38"/>
    <x v="39"/>
  </r>
  <r>
    <x v="38"/>
    <x v="39"/>
  </r>
  <r>
    <x v="38"/>
    <x v="39"/>
  </r>
  <r>
    <x v="39"/>
    <x v="40"/>
  </r>
  <r>
    <x v="39"/>
    <x v="40"/>
  </r>
  <r>
    <x v="39"/>
    <x v="40"/>
  </r>
  <r>
    <x v="39"/>
    <x v="40"/>
  </r>
  <r>
    <x v="39"/>
    <x v="40"/>
  </r>
  <r>
    <x v="39"/>
    <x v="40"/>
  </r>
  <r>
    <x v="39"/>
    <x v="40"/>
  </r>
  <r>
    <x v="37"/>
    <x v="38"/>
  </r>
  <r>
    <x v="37"/>
    <x v="38"/>
  </r>
  <r>
    <x v="37"/>
    <x v="38"/>
  </r>
  <r>
    <x v="37"/>
    <x v="38"/>
  </r>
  <r>
    <x v="37"/>
    <x v="38"/>
  </r>
  <r>
    <x v="38"/>
    <x v="39"/>
  </r>
  <r>
    <x v="38"/>
    <x v="39"/>
  </r>
  <r>
    <x v="38"/>
    <x v="39"/>
  </r>
  <r>
    <x v="38"/>
    <x v="39"/>
  </r>
  <r>
    <x v="38"/>
    <x v="39"/>
  </r>
  <r>
    <x v="39"/>
    <x v="40"/>
  </r>
  <r>
    <x v="39"/>
    <x v="40"/>
  </r>
  <r>
    <x v="39"/>
    <x v="40"/>
  </r>
  <r>
    <x v="39"/>
    <x v="40"/>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40"/>
    <x v="41"/>
  </r>
  <r>
    <x v="37"/>
    <x v="38"/>
  </r>
  <r>
    <x v="38"/>
    <x v="39"/>
  </r>
  <r>
    <x v="39"/>
    <x v="40"/>
  </r>
  <r>
    <x v="40"/>
    <x v="41"/>
  </r>
  <r>
    <x v="37"/>
    <x v="38"/>
  </r>
  <r>
    <x v="38"/>
    <x v="39"/>
  </r>
  <r>
    <x v="39"/>
    <x v="40"/>
  </r>
  <r>
    <x v="40"/>
    <x v="41"/>
  </r>
  <r>
    <x v="37"/>
    <x v="38"/>
  </r>
  <r>
    <x v="38"/>
    <x v="39"/>
  </r>
  <r>
    <x v="39"/>
    <x v="40"/>
  </r>
  <r>
    <x v="37"/>
    <x v="38"/>
  </r>
  <r>
    <x v="38"/>
    <x v="39"/>
  </r>
  <r>
    <x v="39"/>
    <x v="40"/>
  </r>
  <r>
    <x v="38"/>
    <x v="39"/>
  </r>
  <r>
    <x v="39"/>
    <x v="40"/>
  </r>
  <r>
    <x v="40"/>
    <x v="41"/>
  </r>
  <r>
    <x v="38"/>
    <x v="39"/>
  </r>
  <r>
    <x v="39"/>
    <x v="40"/>
  </r>
  <r>
    <x v="40"/>
    <x v="41"/>
  </r>
  <r>
    <x v="38"/>
    <x v="39"/>
  </r>
  <r>
    <x v="39"/>
    <x v="40"/>
  </r>
  <r>
    <x v="40"/>
    <x v="41"/>
  </r>
  <r>
    <x v="37"/>
    <x v="38"/>
  </r>
  <r>
    <x v="37"/>
    <x v="38"/>
  </r>
  <r>
    <x v="37"/>
    <x v="38"/>
  </r>
  <r>
    <x v="37"/>
    <x v="38"/>
  </r>
  <r>
    <x v="37"/>
    <x v="38"/>
  </r>
  <r>
    <x v="37"/>
    <x v="38"/>
  </r>
  <r>
    <x v="37"/>
    <x v="38"/>
  </r>
  <r>
    <x v="38"/>
    <x v="39"/>
  </r>
  <r>
    <x v="38"/>
    <x v="39"/>
  </r>
  <r>
    <x v="38"/>
    <x v="39"/>
  </r>
  <r>
    <x v="38"/>
    <x v="39"/>
  </r>
  <r>
    <x v="38"/>
    <x v="39"/>
  </r>
  <r>
    <x v="38"/>
    <x v="39"/>
  </r>
  <r>
    <x v="38"/>
    <x v="39"/>
  </r>
  <r>
    <x v="39"/>
    <x v="40"/>
  </r>
  <r>
    <x v="39"/>
    <x v="40"/>
  </r>
  <r>
    <x v="39"/>
    <x v="40"/>
  </r>
  <r>
    <x v="39"/>
    <x v="40"/>
  </r>
  <r>
    <x v="39"/>
    <x v="40"/>
  </r>
  <r>
    <x v="39"/>
    <x v="40"/>
  </r>
  <r>
    <x v="39"/>
    <x v="40"/>
  </r>
  <r>
    <x v="37"/>
    <x v="38"/>
  </r>
  <r>
    <x v="37"/>
    <x v="38"/>
  </r>
  <r>
    <x v="38"/>
    <x v="39"/>
  </r>
  <r>
    <x v="38"/>
    <x v="39"/>
  </r>
  <r>
    <x v="39"/>
    <x v="40"/>
  </r>
  <r>
    <x v="39"/>
    <x v="40"/>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3"/>
    <x v="44"/>
  </r>
  <r>
    <x v="44"/>
    <x v="45"/>
  </r>
  <r>
    <x v="41"/>
    <x v="42"/>
  </r>
  <r>
    <x v="42"/>
    <x v="43"/>
  </r>
  <r>
    <x v="28"/>
    <x v="28"/>
  </r>
  <r>
    <x v="15"/>
    <x v="15"/>
  </r>
  <r>
    <x v="1"/>
    <x v="1"/>
  </r>
  <r>
    <x v="0"/>
    <x v="0"/>
  </r>
  <r>
    <x v="16"/>
    <x v="16"/>
  </r>
  <r>
    <x v="2"/>
    <x v="2"/>
  </r>
  <r>
    <x v="17"/>
    <x v="17"/>
  </r>
  <r>
    <x v="3"/>
    <x v="3"/>
  </r>
  <r>
    <x v="29"/>
    <x v="29"/>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6"/>
    <x v="6"/>
  </r>
  <r>
    <x v="6"/>
    <x v="6"/>
  </r>
  <r>
    <x v="6"/>
    <x v="6"/>
  </r>
  <r>
    <x v="6"/>
    <x v="6"/>
  </r>
  <r>
    <x v="6"/>
    <x v="6"/>
  </r>
  <r>
    <x v="6"/>
    <x v="6"/>
  </r>
  <r>
    <x v="6"/>
    <x v="6"/>
  </r>
  <r>
    <x v="6"/>
    <x v="6"/>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5"/>
    <x v="5"/>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37"/>
    <x v="38"/>
  </r>
  <r>
    <x v="38"/>
    <x v="39"/>
  </r>
  <r>
    <x v="39"/>
    <x v="40"/>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5"/>
    <x v="46"/>
  </r>
  <r>
    <x v="18"/>
    <x v="18"/>
  </r>
  <r>
    <x v="19"/>
    <x v="19"/>
  </r>
  <r>
    <x v="20"/>
    <x v="20"/>
  </r>
  <r>
    <x v="21"/>
    <x v="21"/>
  </r>
  <r>
    <x v="22"/>
    <x v="22"/>
  </r>
  <r>
    <x v="23"/>
    <x v="23"/>
  </r>
  <r>
    <x v="46"/>
    <x v="47"/>
  </r>
  <r>
    <x v="43"/>
    <x v="44"/>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41"/>
    <x v="42"/>
  </r>
  <r>
    <x v="42"/>
    <x v="43"/>
  </r>
  <r>
    <x v="28"/>
    <x v="28"/>
  </r>
  <r>
    <x v="15"/>
    <x v="15"/>
  </r>
  <r>
    <x v="1"/>
    <x v="1"/>
  </r>
  <r>
    <x v="0"/>
    <x v="0"/>
  </r>
  <r>
    <x v="16"/>
    <x v="16"/>
  </r>
  <r>
    <x v="2"/>
    <x v="2"/>
  </r>
  <r>
    <x v="17"/>
    <x v="17"/>
  </r>
  <r>
    <x v="3"/>
    <x v="3"/>
  </r>
  <r>
    <x v="29"/>
    <x v="29"/>
  </r>
  <r>
    <x v="5"/>
    <x v="5"/>
  </r>
  <r>
    <x v="5"/>
    <x v="5"/>
  </r>
  <r>
    <x v="5"/>
    <x v="5"/>
  </r>
  <r>
    <x v="5"/>
    <x v="5"/>
  </r>
  <r>
    <x v="5"/>
    <x v="5"/>
  </r>
  <r>
    <x v="5"/>
    <x v="5"/>
  </r>
  <r>
    <x v="5"/>
    <x v="5"/>
  </r>
  <r>
    <x v="5"/>
    <x v="5"/>
  </r>
  <r>
    <x v="5"/>
    <x v="5"/>
  </r>
  <r>
    <x v="5"/>
    <x v="5"/>
  </r>
  <r>
    <x v="5"/>
    <x v="5"/>
  </r>
  <r>
    <x v="5"/>
    <x v="5"/>
  </r>
  <r>
    <x v="5"/>
    <x v="5"/>
  </r>
  <r>
    <x v="5"/>
    <x v="5"/>
  </r>
  <r>
    <x v="5"/>
    <x v="5"/>
  </r>
  <r>
    <x v="47"/>
    <x v="48"/>
  </r>
  <r>
    <x v="5"/>
    <x v="5"/>
  </r>
  <r>
    <x v="47"/>
    <x v="48"/>
  </r>
  <r>
    <x v="31"/>
    <x v="31"/>
  </r>
  <r>
    <x v="32"/>
    <x v="32"/>
  </r>
  <r>
    <x v="33"/>
    <x v="33"/>
  </r>
  <r>
    <x v="48"/>
    <x v="49"/>
  </r>
  <r>
    <x v="31"/>
    <x v="31"/>
  </r>
  <r>
    <x v="32"/>
    <x v="32"/>
  </r>
  <r>
    <x v="33"/>
    <x v="33"/>
  </r>
  <r>
    <x v="48"/>
    <x v="49"/>
  </r>
  <r>
    <x v="31"/>
    <x v="31"/>
  </r>
  <r>
    <x v="32"/>
    <x v="32"/>
  </r>
  <r>
    <x v="33"/>
    <x v="33"/>
  </r>
  <r>
    <x v="34"/>
    <x v="34"/>
  </r>
  <r>
    <x v="31"/>
    <x v="31"/>
  </r>
  <r>
    <x v="32"/>
    <x v="32"/>
  </r>
  <r>
    <x v="33"/>
    <x v="33"/>
  </r>
  <r>
    <x v="34"/>
    <x v="34"/>
  </r>
  <r>
    <x v="31"/>
    <x v="31"/>
  </r>
  <r>
    <x v="32"/>
    <x v="32"/>
  </r>
  <r>
    <x v="33"/>
    <x v="33"/>
  </r>
  <r>
    <x v="48"/>
    <x v="49"/>
  </r>
  <r>
    <x v="31"/>
    <x v="31"/>
  </r>
  <r>
    <x v="32"/>
    <x v="32"/>
  </r>
  <r>
    <x v="33"/>
    <x v="33"/>
  </r>
  <r>
    <x v="48"/>
    <x v="49"/>
  </r>
  <r>
    <x v="31"/>
    <x v="31"/>
  </r>
  <r>
    <x v="32"/>
    <x v="32"/>
  </r>
  <r>
    <x v="33"/>
    <x v="33"/>
  </r>
  <r>
    <x v="48"/>
    <x v="49"/>
  </r>
  <r>
    <x v="32"/>
    <x v="32"/>
  </r>
  <r>
    <x v="33"/>
    <x v="33"/>
  </r>
  <r>
    <x v="34"/>
    <x v="34"/>
  </r>
  <r>
    <x v="32"/>
    <x v="32"/>
  </r>
  <r>
    <x v="33"/>
    <x v="33"/>
  </r>
  <r>
    <x v="34"/>
    <x v="34"/>
  </r>
  <r>
    <x v="32"/>
    <x v="32"/>
  </r>
  <r>
    <x v="33"/>
    <x v="33"/>
  </r>
  <r>
    <x v="34"/>
    <x v="34"/>
  </r>
  <r>
    <x v="31"/>
    <x v="31"/>
  </r>
  <r>
    <x v="32"/>
    <x v="32"/>
  </r>
  <r>
    <x v="33"/>
    <x v="33"/>
  </r>
  <r>
    <x v="48"/>
    <x v="49"/>
  </r>
  <r>
    <x v="31"/>
    <x v="31"/>
  </r>
  <r>
    <x v="32"/>
    <x v="32"/>
  </r>
  <r>
    <x v="33"/>
    <x v="33"/>
  </r>
  <r>
    <x v="48"/>
    <x v="49"/>
  </r>
  <r>
    <x v="31"/>
    <x v="31"/>
  </r>
  <r>
    <x v="32"/>
    <x v="32"/>
  </r>
  <r>
    <x v="33"/>
    <x v="33"/>
  </r>
  <r>
    <x v="48"/>
    <x v="49"/>
  </r>
  <r>
    <x v="31"/>
    <x v="31"/>
  </r>
  <r>
    <x v="32"/>
    <x v="32"/>
  </r>
  <r>
    <x v="33"/>
    <x v="33"/>
  </r>
  <r>
    <x v="48"/>
    <x v="49"/>
  </r>
  <r>
    <x v="31"/>
    <x v="31"/>
  </r>
  <r>
    <x v="32"/>
    <x v="32"/>
  </r>
  <r>
    <x v="33"/>
    <x v="33"/>
  </r>
  <r>
    <x v="48"/>
    <x v="49"/>
  </r>
  <r>
    <x v="31"/>
    <x v="31"/>
  </r>
  <r>
    <x v="32"/>
    <x v="32"/>
  </r>
  <r>
    <x v="33"/>
    <x v="33"/>
  </r>
  <r>
    <x v="48"/>
    <x v="49"/>
  </r>
  <r>
    <x v="31"/>
    <x v="31"/>
  </r>
  <r>
    <x v="32"/>
    <x v="32"/>
  </r>
  <r>
    <x v="33"/>
    <x v="33"/>
  </r>
  <r>
    <x v="34"/>
    <x v="34"/>
  </r>
  <r>
    <x v="31"/>
    <x v="31"/>
  </r>
  <r>
    <x v="32"/>
    <x v="32"/>
  </r>
  <r>
    <x v="33"/>
    <x v="33"/>
  </r>
  <r>
    <x v="34"/>
    <x v="34"/>
  </r>
  <r>
    <x v="31"/>
    <x v="31"/>
  </r>
  <r>
    <x v="32"/>
    <x v="32"/>
  </r>
  <r>
    <x v="33"/>
    <x v="33"/>
  </r>
  <r>
    <x v="34"/>
    <x v="34"/>
  </r>
  <r>
    <x v="32"/>
    <x v="32"/>
  </r>
  <r>
    <x v="33"/>
    <x v="33"/>
  </r>
  <r>
    <x v="32"/>
    <x v="32"/>
  </r>
  <r>
    <x v="33"/>
    <x v="33"/>
  </r>
  <r>
    <x v="31"/>
    <x v="31"/>
  </r>
  <r>
    <x v="32"/>
    <x v="32"/>
  </r>
  <r>
    <x v="33"/>
    <x v="33"/>
  </r>
  <r>
    <x v="48"/>
    <x v="49"/>
  </r>
  <r>
    <x v="31"/>
    <x v="31"/>
  </r>
  <r>
    <x v="32"/>
    <x v="32"/>
  </r>
  <r>
    <x v="33"/>
    <x v="33"/>
  </r>
  <r>
    <x v="48"/>
    <x v="49"/>
  </r>
  <r>
    <x v="31"/>
    <x v="31"/>
  </r>
  <r>
    <x v="32"/>
    <x v="32"/>
  </r>
  <r>
    <x v="33"/>
    <x v="33"/>
  </r>
  <r>
    <x v="48"/>
    <x v="49"/>
  </r>
  <r>
    <x v="31"/>
    <x v="31"/>
  </r>
  <r>
    <x v="32"/>
    <x v="32"/>
  </r>
  <r>
    <x v="33"/>
    <x v="33"/>
  </r>
  <r>
    <x v="48"/>
    <x v="49"/>
  </r>
  <r>
    <x v="31"/>
    <x v="31"/>
  </r>
  <r>
    <x v="32"/>
    <x v="32"/>
  </r>
  <r>
    <x v="33"/>
    <x v="33"/>
  </r>
  <r>
    <x v="48"/>
    <x v="49"/>
  </r>
  <r>
    <x v="31"/>
    <x v="31"/>
  </r>
  <r>
    <x v="32"/>
    <x v="32"/>
  </r>
  <r>
    <x v="33"/>
    <x v="33"/>
  </r>
  <r>
    <x v="48"/>
    <x v="4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28"/>
    <x v="28"/>
  </r>
  <r>
    <x v="15"/>
    <x v="15"/>
  </r>
  <r>
    <x v="1"/>
    <x v="1"/>
  </r>
  <r>
    <x v="0"/>
    <x v="0"/>
  </r>
  <r>
    <x v="16"/>
    <x v="16"/>
  </r>
  <r>
    <x v="2"/>
    <x v="2"/>
  </r>
  <r>
    <x v="17"/>
    <x v="17"/>
  </r>
  <r>
    <x v="3"/>
    <x v="3"/>
  </r>
  <r>
    <x v="29"/>
    <x v="29"/>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r>
    <x v="49"/>
    <x v="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5">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1"/>
    <s v="Nyeregemelő"/>
    <x v="1"/>
    <s v="Egyenes(Nem emelt)"/>
    <x v="0"/>
  </r>
  <r>
    <x v="0"/>
    <s v="Lófelszerelés"/>
    <x v="1"/>
    <s v="Nyeregemelő"/>
    <x v="2"/>
    <s v="Elöl emelt"/>
    <x v="0"/>
  </r>
  <r>
    <x v="0"/>
    <s v="Lófelszerelés"/>
    <x v="1"/>
    <s v="Nyeregemelő"/>
    <x v="2"/>
    <s v="Elöl emelt"/>
    <x v="0"/>
  </r>
  <r>
    <x v="0"/>
    <s v="Lófelszerelés"/>
    <x v="1"/>
    <s v="Nyeregemelő"/>
    <x v="3"/>
    <s v="Hátu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2"/>
    <s v="Elö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4"/>
    <s v="Középen emelt"/>
    <x v="0"/>
  </r>
  <r>
    <x v="0"/>
    <s v="Lófelszerelés"/>
    <x v="1"/>
    <s v="Nyeregemelő"/>
    <x v="4"/>
    <s v="Középen emelt"/>
    <x v="0"/>
  </r>
  <r>
    <x v="0"/>
    <s v="Lófelszerelés"/>
    <x v="1"/>
    <s v="Nyeregemelő"/>
    <x v="2"/>
    <s v="Elöl emelt"/>
    <x v="0"/>
  </r>
  <r>
    <x v="0"/>
    <s v="Lófelszerelés"/>
    <x v="1"/>
    <s v="Nyeregemelő"/>
    <x v="2"/>
    <s v="Elöl emelt"/>
    <x v="0"/>
  </r>
  <r>
    <x v="0"/>
    <s v="Lófelszerelés"/>
    <x v="1"/>
    <s v="Nyeregemelő"/>
    <x v="1"/>
    <s v="Egyenes(Nem emelt)"/>
    <x v="0"/>
  </r>
  <r>
    <x v="0"/>
    <s v="Lófelszerelés"/>
    <x v="1"/>
    <s v="Nyeregemelő"/>
    <x v="1"/>
    <s v="Egyenes(Nem emelt)"/>
    <x v="0"/>
  </r>
  <r>
    <x v="0"/>
    <s v="Lófelszerelés"/>
    <x v="1"/>
    <s v="Nyeregemelő"/>
    <x v="2"/>
    <s v="Elöl emelt"/>
    <x v="0"/>
  </r>
  <r>
    <x v="0"/>
    <s v="Lófelszerelés"/>
    <x v="1"/>
    <s v="Nyeregemelő"/>
    <x v="2"/>
    <s v="Elöl emelt"/>
    <x v="0"/>
  </r>
  <r>
    <x v="0"/>
    <s v="Lófelszerelés"/>
    <x v="1"/>
    <s v="Nyeregemelő"/>
    <x v="1"/>
    <s v="Egyenes(Nem emelt)"/>
    <x v="0"/>
  </r>
  <r>
    <x v="0"/>
    <s v="Lófelszerelés"/>
    <x v="1"/>
    <s v="Nyeregemelő"/>
    <x v="1"/>
    <s v="Egyenes(Nem emelt)"/>
    <x v="0"/>
  </r>
  <r>
    <x v="0"/>
    <s v="Lófelszerelés"/>
    <x v="1"/>
    <s v="Nyeregemelő"/>
    <x v="2"/>
    <s v="Elöl emelt"/>
    <x v="0"/>
  </r>
  <r>
    <x v="0"/>
    <s v="Lófelszerelés"/>
    <x v="1"/>
    <s v="Nyeregemelő"/>
    <x v="2"/>
    <s v="Elöl emelt"/>
    <x v="0"/>
  </r>
  <r>
    <x v="0"/>
    <s v="Lófelszerelés"/>
    <x v="1"/>
    <s v="Nyeregemelő"/>
    <x v="3"/>
    <s v="Hátul emelt"/>
    <x v="0"/>
  </r>
  <r>
    <x v="0"/>
    <s v="Lófelszerelés"/>
    <x v="1"/>
    <s v="Nyeregemelő"/>
    <x v="3"/>
    <s v="Hátu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3"/>
    <s v="Hátul emelt"/>
    <x v="0"/>
  </r>
  <r>
    <x v="0"/>
    <s v="Lófelszerelés"/>
    <x v="1"/>
    <s v="Nyeregemelő"/>
    <x v="3"/>
    <s v="Hátu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3"/>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2"/>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6"/>
    <s v="Kengyel"/>
    <x v="0"/>
  </r>
  <r>
    <x v="0"/>
    <s v="Lófelszerelés"/>
    <x v="0"/>
    <s v="Nyereg és tartozékai"/>
    <x v="6"/>
    <s v="Kengyel"/>
    <x v="0"/>
  </r>
  <r>
    <x v="0"/>
    <s v="Lófelszerelés"/>
    <x v="0"/>
    <s v="Nyereg és tartozékai"/>
    <x v="7"/>
    <s v="Nyeregvédő/kengyelhuzat"/>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8"/>
    <s v="Ínvédő"/>
    <x v="0"/>
  </r>
  <r>
    <x v="0"/>
    <s v="Lófelszerelés"/>
    <x v="2"/>
    <s v="Láb- és patavédő"/>
    <x v="9"/>
    <s v="Boka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2"/>
    <s v="Elö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3"/>
    <s v="Hátul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1"/>
    <s v="Nyeregemelő"/>
    <x v="1"/>
    <s v="Egyenes(Nem emelt)"/>
    <x v="0"/>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0"/>
    <s v="Nyereg és tartozékai"/>
    <x v="0"/>
    <s v="Kengyelszíj"/>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3"/>
    <s v="Kötőfék és vezetőszár"/>
    <x v="10"/>
    <s v="Kötőfék"/>
    <x v="0"/>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3"/>
    <s v="Kötőfék és vezetőszár"/>
    <x v="12"/>
    <s v="Vezetőszár"/>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4"/>
    <s v="Martingál, szügyelő"/>
    <x v="11"/>
    <m/>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1"/>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5"/>
    <s v="Heveder"/>
    <x v="4"/>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0"/>
    <s v="Nyereg és tartozékai"/>
    <x v="6"/>
    <s v="Kengyel"/>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8"/>
    <s v="Ín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2"/>
    <s v="Láb- és patavédő"/>
    <x v="9"/>
    <s v="Bokavédő"/>
    <x v="0"/>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r>
    <x v="0"/>
    <s v="Lófelszerelés"/>
    <x v="0"/>
    <s v="Nyereg és tartozékai"/>
    <x v="5"/>
    <s v="Hevede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E38784-163D-4324-8317-DA98081EBB31}" name="PivotTable3" cacheId="29"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30" firstHeaderRow="1" firstDataRow="1" firstDataCol="4"/>
  <pivotFields count="7">
    <pivotField axis="axisRow" outline="0" showAll="0" defaultSubtotal="0">
      <items count="2">
        <item m="1" x="1"/>
        <item x="0"/>
      </items>
      <extLst>
        <ext xmlns:x14="http://schemas.microsoft.com/office/spreadsheetml/2009/9/main" uri="{2946ED86-A175-432a-8AC1-64E0C546D7DE}">
          <x14:pivotField fillDownLabels="1"/>
        </ext>
      </extLst>
    </pivotField>
    <pivotField showAll="0"/>
    <pivotField axis="axisRow" outline="0" showAll="0" insertBlankRow="1" defaultSubtotal="0">
      <items count="6">
        <item m="1" x="5"/>
        <item x="0"/>
        <item x="1"/>
        <item x="2"/>
        <item x="4"/>
        <item x="3"/>
      </items>
      <extLst>
        <ext xmlns:x14="http://schemas.microsoft.com/office/spreadsheetml/2009/9/main" uri="{2946ED86-A175-432a-8AC1-64E0C546D7DE}">
          <x14:pivotField fillDownLabels="1"/>
        </ext>
      </extLst>
    </pivotField>
    <pivotField showAll="0"/>
    <pivotField axis="axisRow" outline="0" showAll="0" insertBlankRow="1" defaultSubtotal="0">
      <items count="16">
        <item m="1" x="15"/>
        <item x="5"/>
        <item x="1"/>
        <item m="1" x="13"/>
        <item x="3"/>
        <item x="7"/>
        <item x="6"/>
        <item x="0"/>
        <item x="8"/>
        <item x="9"/>
        <item m="1" x="14"/>
        <item x="10"/>
        <item x="12"/>
        <item x="4"/>
        <item x="2"/>
        <item x="11"/>
      </items>
      <extLst>
        <ext xmlns:x14="http://schemas.microsoft.com/office/spreadsheetml/2009/9/main" uri="{2946ED86-A175-432a-8AC1-64E0C546D7DE}">
          <x14:pivotField fillDownLabels="1"/>
        </ext>
      </extLst>
    </pivotField>
    <pivotField showAll="0"/>
    <pivotField axis="axisRow" showAll="0" insertBlankRow="1" defaultSubtotal="0">
      <items count="12">
        <item m="1" x="11"/>
        <item x="1"/>
        <item x="2"/>
        <item x="3"/>
        <item x="4"/>
        <item m="1" x="6"/>
        <item m="1" x="7"/>
        <item m="1" x="8"/>
        <item m="1" x="9"/>
        <item m="1" x="5"/>
        <item m="1" x="10"/>
        <item x="0"/>
      </items>
      <extLst>
        <ext xmlns:x14="http://schemas.microsoft.com/office/spreadsheetml/2009/9/main" uri="{2946ED86-A175-432a-8AC1-64E0C546D7DE}">
          <x14:pivotField fillDownLabels="1"/>
        </ext>
      </extLst>
    </pivotField>
  </pivotFields>
  <rowFields count="4">
    <field x="0"/>
    <field x="2"/>
    <field x="4"/>
    <field x="6"/>
  </rowFields>
  <rowItems count="29">
    <i>
      <x v="1"/>
      <x v="1"/>
      <x v="1"/>
      <x v="1"/>
    </i>
    <i r="3">
      <x v="2"/>
    </i>
    <i r="3">
      <x v="3"/>
    </i>
    <i r="3">
      <x v="4"/>
    </i>
    <i t="blank" r="2">
      <x v="1"/>
    </i>
    <i r="2">
      <x v="5"/>
      <x v="11"/>
    </i>
    <i t="blank" r="2">
      <x v="5"/>
    </i>
    <i r="2">
      <x v="6"/>
      <x v="11"/>
    </i>
    <i t="blank" r="2">
      <x v="6"/>
    </i>
    <i r="2">
      <x v="7"/>
      <x v="11"/>
    </i>
    <i t="blank" r="2">
      <x v="7"/>
    </i>
    <i r="1">
      <x v="2"/>
      <x v="2"/>
      <x v="11"/>
    </i>
    <i t="blank" r="2">
      <x v="2"/>
    </i>
    <i r="2">
      <x v="4"/>
      <x v="11"/>
    </i>
    <i t="blank" r="2">
      <x v="4"/>
    </i>
    <i r="2">
      <x v="13"/>
      <x v="11"/>
    </i>
    <i t="blank" r="2">
      <x v="13"/>
    </i>
    <i r="2">
      <x v="14"/>
      <x v="11"/>
    </i>
    <i t="blank" r="2">
      <x v="14"/>
    </i>
    <i r="1">
      <x v="3"/>
      <x v="8"/>
      <x v="11"/>
    </i>
    <i t="blank" r="2">
      <x v="8"/>
    </i>
    <i r="2">
      <x v="9"/>
      <x v="11"/>
    </i>
    <i t="blank" r="2">
      <x v="9"/>
    </i>
    <i r="1">
      <x v="4"/>
      <x v="15"/>
      <x v="11"/>
    </i>
    <i t="blank" r="2">
      <x v="15"/>
    </i>
    <i r="1">
      <x v="5"/>
      <x v="11"/>
      <x v="11"/>
    </i>
    <i t="blank" r="2">
      <x v="11"/>
    </i>
    <i r="2">
      <x v="12"/>
      <x v="11"/>
    </i>
    <i t="blank" r="2">
      <x v="1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AD5EF60-BB67-4233-99B5-E7FA5BCB1485}" name="PivotTable2" cacheId="27"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colorOriginalName">
  <location ref="A1:B80" firstHeaderRow="1" firstDataRow="1" firstDataCol="2"/>
  <pivotFields count="3">
    <pivotField axis="axisRow" outline="0" showAll="0" defaultSubtotal="0">
      <items count="79">
        <item x="4"/>
        <item x="19"/>
        <item x="71"/>
        <item x="0"/>
        <item x="32"/>
        <item x="8"/>
        <item x="26"/>
        <item x="64"/>
        <item x="77"/>
        <item x="33"/>
        <item x="6"/>
        <item x="20"/>
        <item x="3"/>
        <item x="29"/>
        <item x="27"/>
        <item x="55"/>
        <item x="18"/>
        <item x="31"/>
        <item x="1"/>
        <item x="2"/>
        <item x="74"/>
        <item x="34"/>
        <item x="35"/>
        <item x="14"/>
        <item x="13"/>
        <item x="12"/>
        <item x="11"/>
        <item x="28"/>
        <item x="56"/>
        <item x="70"/>
        <item x="17"/>
        <item x="65"/>
        <item x="57"/>
        <item x="75"/>
        <item x="36"/>
        <item x="37"/>
        <item x="48"/>
        <item x="58"/>
        <item x="16"/>
        <item x="52"/>
        <item x="59"/>
        <item x="60"/>
        <item x="30"/>
        <item x="61"/>
        <item x="66"/>
        <item x="69"/>
        <item x="21"/>
        <item x="38"/>
        <item x="39"/>
        <item x="53"/>
        <item x="72"/>
        <item x="76"/>
        <item x="23"/>
        <item x="62"/>
        <item x="22"/>
        <item x="49"/>
        <item x="63"/>
        <item x="15"/>
        <item x="40"/>
        <item x="41"/>
        <item x="73"/>
        <item x="25"/>
        <item x="42"/>
        <item x="43"/>
        <item x="44"/>
        <item x="45"/>
        <item x="24"/>
        <item x="7"/>
        <item x="10"/>
        <item x="9"/>
        <item x="50"/>
        <item x="67"/>
        <item x="5"/>
        <item x="46"/>
        <item x="68"/>
        <item x="47"/>
        <item x="54"/>
        <item x="51"/>
        <item x="78"/>
      </items>
      <extLst>
        <ext xmlns:x14="http://schemas.microsoft.com/office/spreadsheetml/2009/9/main" uri="{2946ED86-A175-432a-8AC1-64E0C546D7DE}">
          <x14:pivotField fillDownLabels="1"/>
        </ext>
      </extLst>
    </pivotField>
    <pivotField showAll="0"/>
    <pivotField axis="axisRow" outline="0" showAll="0" defaultSubtotal="0">
      <items count="79">
        <item x="4"/>
        <item x="19"/>
        <item x="7"/>
        <item x="9"/>
        <item x="10"/>
        <item x="71"/>
        <item x="3"/>
        <item x="29"/>
        <item x="27"/>
        <item x="55"/>
        <item x="20"/>
        <item x="13"/>
        <item x="11"/>
        <item x="14"/>
        <item x="12"/>
        <item x="25"/>
        <item x="28"/>
        <item x="73"/>
        <item x="18"/>
        <item x="31"/>
        <item x="5"/>
        <item x="47"/>
        <item x="46"/>
        <item x="68"/>
        <item x="0"/>
        <item x="8"/>
        <item x="77"/>
        <item x="33"/>
        <item x="32"/>
        <item x="26"/>
        <item x="64"/>
        <item x="51"/>
        <item x="56"/>
        <item x="43"/>
        <item x="42"/>
        <item x="15"/>
        <item x="41"/>
        <item x="40"/>
        <item x="6"/>
        <item x="39"/>
        <item x="38"/>
        <item x="49"/>
        <item x="63"/>
        <item x="1"/>
        <item x="72"/>
        <item x="37"/>
        <item x="36"/>
        <item x="48"/>
        <item x="58"/>
        <item x="35"/>
        <item x="34"/>
        <item x="21"/>
        <item x="16"/>
        <item x="53"/>
        <item x="23"/>
        <item x="62"/>
        <item x="22"/>
        <item x="76"/>
        <item x="54"/>
        <item x="2"/>
        <item x="74"/>
        <item x="17"/>
        <item x="65"/>
        <item x="52"/>
        <item x="69"/>
        <item x="59"/>
        <item x="30"/>
        <item x="61"/>
        <item x="66"/>
        <item x="60"/>
        <item x="45"/>
        <item x="44"/>
        <item x="24"/>
        <item x="50"/>
        <item x="67"/>
        <item x="57"/>
        <item x="75"/>
        <item x="70"/>
        <item x="78"/>
      </items>
      <extLst>
        <ext xmlns:x14="http://schemas.microsoft.com/office/spreadsheetml/2009/9/main" uri="{2946ED86-A175-432a-8AC1-64E0C546D7DE}">
          <x14:pivotField fillDownLabels="1"/>
        </ext>
      </extLst>
    </pivotField>
  </pivotFields>
  <rowFields count="2">
    <field x="0"/>
    <field x="2"/>
  </rowFields>
  <rowItems count="79">
    <i>
      <x/>
      <x/>
    </i>
    <i>
      <x v="1"/>
      <x v="1"/>
    </i>
    <i>
      <x v="2"/>
      <x v="5"/>
    </i>
    <i>
      <x v="3"/>
      <x v="24"/>
    </i>
    <i>
      <x v="4"/>
      <x v="28"/>
    </i>
    <i>
      <x v="5"/>
      <x v="25"/>
    </i>
    <i>
      <x v="6"/>
      <x v="29"/>
    </i>
    <i>
      <x v="7"/>
      <x v="30"/>
    </i>
    <i>
      <x v="8"/>
      <x v="26"/>
    </i>
    <i>
      <x v="9"/>
      <x v="27"/>
    </i>
    <i>
      <x v="10"/>
      <x v="38"/>
    </i>
    <i>
      <x v="11"/>
      <x v="10"/>
    </i>
    <i>
      <x v="12"/>
      <x v="6"/>
    </i>
    <i>
      <x v="13"/>
      <x v="7"/>
    </i>
    <i>
      <x v="14"/>
      <x v="8"/>
    </i>
    <i>
      <x v="15"/>
      <x v="9"/>
    </i>
    <i>
      <x v="16"/>
      <x v="18"/>
    </i>
    <i>
      <x v="17"/>
      <x v="19"/>
    </i>
    <i>
      <x v="18"/>
      <x v="43"/>
    </i>
    <i>
      <x v="19"/>
      <x v="59"/>
    </i>
    <i>
      <x v="20"/>
      <x v="60"/>
    </i>
    <i>
      <x v="21"/>
      <x v="50"/>
    </i>
    <i>
      <x v="22"/>
      <x v="49"/>
    </i>
    <i>
      <x v="23"/>
      <x v="13"/>
    </i>
    <i>
      <x v="24"/>
      <x v="11"/>
    </i>
    <i>
      <x v="25"/>
      <x v="14"/>
    </i>
    <i>
      <x v="26"/>
      <x v="12"/>
    </i>
    <i>
      <x v="27"/>
      <x v="16"/>
    </i>
    <i>
      <x v="28"/>
      <x v="32"/>
    </i>
    <i>
      <x v="29"/>
      <x v="77"/>
    </i>
    <i>
      <x v="30"/>
      <x v="61"/>
    </i>
    <i>
      <x v="31"/>
      <x v="62"/>
    </i>
    <i>
      <x v="32"/>
      <x v="75"/>
    </i>
    <i>
      <x v="33"/>
      <x v="76"/>
    </i>
    <i>
      <x v="34"/>
      <x v="46"/>
    </i>
    <i>
      <x v="35"/>
      <x v="45"/>
    </i>
    <i>
      <x v="36"/>
      <x v="47"/>
    </i>
    <i>
      <x v="37"/>
      <x v="48"/>
    </i>
    <i>
      <x v="38"/>
      <x v="52"/>
    </i>
    <i>
      <x v="39"/>
      <x v="63"/>
    </i>
    <i>
      <x v="40"/>
      <x v="65"/>
    </i>
    <i>
      <x v="41"/>
      <x v="69"/>
    </i>
    <i>
      <x v="42"/>
      <x v="66"/>
    </i>
    <i>
      <x v="43"/>
      <x v="67"/>
    </i>
    <i>
      <x v="44"/>
      <x v="68"/>
    </i>
    <i>
      <x v="45"/>
      <x v="64"/>
    </i>
    <i>
      <x v="46"/>
      <x v="51"/>
    </i>
    <i>
      <x v="47"/>
      <x v="40"/>
    </i>
    <i>
      <x v="48"/>
      <x v="39"/>
    </i>
    <i>
      <x v="49"/>
      <x v="53"/>
    </i>
    <i>
      <x v="50"/>
      <x v="44"/>
    </i>
    <i>
      <x v="51"/>
      <x v="57"/>
    </i>
    <i>
      <x v="52"/>
      <x v="54"/>
    </i>
    <i>
      <x v="53"/>
      <x v="55"/>
    </i>
    <i>
      <x v="54"/>
      <x v="56"/>
    </i>
    <i>
      <x v="55"/>
      <x v="41"/>
    </i>
    <i>
      <x v="56"/>
      <x v="42"/>
    </i>
    <i>
      <x v="57"/>
      <x v="35"/>
    </i>
    <i>
      <x v="58"/>
      <x v="37"/>
    </i>
    <i>
      <x v="59"/>
      <x v="36"/>
    </i>
    <i>
      <x v="60"/>
      <x v="17"/>
    </i>
    <i>
      <x v="61"/>
      <x v="15"/>
    </i>
    <i>
      <x v="62"/>
      <x v="34"/>
    </i>
    <i>
      <x v="63"/>
      <x v="33"/>
    </i>
    <i>
      <x v="64"/>
      <x v="71"/>
    </i>
    <i>
      <x v="65"/>
      <x v="70"/>
    </i>
    <i>
      <x v="66"/>
      <x v="72"/>
    </i>
    <i>
      <x v="67"/>
      <x v="2"/>
    </i>
    <i>
      <x v="68"/>
      <x v="4"/>
    </i>
    <i>
      <x v="69"/>
      <x v="3"/>
    </i>
    <i>
      <x v="70"/>
      <x v="73"/>
    </i>
    <i>
      <x v="71"/>
      <x v="74"/>
    </i>
    <i>
      <x v="72"/>
      <x v="20"/>
    </i>
    <i>
      <x v="73"/>
      <x v="22"/>
    </i>
    <i>
      <x v="74"/>
      <x v="23"/>
    </i>
    <i>
      <x v="75"/>
      <x v="21"/>
    </i>
    <i>
      <x v="76"/>
      <x v="58"/>
    </i>
    <i>
      <x v="77"/>
      <x v="31"/>
    </i>
    <i>
      <x v="78"/>
      <x v="7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1CB7F2F-9387-487E-8C91-DCCBB1034982}" name="PivotTable3" cacheId="28"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location ref="A1:B52" firstHeaderRow="1" firstDataRow="1" firstDataCol="2"/>
  <pivotFields count="2">
    <pivotField axis="axisRow" outline="0" showAll="0" defaultSubtotal="0">
      <items count="50">
        <item x="27"/>
        <item x="13"/>
        <item x="14"/>
        <item x="9"/>
        <item x="10"/>
        <item x="11"/>
        <item x="12"/>
        <item x="45"/>
        <item x="18"/>
        <item x="19"/>
        <item x="5"/>
        <item x="41"/>
        <item x="42"/>
        <item x="28"/>
        <item x="15"/>
        <item x="47"/>
        <item x="1"/>
        <item x="0"/>
        <item x="16"/>
        <item x="2"/>
        <item x="17"/>
        <item x="3"/>
        <item x="29"/>
        <item x="4"/>
        <item x="30"/>
        <item x="20"/>
        <item x="21"/>
        <item x="22"/>
        <item x="23"/>
        <item x="46"/>
        <item x="43"/>
        <item x="44"/>
        <item x="38"/>
        <item x="39"/>
        <item x="33"/>
        <item x="26"/>
        <item x="48"/>
        <item x="8"/>
        <item x="32"/>
        <item x="25"/>
        <item x="7"/>
        <item x="35"/>
        <item x="6"/>
        <item x="37"/>
        <item x="31"/>
        <item x="24"/>
        <item x="36"/>
        <item x="40"/>
        <item x="34"/>
        <item x="49"/>
      </items>
      <extLst>
        <ext xmlns:x14="http://schemas.microsoft.com/office/spreadsheetml/2009/9/main" uri="{2946ED86-A175-432a-8AC1-64E0C546D7DE}">
          <x14:pivotField fillDownLabels="1"/>
        </ext>
      </extLst>
    </pivotField>
    <pivotField axis="axisRow" outline="0" showAll="0" defaultSubtotal="0">
      <items count="50">
        <item x="35"/>
        <item x="27"/>
        <item x="13"/>
        <item x="14"/>
        <item x="9"/>
        <item x="10"/>
        <item x="11"/>
        <item x="12"/>
        <item x="46"/>
        <item x="18"/>
        <item x="19"/>
        <item x="42"/>
        <item x="43"/>
        <item x="28"/>
        <item x="15"/>
        <item x="48"/>
        <item x="1"/>
        <item x="0"/>
        <item x="16"/>
        <item x="2"/>
        <item x="17"/>
        <item x="3"/>
        <item x="29"/>
        <item x="4"/>
        <item x="30"/>
        <item x="20"/>
        <item x="21"/>
        <item x="22"/>
        <item x="23"/>
        <item x="47"/>
        <item x="44"/>
        <item x="45"/>
        <item x="39"/>
        <item x="41"/>
        <item x="40"/>
        <item x="33"/>
        <item x="26"/>
        <item x="49"/>
        <item x="8"/>
        <item x="32"/>
        <item x="25"/>
        <item x="7"/>
        <item x="36"/>
        <item x="6"/>
        <item x="38"/>
        <item x="31"/>
        <item x="24"/>
        <item x="37"/>
        <item x="34"/>
        <item x="5"/>
      </items>
      <extLst>
        <ext xmlns:x14="http://schemas.microsoft.com/office/spreadsheetml/2009/9/main" uri="{2946ED86-A175-432a-8AC1-64E0C546D7DE}">
          <x14:pivotField fillDownLabels="1"/>
        </ext>
      </extLst>
    </pivotField>
  </pivotFields>
  <rowFields count="2">
    <field x="1"/>
    <field x="0"/>
  </rowFields>
  <rowItems count="51">
    <i>
      <x/>
      <x v="10"/>
    </i>
    <i>
      <x v="1"/>
      <x/>
    </i>
    <i>
      <x v="2"/>
      <x v="1"/>
    </i>
    <i>
      <x v="3"/>
      <x v="2"/>
    </i>
    <i>
      <x v="4"/>
      <x v="3"/>
    </i>
    <i>
      <x v="5"/>
      <x v="4"/>
    </i>
    <i>
      <x v="6"/>
      <x v="5"/>
    </i>
    <i>
      <x v="7"/>
      <x v="6"/>
    </i>
    <i>
      <x v="8"/>
      <x v="7"/>
    </i>
    <i>
      <x v="9"/>
      <x v="8"/>
    </i>
    <i>
      <x v="10"/>
      <x v="9"/>
    </i>
    <i>
      <x v="11"/>
      <x v="11"/>
    </i>
    <i>
      <x v="12"/>
      <x v="12"/>
    </i>
    <i>
      <x v="13"/>
      <x v="13"/>
    </i>
    <i>
      <x v="14"/>
      <x v="14"/>
    </i>
    <i>
      <x v="15"/>
      <x v="15"/>
    </i>
    <i>
      <x v="16"/>
      <x v="16"/>
    </i>
    <i>
      <x v="17"/>
      <x v="17"/>
    </i>
    <i>
      <x v="18"/>
      <x v="18"/>
    </i>
    <i>
      <x v="19"/>
      <x v="19"/>
    </i>
    <i>
      <x v="20"/>
      <x v="20"/>
    </i>
    <i>
      <x v="21"/>
      <x v="21"/>
    </i>
    <i>
      <x v="22"/>
      <x v="22"/>
    </i>
    <i>
      <x v="23"/>
      <x v="23"/>
    </i>
    <i>
      <x v="24"/>
      <x v="24"/>
    </i>
    <i>
      <x v="25"/>
      <x v="25"/>
    </i>
    <i>
      <x v="26"/>
      <x v="26"/>
    </i>
    <i>
      <x v="27"/>
      <x v="27"/>
    </i>
    <i>
      <x v="28"/>
      <x v="28"/>
    </i>
    <i>
      <x v="29"/>
      <x v="29"/>
    </i>
    <i>
      <x v="30"/>
      <x v="30"/>
    </i>
    <i>
      <x v="31"/>
      <x v="31"/>
    </i>
    <i>
      <x v="32"/>
      <x v="32"/>
    </i>
    <i>
      <x v="33"/>
      <x v="47"/>
    </i>
    <i>
      <x v="34"/>
      <x v="33"/>
    </i>
    <i>
      <x v="35"/>
      <x v="34"/>
    </i>
    <i>
      <x v="36"/>
      <x v="35"/>
    </i>
    <i>
      <x v="37"/>
      <x v="36"/>
    </i>
    <i>
      <x v="38"/>
      <x v="37"/>
    </i>
    <i>
      <x v="39"/>
      <x v="38"/>
    </i>
    <i>
      <x v="40"/>
      <x v="39"/>
    </i>
    <i>
      <x v="41"/>
      <x v="40"/>
    </i>
    <i>
      <x v="42"/>
      <x v="41"/>
    </i>
    <i>
      <x v="43"/>
      <x v="42"/>
    </i>
    <i>
      <x v="44"/>
      <x v="43"/>
    </i>
    <i>
      <x v="45"/>
      <x v="44"/>
    </i>
    <i>
      <x v="46"/>
      <x v="45"/>
    </i>
    <i>
      <x v="47"/>
      <x v="46"/>
    </i>
    <i>
      <x v="48"/>
      <x v="48"/>
    </i>
    <i>
      <x v="49"/>
      <x v="10"/>
    </i>
    <i r="1">
      <x v="49"/>
    </i>
  </rowItems>
  <colItems count="1">
    <i/>
  </colItems>
  <formats count="108">
    <format dxfId="143">
      <pivotArea type="all" dataOnly="0" outline="0" fieldPosition="0"/>
    </format>
    <format dxfId="142">
      <pivotArea field="1" type="button" dataOnly="0" labelOnly="1" outline="0" axis="axisRow" fieldPosition="0"/>
    </format>
    <format dxfId="141">
      <pivotArea field="0" type="button" dataOnly="0" labelOnly="1" outline="0" axis="axisRow" fieldPosition="1"/>
    </format>
    <format dxfId="140">
      <pivotArea dataOnly="0" labelOnly="1" fieldPosition="0">
        <references count="1">
          <reference field="1" count="0"/>
        </references>
      </pivotArea>
    </format>
    <format dxfId="139">
      <pivotArea dataOnly="0" labelOnly="1" fieldPosition="0">
        <references count="2">
          <reference field="0" count="1">
            <x v="10"/>
          </reference>
          <reference field="1" count="1" selected="0">
            <x v="0"/>
          </reference>
        </references>
      </pivotArea>
    </format>
    <format dxfId="138">
      <pivotArea dataOnly="0" labelOnly="1" fieldPosition="0">
        <references count="2">
          <reference field="0" count="1">
            <x v="0"/>
          </reference>
          <reference field="1" count="1" selected="0">
            <x v="1"/>
          </reference>
        </references>
      </pivotArea>
    </format>
    <format dxfId="137">
      <pivotArea dataOnly="0" labelOnly="1" fieldPosition="0">
        <references count="2">
          <reference field="0" count="1">
            <x v="1"/>
          </reference>
          <reference field="1" count="1" selected="0">
            <x v="2"/>
          </reference>
        </references>
      </pivotArea>
    </format>
    <format dxfId="136">
      <pivotArea dataOnly="0" labelOnly="1" fieldPosition="0">
        <references count="2">
          <reference field="0" count="1">
            <x v="2"/>
          </reference>
          <reference field="1" count="1" selected="0">
            <x v="3"/>
          </reference>
        </references>
      </pivotArea>
    </format>
    <format dxfId="135">
      <pivotArea dataOnly="0" labelOnly="1" fieldPosition="0">
        <references count="2">
          <reference field="0" count="1">
            <x v="3"/>
          </reference>
          <reference field="1" count="1" selected="0">
            <x v="4"/>
          </reference>
        </references>
      </pivotArea>
    </format>
    <format dxfId="134">
      <pivotArea dataOnly="0" labelOnly="1" fieldPosition="0">
        <references count="2">
          <reference field="0" count="1">
            <x v="4"/>
          </reference>
          <reference field="1" count="1" selected="0">
            <x v="5"/>
          </reference>
        </references>
      </pivotArea>
    </format>
    <format dxfId="133">
      <pivotArea dataOnly="0" labelOnly="1" fieldPosition="0">
        <references count="2">
          <reference field="0" count="1">
            <x v="5"/>
          </reference>
          <reference field="1" count="1" selected="0">
            <x v="6"/>
          </reference>
        </references>
      </pivotArea>
    </format>
    <format dxfId="132">
      <pivotArea dataOnly="0" labelOnly="1" fieldPosition="0">
        <references count="2">
          <reference field="0" count="1">
            <x v="6"/>
          </reference>
          <reference field="1" count="1" selected="0">
            <x v="7"/>
          </reference>
        </references>
      </pivotArea>
    </format>
    <format dxfId="131">
      <pivotArea dataOnly="0" labelOnly="1" fieldPosition="0">
        <references count="2">
          <reference field="0" count="1">
            <x v="7"/>
          </reference>
          <reference field="1" count="1" selected="0">
            <x v="8"/>
          </reference>
        </references>
      </pivotArea>
    </format>
    <format dxfId="130">
      <pivotArea dataOnly="0" labelOnly="1" fieldPosition="0">
        <references count="2">
          <reference field="0" count="1">
            <x v="8"/>
          </reference>
          <reference field="1" count="1" selected="0">
            <x v="9"/>
          </reference>
        </references>
      </pivotArea>
    </format>
    <format dxfId="129">
      <pivotArea dataOnly="0" labelOnly="1" fieldPosition="0">
        <references count="2">
          <reference field="0" count="1">
            <x v="9"/>
          </reference>
          <reference field="1" count="1" selected="0">
            <x v="10"/>
          </reference>
        </references>
      </pivotArea>
    </format>
    <format dxfId="128">
      <pivotArea dataOnly="0" labelOnly="1" fieldPosition="0">
        <references count="2">
          <reference field="0" count="1">
            <x v="11"/>
          </reference>
          <reference field="1" count="1" selected="0">
            <x v="11"/>
          </reference>
        </references>
      </pivotArea>
    </format>
    <format dxfId="127">
      <pivotArea dataOnly="0" labelOnly="1" fieldPosition="0">
        <references count="2">
          <reference field="0" count="1">
            <x v="12"/>
          </reference>
          <reference field="1" count="1" selected="0">
            <x v="12"/>
          </reference>
        </references>
      </pivotArea>
    </format>
    <format dxfId="126">
      <pivotArea dataOnly="0" labelOnly="1" fieldPosition="0">
        <references count="2">
          <reference field="0" count="1">
            <x v="13"/>
          </reference>
          <reference field="1" count="1" selected="0">
            <x v="13"/>
          </reference>
        </references>
      </pivotArea>
    </format>
    <format dxfId="125">
      <pivotArea dataOnly="0" labelOnly="1" fieldPosition="0">
        <references count="2">
          <reference field="0" count="1">
            <x v="14"/>
          </reference>
          <reference field="1" count="1" selected="0">
            <x v="14"/>
          </reference>
        </references>
      </pivotArea>
    </format>
    <format dxfId="124">
      <pivotArea dataOnly="0" labelOnly="1" fieldPosition="0">
        <references count="2">
          <reference field="0" count="1">
            <x v="15"/>
          </reference>
          <reference field="1" count="1" selected="0">
            <x v="15"/>
          </reference>
        </references>
      </pivotArea>
    </format>
    <format dxfId="123">
      <pivotArea dataOnly="0" labelOnly="1" fieldPosition="0">
        <references count="2">
          <reference field="0" count="1">
            <x v="16"/>
          </reference>
          <reference field="1" count="1" selected="0">
            <x v="16"/>
          </reference>
        </references>
      </pivotArea>
    </format>
    <format dxfId="122">
      <pivotArea dataOnly="0" labelOnly="1" fieldPosition="0">
        <references count="2">
          <reference field="0" count="1">
            <x v="17"/>
          </reference>
          <reference field="1" count="1" selected="0">
            <x v="17"/>
          </reference>
        </references>
      </pivotArea>
    </format>
    <format dxfId="121">
      <pivotArea dataOnly="0" labelOnly="1" fieldPosition="0">
        <references count="2">
          <reference field="0" count="1">
            <x v="18"/>
          </reference>
          <reference field="1" count="1" selected="0">
            <x v="18"/>
          </reference>
        </references>
      </pivotArea>
    </format>
    <format dxfId="120">
      <pivotArea dataOnly="0" labelOnly="1" fieldPosition="0">
        <references count="2">
          <reference field="0" count="1">
            <x v="19"/>
          </reference>
          <reference field="1" count="1" selected="0">
            <x v="19"/>
          </reference>
        </references>
      </pivotArea>
    </format>
    <format dxfId="119">
      <pivotArea dataOnly="0" labelOnly="1" fieldPosition="0">
        <references count="2">
          <reference field="0" count="1">
            <x v="20"/>
          </reference>
          <reference field="1" count="1" selected="0">
            <x v="20"/>
          </reference>
        </references>
      </pivotArea>
    </format>
    <format dxfId="118">
      <pivotArea dataOnly="0" labelOnly="1" fieldPosition="0">
        <references count="2">
          <reference field="0" count="1">
            <x v="21"/>
          </reference>
          <reference field="1" count="1" selected="0">
            <x v="21"/>
          </reference>
        </references>
      </pivotArea>
    </format>
    <format dxfId="117">
      <pivotArea dataOnly="0" labelOnly="1" fieldPosition="0">
        <references count="2">
          <reference field="0" count="1">
            <x v="22"/>
          </reference>
          <reference field="1" count="1" selected="0">
            <x v="22"/>
          </reference>
        </references>
      </pivotArea>
    </format>
    <format dxfId="116">
      <pivotArea dataOnly="0" labelOnly="1" fieldPosition="0">
        <references count="2">
          <reference field="0" count="1">
            <x v="23"/>
          </reference>
          <reference field="1" count="1" selected="0">
            <x v="23"/>
          </reference>
        </references>
      </pivotArea>
    </format>
    <format dxfId="115">
      <pivotArea dataOnly="0" labelOnly="1" fieldPosition="0">
        <references count="2">
          <reference field="0" count="1">
            <x v="24"/>
          </reference>
          <reference field="1" count="1" selected="0">
            <x v="24"/>
          </reference>
        </references>
      </pivotArea>
    </format>
    <format dxfId="114">
      <pivotArea dataOnly="0" labelOnly="1" fieldPosition="0">
        <references count="2">
          <reference field="0" count="1">
            <x v="25"/>
          </reference>
          <reference field="1" count="1" selected="0">
            <x v="25"/>
          </reference>
        </references>
      </pivotArea>
    </format>
    <format dxfId="113">
      <pivotArea dataOnly="0" labelOnly="1" fieldPosition="0">
        <references count="2">
          <reference field="0" count="1">
            <x v="26"/>
          </reference>
          <reference field="1" count="1" selected="0">
            <x v="26"/>
          </reference>
        </references>
      </pivotArea>
    </format>
    <format dxfId="112">
      <pivotArea dataOnly="0" labelOnly="1" fieldPosition="0">
        <references count="2">
          <reference field="0" count="1">
            <x v="27"/>
          </reference>
          <reference field="1" count="1" selected="0">
            <x v="27"/>
          </reference>
        </references>
      </pivotArea>
    </format>
    <format dxfId="111">
      <pivotArea dataOnly="0" labelOnly="1" fieldPosition="0">
        <references count="2">
          <reference field="0" count="1">
            <x v="28"/>
          </reference>
          <reference field="1" count="1" selected="0">
            <x v="28"/>
          </reference>
        </references>
      </pivotArea>
    </format>
    <format dxfId="110">
      <pivotArea dataOnly="0" labelOnly="1" fieldPosition="0">
        <references count="2">
          <reference field="0" count="1">
            <x v="29"/>
          </reference>
          <reference field="1" count="1" selected="0">
            <x v="29"/>
          </reference>
        </references>
      </pivotArea>
    </format>
    <format dxfId="109">
      <pivotArea dataOnly="0" labelOnly="1" fieldPosition="0">
        <references count="2">
          <reference field="0" count="1">
            <x v="30"/>
          </reference>
          <reference field="1" count="1" selected="0">
            <x v="30"/>
          </reference>
        </references>
      </pivotArea>
    </format>
    <format dxfId="108">
      <pivotArea dataOnly="0" labelOnly="1" fieldPosition="0">
        <references count="2">
          <reference field="0" count="1">
            <x v="31"/>
          </reference>
          <reference field="1" count="1" selected="0">
            <x v="31"/>
          </reference>
        </references>
      </pivotArea>
    </format>
    <format dxfId="107">
      <pivotArea dataOnly="0" labelOnly="1" fieldPosition="0">
        <references count="2">
          <reference field="0" count="1">
            <x v="32"/>
          </reference>
          <reference field="1" count="1" selected="0">
            <x v="32"/>
          </reference>
        </references>
      </pivotArea>
    </format>
    <format dxfId="106">
      <pivotArea dataOnly="0" labelOnly="1" fieldPosition="0">
        <references count="2">
          <reference field="0" count="1">
            <x v="47"/>
          </reference>
          <reference field="1" count="1" selected="0">
            <x v="33"/>
          </reference>
        </references>
      </pivotArea>
    </format>
    <format dxfId="105">
      <pivotArea dataOnly="0" labelOnly="1" fieldPosition="0">
        <references count="2">
          <reference field="0" count="1">
            <x v="33"/>
          </reference>
          <reference field="1" count="1" selected="0">
            <x v="34"/>
          </reference>
        </references>
      </pivotArea>
    </format>
    <format dxfId="104">
      <pivotArea dataOnly="0" labelOnly="1" fieldPosition="0">
        <references count="2">
          <reference field="0" count="1">
            <x v="34"/>
          </reference>
          <reference field="1" count="1" selected="0">
            <x v="35"/>
          </reference>
        </references>
      </pivotArea>
    </format>
    <format dxfId="103">
      <pivotArea dataOnly="0" labelOnly="1" fieldPosition="0">
        <references count="2">
          <reference field="0" count="1">
            <x v="35"/>
          </reference>
          <reference field="1" count="1" selected="0">
            <x v="36"/>
          </reference>
        </references>
      </pivotArea>
    </format>
    <format dxfId="102">
      <pivotArea dataOnly="0" labelOnly="1" fieldPosition="0">
        <references count="2">
          <reference field="0" count="1">
            <x v="36"/>
          </reference>
          <reference field="1" count="1" selected="0">
            <x v="37"/>
          </reference>
        </references>
      </pivotArea>
    </format>
    <format dxfId="101">
      <pivotArea dataOnly="0" labelOnly="1" fieldPosition="0">
        <references count="2">
          <reference field="0" count="1">
            <x v="37"/>
          </reference>
          <reference field="1" count="1" selected="0">
            <x v="38"/>
          </reference>
        </references>
      </pivotArea>
    </format>
    <format dxfId="100">
      <pivotArea dataOnly="0" labelOnly="1" fieldPosition="0">
        <references count="2">
          <reference field="0" count="1">
            <x v="38"/>
          </reference>
          <reference field="1" count="1" selected="0">
            <x v="39"/>
          </reference>
        </references>
      </pivotArea>
    </format>
    <format dxfId="99">
      <pivotArea dataOnly="0" labelOnly="1" fieldPosition="0">
        <references count="2">
          <reference field="0" count="1">
            <x v="39"/>
          </reference>
          <reference field="1" count="1" selected="0">
            <x v="40"/>
          </reference>
        </references>
      </pivotArea>
    </format>
    <format dxfId="98">
      <pivotArea dataOnly="0" labelOnly="1" fieldPosition="0">
        <references count="2">
          <reference field="0" count="1">
            <x v="40"/>
          </reference>
          <reference field="1" count="1" selected="0">
            <x v="41"/>
          </reference>
        </references>
      </pivotArea>
    </format>
    <format dxfId="97">
      <pivotArea dataOnly="0" labelOnly="1" fieldPosition="0">
        <references count="2">
          <reference field="0" count="1">
            <x v="41"/>
          </reference>
          <reference field="1" count="1" selected="0">
            <x v="42"/>
          </reference>
        </references>
      </pivotArea>
    </format>
    <format dxfId="96">
      <pivotArea dataOnly="0" labelOnly="1" fieldPosition="0">
        <references count="2">
          <reference field="0" count="1">
            <x v="42"/>
          </reference>
          <reference field="1" count="1" selected="0">
            <x v="43"/>
          </reference>
        </references>
      </pivotArea>
    </format>
    <format dxfId="95">
      <pivotArea dataOnly="0" labelOnly="1" fieldPosition="0">
        <references count="2">
          <reference field="0" count="1">
            <x v="43"/>
          </reference>
          <reference field="1" count="1" selected="0">
            <x v="44"/>
          </reference>
        </references>
      </pivotArea>
    </format>
    <format dxfId="94">
      <pivotArea dataOnly="0" labelOnly="1" fieldPosition="0">
        <references count="2">
          <reference field="0" count="1">
            <x v="44"/>
          </reference>
          <reference field="1" count="1" selected="0">
            <x v="45"/>
          </reference>
        </references>
      </pivotArea>
    </format>
    <format dxfId="93">
      <pivotArea dataOnly="0" labelOnly="1" fieldPosition="0">
        <references count="2">
          <reference field="0" count="1">
            <x v="45"/>
          </reference>
          <reference field="1" count="1" selected="0">
            <x v="46"/>
          </reference>
        </references>
      </pivotArea>
    </format>
    <format dxfId="92">
      <pivotArea dataOnly="0" labelOnly="1" fieldPosition="0">
        <references count="2">
          <reference field="0" count="1">
            <x v="46"/>
          </reference>
          <reference field="1" count="1" selected="0">
            <x v="47"/>
          </reference>
        </references>
      </pivotArea>
    </format>
    <format dxfId="91">
      <pivotArea dataOnly="0" labelOnly="1" fieldPosition="0">
        <references count="2">
          <reference field="0" count="1">
            <x v="48"/>
          </reference>
          <reference field="1" count="1" selected="0">
            <x v="48"/>
          </reference>
        </references>
      </pivotArea>
    </format>
    <format dxfId="90">
      <pivotArea dataOnly="0" labelOnly="1" fieldPosition="0">
        <references count="2">
          <reference field="0" count="2">
            <x v="10"/>
            <x v="49"/>
          </reference>
          <reference field="1" count="1" selected="0">
            <x v="49"/>
          </reference>
        </references>
      </pivotArea>
    </format>
    <format dxfId="89">
      <pivotArea type="all" dataOnly="0" outline="0" fieldPosition="0"/>
    </format>
    <format dxfId="88">
      <pivotArea field="1" type="button" dataOnly="0" labelOnly="1" outline="0" axis="axisRow" fieldPosition="0"/>
    </format>
    <format dxfId="87">
      <pivotArea field="0" type="button" dataOnly="0" labelOnly="1" outline="0" axis="axisRow" fieldPosition="1"/>
    </format>
    <format dxfId="86">
      <pivotArea dataOnly="0" labelOnly="1" fieldPosition="0">
        <references count="1">
          <reference field="1" count="0"/>
        </references>
      </pivotArea>
    </format>
    <format dxfId="85">
      <pivotArea dataOnly="0" labelOnly="1" fieldPosition="0">
        <references count="2">
          <reference field="0" count="1">
            <x v="10"/>
          </reference>
          <reference field="1" count="1" selected="0">
            <x v="0"/>
          </reference>
        </references>
      </pivotArea>
    </format>
    <format dxfId="84">
      <pivotArea dataOnly="0" labelOnly="1" fieldPosition="0">
        <references count="2">
          <reference field="0" count="1">
            <x v="0"/>
          </reference>
          <reference field="1" count="1" selected="0">
            <x v="1"/>
          </reference>
        </references>
      </pivotArea>
    </format>
    <format dxfId="83">
      <pivotArea dataOnly="0" labelOnly="1" fieldPosition="0">
        <references count="2">
          <reference field="0" count="1">
            <x v="1"/>
          </reference>
          <reference field="1" count="1" selected="0">
            <x v="2"/>
          </reference>
        </references>
      </pivotArea>
    </format>
    <format dxfId="82">
      <pivotArea dataOnly="0" labelOnly="1" fieldPosition="0">
        <references count="2">
          <reference field="0" count="1">
            <x v="2"/>
          </reference>
          <reference field="1" count="1" selected="0">
            <x v="3"/>
          </reference>
        </references>
      </pivotArea>
    </format>
    <format dxfId="81">
      <pivotArea dataOnly="0" labelOnly="1" fieldPosition="0">
        <references count="2">
          <reference field="0" count="1">
            <x v="3"/>
          </reference>
          <reference field="1" count="1" selected="0">
            <x v="4"/>
          </reference>
        </references>
      </pivotArea>
    </format>
    <format dxfId="80">
      <pivotArea dataOnly="0" labelOnly="1" fieldPosition="0">
        <references count="2">
          <reference field="0" count="1">
            <x v="4"/>
          </reference>
          <reference field="1" count="1" selected="0">
            <x v="5"/>
          </reference>
        </references>
      </pivotArea>
    </format>
    <format dxfId="79">
      <pivotArea dataOnly="0" labelOnly="1" fieldPosition="0">
        <references count="2">
          <reference field="0" count="1">
            <x v="5"/>
          </reference>
          <reference field="1" count="1" selected="0">
            <x v="6"/>
          </reference>
        </references>
      </pivotArea>
    </format>
    <format dxfId="78">
      <pivotArea dataOnly="0" labelOnly="1" fieldPosition="0">
        <references count="2">
          <reference field="0" count="1">
            <x v="6"/>
          </reference>
          <reference field="1" count="1" selected="0">
            <x v="7"/>
          </reference>
        </references>
      </pivotArea>
    </format>
    <format dxfId="77">
      <pivotArea dataOnly="0" labelOnly="1" fieldPosition="0">
        <references count="2">
          <reference field="0" count="1">
            <x v="7"/>
          </reference>
          <reference field="1" count="1" selected="0">
            <x v="8"/>
          </reference>
        </references>
      </pivotArea>
    </format>
    <format dxfId="76">
      <pivotArea dataOnly="0" labelOnly="1" fieldPosition="0">
        <references count="2">
          <reference field="0" count="1">
            <x v="8"/>
          </reference>
          <reference field="1" count="1" selected="0">
            <x v="9"/>
          </reference>
        </references>
      </pivotArea>
    </format>
    <format dxfId="75">
      <pivotArea dataOnly="0" labelOnly="1" fieldPosition="0">
        <references count="2">
          <reference field="0" count="1">
            <x v="9"/>
          </reference>
          <reference field="1" count="1" selected="0">
            <x v="10"/>
          </reference>
        </references>
      </pivotArea>
    </format>
    <format dxfId="74">
      <pivotArea dataOnly="0" labelOnly="1" fieldPosition="0">
        <references count="2">
          <reference field="0" count="1">
            <x v="11"/>
          </reference>
          <reference field="1" count="1" selected="0">
            <x v="11"/>
          </reference>
        </references>
      </pivotArea>
    </format>
    <format dxfId="73">
      <pivotArea dataOnly="0" labelOnly="1" fieldPosition="0">
        <references count="2">
          <reference field="0" count="1">
            <x v="12"/>
          </reference>
          <reference field="1" count="1" selected="0">
            <x v="12"/>
          </reference>
        </references>
      </pivotArea>
    </format>
    <format dxfId="72">
      <pivotArea dataOnly="0" labelOnly="1" fieldPosition="0">
        <references count="2">
          <reference field="0" count="1">
            <x v="13"/>
          </reference>
          <reference field="1" count="1" selected="0">
            <x v="13"/>
          </reference>
        </references>
      </pivotArea>
    </format>
    <format dxfId="71">
      <pivotArea dataOnly="0" labelOnly="1" fieldPosition="0">
        <references count="2">
          <reference field="0" count="1">
            <x v="14"/>
          </reference>
          <reference field="1" count="1" selected="0">
            <x v="14"/>
          </reference>
        </references>
      </pivotArea>
    </format>
    <format dxfId="70">
      <pivotArea dataOnly="0" labelOnly="1" fieldPosition="0">
        <references count="2">
          <reference field="0" count="1">
            <x v="15"/>
          </reference>
          <reference field="1" count="1" selected="0">
            <x v="15"/>
          </reference>
        </references>
      </pivotArea>
    </format>
    <format dxfId="69">
      <pivotArea dataOnly="0" labelOnly="1" fieldPosition="0">
        <references count="2">
          <reference field="0" count="1">
            <x v="16"/>
          </reference>
          <reference field="1" count="1" selected="0">
            <x v="16"/>
          </reference>
        </references>
      </pivotArea>
    </format>
    <format dxfId="68">
      <pivotArea dataOnly="0" labelOnly="1" fieldPosition="0">
        <references count="2">
          <reference field="0" count="1">
            <x v="17"/>
          </reference>
          <reference field="1" count="1" selected="0">
            <x v="17"/>
          </reference>
        </references>
      </pivotArea>
    </format>
    <format dxfId="67">
      <pivotArea dataOnly="0" labelOnly="1" fieldPosition="0">
        <references count="2">
          <reference field="0" count="1">
            <x v="18"/>
          </reference>
          <reference field="1" count="1" selected="0">
            <x v="18"/>
          </reference>
        </references>
      </pivotArea>
    </format>
    <format dxfId="66">
      <pivotArea dataOnly="0" labelOnly="1" fieldPosition="0">
        <references count="2">
          <reference field="0" count="1">
            <x v="19"/>
          </reference>
          <reference field="1" count="1" selected="0">
            <x v="19"/>
          </reference>
        </references>
      </pivotArea>
    </format>
    <format dxfId="65">
      <pivotArea dataOnly="0" labelOnly="1" fieldPosition="0">
        <references count="2">
          <reference field="0" count="1">
            <x v="20"/>
          </reference>
          <reference field="1" count="1" selected="0">
            <x v="20"/>
          </reference>
        </references>
      </pivotArea>
    </format>
    <format dxfId="64">
      <pivotArea dataOnly="0" labelOnly="1" fieldPosition="0">
        <references count="2">
          <reference field="0" count="1">
            <x v="21"/>
          </reference>
          <reference field="1" count="1" selected="0">
            <x v="21"/>
          </reference>
        </references>
      </pivotArea>
    </format>
    <format dxfId="63">
      <pivotArea dataOnly="0" labelOnly="1" fieldPosition="0">
        <references count="2">
          <reference field="0" count="1">
            <x v="22"/>
          </reference>
          <reference field="1" count="1" selected="0">
            <x v="22"/>
          </reference>
        </references>
      </pivotArea>
    </format>
    <format dxfId="62">
      <pivotArea dataOnly="0" labelOnly="1" fieldPosition="0">
        <references count="2">
          <reference field="0" count="1">
            <x v="23"/>
          </reference>
          <reference field="1" count="1" selected="0">
            <x v="23"/>
          </reference>
        </references>
      </pivotArea>
    </format>
    <format dxfId="61">
      <pivotArea dataOnly="0" labelOnly="1" fieldPosition="0">
        <references count="2">
          <reference field="0" count="1">
            <x v="24"/>
          </reference>
          <reference field="1" count="1" selected="0">
            <x v="24"/>
          </reference>
        </references>
      </pivotArea>
    </format>
    <format dxfId="60">
      <pivotArea dataOnly="0" labelOnly="1" fieldPosition="0">
        <references count="2">
          <reference field="0" count="1">
            <x v="25"/>
          </reference>
          <reference field="1" count="1" selected="0">
            <x v="25"/>
          </reference>
        </references>
      </pivotArea>
    </format>
    <format dxfId="59">
      <pivotArea dataOnly="0" labelOnly="1" fieldPosition="0">
        <references count="2">
          <reference field="0" count="1">
            <x v="26"/>
          </reference>
          <reference field="1" count="1" selected="0">
            <x v="26"/>
          </reference>
        </references>
      </pivotArea>
    </format>
    <format dxfId="58">
      <pivotArea dataOnly="0" labelOnly="1" fieldPosition="0">
        <references count="2">
          <reference field="0" count="1">
            <x v="27"/>
          </reference>
          <reference field="1" count="1" selected="0">
            <x v="27"/>
          </reference>
        </references>
      </pivotArea>
    </format>
    <format dxfId="57">
      <pivotArea dataOnly="0" labelOnly="1" fieldPosition="0">
        <references count="2">
          <reference field="0" count="1">
            <x v="28"/>
          </reference>
          <reference field="1" count="1" selected="0">
            <x v="28"/>
          </reference>
        </references>
      </pivotArea>
    </format>
    <format dxfId="56">
      <pivotArea dataOnly="0" labelOnly="1" fieldPosition="0">
        <references count="2">
          <reference field="0" count="1">
            <x v="29"/>
          </reference>
          <reference field="1" count="1" selected="0">
            <x v="29"/>
          </reference>
        </references>
      </pivotArea>
    </format>
    <format dxfId="55">
      <pivotArea dataOnly="0" labelOnly="1" fieldPosition="0">
        <references count="2">
          <reference field="0" count="1">
            <x v="30"/>
          </reference>
          <reference field="1" count="1" selected="0">
            <x v="30"/>
          </reference>
        </references>
      </pivotArea>
    </format>
    <format dxfId="54">
      <pivotArea dataOnly="0" labelOnly="1" fieldPosition="0">
        <references count="2">
          <reference field="0" count="1">
            <x v="31"/>
          </reference>
          <reference field="1" count="1" selected="0">
            <x v="31"/>
          </reference>
        </references>
      </pivotArea>
    </format>
    <format dxfId="53">
      <pivotArea dataOnly="0" labelOnly="1" fieldPosition="0">
        <references count="2">
          <reference field="0" count="1">
            <x v="32"/>
          </reference>
          <reference field="1" count="1" selected="0">
            <x v="32"/>
          </reference>
        </references>
      </pivotArea>
    </format>
    <format dxfId="52">
      <pivotArea dataOnly="0" labelOnly="1" fieldPosition="0">
        <references count="2">
          <reference field="0" count="1">
            <x v="47"/>
          </reference>
          <reference field="1" count="1" selected="0">
            <x v="33"/>
          </reference>
        </references>
      </pivotArea>
    </format>
    <format dxfId="51">
      <pivotArea dataOnly="0" labelOnly="1" fieldPosition="0">
        <references count="2">
          <reference field="0" count="1">
            <x v="33"/>
          </reference>
          <reference field="1" count="1" selected="0">
            <x v="34"/>
          </reference>
        </references>
      </pivotArea>
    </format>
    <format dxfId="50">
      <pivotArea dataOnly="0" labelOnly="1" fieldPosition="0">
        <references count="2">
          <reference field="0" count="1">
            <x v="34"/>
          </reference>
          <reference field="1" count="1" selected="0">
            <x v="35"/>
          </reference>
        </references>
      </pivotArea>
    </format>
    <format dxfId="49">
      <pivotArea dataOnly="0" labelOnly="1" fieldPosition="0">
        <references count="2">
          <reference field="0" count="1">
            <x v="35"/>
          </reference>
          <reference field="1" count="1" selected="0">
            <x v="36"/>
          </reference>
        </references>
      </pivotArea>
    </format>
    <format dxfId="48">
      <pivotArea dataOnly="0" labelOnly="1" fieldPosition="0">
        <references count="2">
          <reference field="0" count="1">
            <x v="36"/>
          </reference>
          <reference field="1" count="1" selected="0">
            <x v="37"/>
          </reference>
        </references>
      </pivotArea>
    </format>
    <format dxfId="47">
      <pivotArea dataOnly="0" labelOnly="1" fieldPosition="0">
        <references count="2">
          <reference field="0" count="1">
            <x v="37"/>
          </reference>
          <reference field="1" count="1" selected="0">
            <x v="38"/>
          </reference>
        </references>
      </pivotArea>
    </format>
    <format dxfId="46">
      <pivotArea dataOnly="0" labelOnly="1" fieldPosition="0">
        <references count="2">
          <reference field="0" count="1">
            <x v="38"/>
          </reference>
          <reference field="1" count="1" selected="0">
            <x v="39"/>
          </reference>
        </references>
      </pivotArea>
    </format>
    <format dxfId="45">
      <pivotArea dataOnly="0" labelOnly="1" fieldPosition="0">
        <references count="2">
          <reference field="0" count="1">
            <x v="39"/>
          </reference>
          <reference field="1" count="1" selected="0">
            <x v="40"/>
          </reference>
        </references>
      </pivotArea>
    </format>
    <format dxfId="44">
      <pivotArea dataOnly="0" labelOnly="1" fieldPosition="0">
        <references count="2">
          <reference field="0" count="1">
            <x v="40"/>
          </reference>
          <reference field="1" count="1" selected="0">
            <x v="41"/>
          </reference>
        </references>
      </pivotArea>
    </format>
    <format dxfId="43">
      <pivotArea dataOnly="0" labelOnly="1" fieldPosition="0">
        <references count="2">
          <reference field="0" count="1">
            <x v="41"/>
          </reference>
          <reference field="1" count="1" selected="0">
            <x v="42"/>
          </reference>
        </references>
      </pivotArea>
    </format>
    <format dxfId="42">
      <pivotArea dataOnly="0" labelOnly="1" fieldPosition="0">
        <references count="2">
          <reference field="0" count="1">
            <x v="42"/>
          </reference>
          <reference field="1" count="1" selected="0">
            <x v="43"/>
          </reference>
        </references>
      </pivotArea>
    </format>
    <format dxfId="41">
      <pivotArea dataOnly="0" labelOnly="1" fieldPosition="0">
        <references count="2">
          <reference field="0" count="1">
            <x v="43"/>
          </reference>
          <reference field="1" count="1" selected="0">
            <x v="44"/>
          </reference>
        </references>
      </pivotArea>
    </format>
    <format dxfId="40">
      <pivotArea dataOnly="0" labelOnly="1" fieldPosition="0">
        <references count="2">
          <reference field="0" count="1">
            <x v="44"/>
          </reference>
          <reference field="1" count="1" selected="0">
            <x v="45"/>
          </reference>
        </references>
      </pivotArea>
    </format>
    <format dxfId="39">
      <pivotArea dataOnly="0" labelOnly="1" fieldPosition="0">
        <references count="2">
          <reference field="0" count="1">
            <x v="45"/>
          </reference>
          <reference field="1" count="1" selected="0">
            <x v="46"/>
          </reference>
        </references>
      </pivotArea>
    </format>
    <format dxfId="38">
      <pivotArea dataOnly="0" labelOnly="1" fieldPosition="0">
        <references count="2">
          <reference field="0" count="1">
            <x v="46"/>
          </reference>
          <reference field="1" count="1" selected="0">
            <x v="47"/>
          </reference>
        </references>
      </pivotArea>
    </format>
    <format dxfId="37">
      <pivotArea dataOnly="0" labelOnly="1" fieldPosition="0">
        <references count="2">
          <reference field="0" count="1">
            <x v="48"/>
          </reference>
          <reference field="1" count="1" selected="0">
            <x v="48"/>
          </reference>
        </references>
      </pivotArea>
    </format>
    <format dxfId="36">
      <pivotArea dataOnly="0" labelOnly="1" fieldPosition="0">
        <references count="2">
          <reference field="0" count="2">
            <x v="10"/>
            <x v="49"/>
          </reference>
          <reference field="1" count="1" selected="0">
            <x v="4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AC1246" totalsRowShown="0" headerRowDxfId="176" dataDxfId="174" headerRowBorderDxfId="175" tableBorderDxfId="173">
  <autoFilter ref="A1:AC1246" xr:uid="{B64EBD1F-FB9D-4E99-A525-C5977D85A80A}"/>
  <sortState xmlns:xlrd2="http://schemas.microsoft.com/office/spreadsheetml/2017/richdata2" ref="A2:AC1246">
    <sortCondition ref="A1:A1246"/>
  </sortState>
  <tableColumns count="29">
    <tableColumn id="1" xr3:uid="{184D060F-9263-4654-9D39-51DBD778DFA7}" name="productItemNumber" dataDxfId="172"/>
    <tableColumn id="18" xr3:uid="{56B70E7F-991D-4D26-B299-9782A3A53589}" name="imageCode" dataDxfId="171">
      <calculatedColumnFormula array="1">ProcessN2(S2,A2,C2)</calculatedColumnFormula>
    </tableColumn>
    <tableColumn id="23" xr3:uid="{6F5B68D1-9EBD-4CBD-A05F-5B5A81E5D5E2}" name="productStringSize" dataDxfId="170"/>
    <tableColumn id="2" xr3:uid="{EEAC79AD-2073-4FD0-81E8-AF24187C1D7C}" name="productTitle" dataDxfId="169">
      <calculatedColumnFormula>TRIM(CLEAN(SUBSTITUTE(SUBSTITUTE(E2, CHAR(13), ""), CHAR(10), " ")))</calculatedColumnFormula>
    </tableColumn>
    <tableColumn id="27" xr3:uid="{F287DDB7-B79D-42B4-BCE9-9313833055A8}" name="productTitleData" dataDxfId="168"/>
    <tableColumn id="3" xr3:uid="{3F43EDC1-7A91-4A60-9A3E-7923CC95D177}" name="productOriginalName" dataDxfId="167">
      <calculatedColumnFormula>TRIM(CLEAN(SUBSTITUTE(SUBSTITUTE(G2, CHAR(13), ""), CHAR(10), " ")))</calculatedColumnFormula>
    </tableColumn>
    <tableColumn id="17" xr3:uid="{E9C20F81-C176-447B-8E20-59525FA7673B}" name="productOriginalnameData" dataDxfId="166"/>
    <tableColumn id="4" xr3:uid="{15C8FCF0-954D-40A0-97A3-C4B3BAB1563A}" name="productMark" dataDxfId="165">
      <calculatedColumnFormula>TRIM(CLEAN(SUBSTITUTE(SUBSTITUTE(I2, CHAR(13), ""), CHAR(10), " ")))</calculatedColumnFormula>
    </tableColumn>
    <tableColumn id="22" xr3:uid="{9D7F8310-B121-4DC6-990B-3A38C5F32B23}" name="productMarkData" dataDxfId="164"/>
    <tableColumn id="5" xr3:uid="{864E030B-08C5-46CA-B57A-BABD77E9B7B7}" name="productCategory" dataDxfId="163">
      <calculatedColumnFormula>TRIM(CLEAN(SUBSTITUTE(SUBSTITUTE(K2, CHAR(13), ""), CHAR(10), " ")))</calculatedColumnFormula>
    </tableColumn>
    <tableColumn id="28" xr3:uid="{90CA73DC-4E9D-4C96-B763-B0EED17A3994}" name="productCategoryData" dataDxfId="162"/>
    <tableColumn id="6" xr3:uid="{0467EC17-1B0B-4601-831B-54FC422C4CAC}" name="productSubCategory" dataDxfId="161">
      <calculatedColumnFormula>TRIM(CLEAN(SUBSTITUTE(SUBSTITUTE(M2, CHAR(13), ""), CHAR(10), " ")))</calculatedColumnFormula>
    </tableColumn>
    <tableColumn id="29" xr3:uid="{C9752C27-1762-4C5C-A9BA-5A78186EC668}" name="productSubCategoryData" dataDxfId="160"/>
    <tableColumn id="7" xr3:uid="{D780A98D-D456-4BD3-9845-D6B38EF83874}" name="productChildCategory" dataDxfId="159">
      <calculatedColumnFormula>TRIM(CLEAN(SUBSTITUTE(SUBSTITUTE(O2, CHAR(13), ""), CHAR(10), " ")))</calculatedColumnFormula>
    </tableColumn>
    <tableColumn id="30" xr3:uid="{9D5DD5C8-831B-4B58-BC65-663FBFC50975}" name="productChildCategoryData" dataDxfId="158"/>
    <tableColumn id="8" xr3:uid="{1A9543F4-009F-4784-A154-517C82FE2D15}" name="productChildSubCategory" dataDxfId="157">
      <calculatedColumnFormula>TRIM(CLEAN(SUBSTITUTE(SUBSTITUTE(Q2, CHAR(13), ""), CHAR(10), " ")))</calculatedColumnFormula>
    </tableColumn>
    <tableColumn id="31" xr3:uid="{79A9FBF0-1A8A-4D8C-A3DA-25E517DB04CC}" name="productChildSubCategoryData" dataDxfId="156"/>
    <tableColumn id="9" xr3:uid="{75B9060B-22D5-4ECA-AA11-5C3B35A176BD}" name="productDescription" dataDxfId="155"/>
    <tableColumn id="10" xr3:uid="{D06CFF72-6CD5-4BC2-98DA-76917147BCDC}" name="productEAN" dataDxfId="154"/>
    <tableColumn id="21" xr3:uid="{397BCE12-64AA-4AA5-A372-D4CF5AD958D7}" name="delete" dataDxfId="153"/>
    <tableColumn id="13" xr3:uid="{29B26DFC-6329-4A6F-A05A-C1D423454234}" name="productPieceWebshopPrice" dataDxfId="152"/>
    <tableColumn id="11" xr3:uid="{A1AC3521-C4DA-4500-B72B-0AD8620D77E6}" name="productPriceType" dataDxfId="151"/>
    <tableColumn id="15" xr3:uid="{B1861436-472A-42DE-8470-1A06B3518631}" name="productWeight" dataDxfId="150"/>
    <tableColumn id="16" xr3:uid="{75F8BE8F-0C05-4569-8965-85DA0D15DCD2}" name="size" dataDxfId="149">
      <calculatedColumnFormula>IFERROR(
    IF(ISNUMBER(MATCH(TRIM(CLEAN(SUBSTITUTE(SUBSTITUTE(Y2, CHAR(13), ""), CHAR(10), " "))), sizeList!A:A, 0)),
        INDEX(sizeList!B:B, MATCH(TRIM(CLEAN(SUBSTITUTE(SUBSTITUTE(Y2, CHAR(13), ""), CHAR(10), " "))), sizeList!A:A, 0)),
        IF(ISNUMBER(MATCH(Y2, sizeList!A:A, 0)),
            INDEX(sizeList!B:B, MATCH(Y2, sizeList!A:A, 0)),
            IF(ISNUMBER(MATCH(TRIM(CLEAN(SUBSTITUTE(SUBSTITUTE(Y2, CHAR(13), ""), CHAR(10), " "))), sizeList!B:B, 0)),
                INDEX(sizeList!B:B, MATCH(TRIM(CLEAN(SUBSTITUTE(SUBSTITUTE(Y2, CHAR(13), ""), CHAR(10), " "))), sizeList!B:B, 0)),
                IF(ISNUMBER(MATCH(Y2, sizeList!B:B, 0)),
                    INDEX(sizeList!B:B, MATCH(Y2, sizeList!B:B, 0)),
                    "")
            )
        )
    ),
    ""
)</calculatedColumnFormula>
    </tableColumn>
    <tableColumn id="26" xr3:uid="{75A24EC3-69B2-4907-8249-6DAFD6BE37A1}" name="sizeData" dataDxfId="148"/>
    <tableColumn id="19" xr3:uid="{BB8A20DD-3873-41E8-9E0F-B4367F31F43F}" name="colorOriginalData" dataDxfId="147"/>
    <tableColumn id="20" xr3:uid="{67E9CB83-3CC9-42E5-B134-9CE140AA187D}" name="colorOriginal" dataDxfId="146">
      <calculatedColumnFormula>TRIM(CLEAN(SUBSTITUTE(SUBSTITUTE(Z2, CHAR(13), ""), CHAR(10), " ")))</calculatedColumnFormula>
    </tableColumn>
    <tableColumn id="14" xr3:uid="{7EFF8D6B-F820-4A6C-8F4F-2356CCC34225}" name="colorData" dataDxfId="145">
      <calculatedColumnFormula>IF(AA2="", "", IFERROR(VLOOKUP(AA2, colorList!A:B,2,FALSE),""))</calculatedColumnFormula>
    </tableColumn>
    <tableColumn id="12" xr3:uid="{FF0E6242-23E8-4655-B5E2-636F98211531}" name="color" dataDxfId="144">
      <calculatedColumnFormula>IF(Z2="", "", IFERROR(VLOOKUP(Z2, colorList!A:B,2,FALSE),""))</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ovaswebaruhaz.hu/lovas_felszereles_reszletei/lofelszereles/Nyeregtartozekok/Dijlovas_hevederek/Acavallo_dijlovas_heveder_Comfort_Gel" TargetMode="External"/><Relationship Id="rId2" Type="http://schemas.openxmlformats.org/officeDocument/2006/relationships/hyperlink" Target="http://www.lovaswebaruhaz.hu/lovas_felszereles_reszletei/lofelszereles/Nyeregtartozekok/Dijlovas_hevederek/Acavallo_dijlovas_heveder_Comfort_Gel" TargetMode="External"/><Relationship Id="rId1" Type="http://schemas.openxmlformats.org/officeDocument/2006/relationships/hyperlink" Target="http://www.lovaswebaruhaz.hu/lovas_felszereles_reszletei/lofelszereles/Nyeregtartozekok/Dijlovas_hevederek/Acavallo_dijlovas_heveder_Comfort_Gel"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www.lovaswebaruhaz.hu/lovas_felszereles_reszletei/lofelszereles/Nyeregtartozekok/Dijlovas_hevederek/Acavallo_dijlovas_heveder_Comfort_Gel"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Sheet1"/>
  <dimension ref="A1:AL4289"/>
  <sheetViews>
    <sheetView tabSelected="1" topLeftCell="A1085" zoomScale="85" zoomScaleNormal="85" workbookViewId="0">
      <selection activeCell="B1092" sqref="B1092"/>
    </sheetView>
  </sheetViews>
  <sheetFormatPr defaultColWidth="9.140625" defaultRowHeight="60" customHeight="1" x14ac:dyDescent="0.25"/>
  <cols>
    <col min="1" max="1" width="21.140625" style="7" bestFit="1" customWidth="1"/>
    <col min="2" max="3" width="37.42578125" style="7" customWidth="1"/>
    <col min="4" max="4" width="46.85546875" style="23" customWidth="1"/>
    <col min="5" max="5" width="59" style="7" customWidth="1"/>
    <col min="6" max="6" width="32.7109375" style="7" customWidth="1"/>
    <col min="7" max="7" width="29.5703125" style="7" customWidth="1"/>
    <col min="8" max="8" width="62.7109375" style="7" customWidth="1"/>
    <col min="9" max="9" width="39.7109375" style="7" customWidth="1"/>
    <col min="10" max="10" width="34.140625" customWidth="1"/>
    <col min="11" max="11" width="40.85546875" style="7" customWidth="1"/>
    <col min="12" max="12" width="34.28515625" style="7" customWidth="1"/>
    <col min="13" max="13" width="79.5703125" style="7" bestFit="1" customWidth="1"/>
    <col min="14" max="14" width="29" style="7" customWidth="1"/>
    <col min="15" max="15" width="30.85546875" customWidth="1"/>
    <col min="16" max="16" width="30.5703125" style="7" customWidth="1"/>
    <col min="17" max="17" width="33.7109375" bestFit="1" customWidth="1"/>
    <col min="18" max="18" width="32" customWidth="1"/>
    <col min="19" max="19" width="25.140625" style="7" customWidth="1"/>
    <col min="20" max="20" width="38" style="7" bestFit="1" customWidth="1"/>
    <col min="21" max="21" width="38" style="7" customWidth="1"/>
    <col min="22" max="23" width="27.7109375" style="7" customWidth="1"/>
    <col min="24" max="24" width="31.7109375" customWidth="1"/>
    <col min="25" max="25" width="53" style="7" customWidth="1"/>
    <col min="26" max="26" width="25.42578125" style="7" customWidth="1"/>
    <col min="27" max="27" width="26.7109375" style="7" customWidth="1"/>
    <col min="28" max="28" width="26.85546875" style="7" customWidth="1"/>
    <col min="29" max="29" width="26.7109375" style="7" customWidth="1"/>
    <col min="31" max="31" width="16.28515625" style="7" customWidth="1"/>
    <col min="32" max="32" width="17.7109375" style="7" customWidth="1"/>
    <col min="33" max="34" width="21.140625" style="7" customWidth="1"/>
    <col min="35" max="35" width="17.7109375" style="7" bestFit="1" customWidth="1"/>
    <col min="36" max="36" width="13.7109375" style="7" bestFit="1" customWidth="1"/>
    <col min="37" max="16384" width="9.140625" style="7"/>
  </cols>
  <sheetData>
    <row r="1" spans="1:30" ht="60" customHeight="1" x14ac:dyDescent="0.25">
      <c r="A1" s="4" t="s">
        <v>0</v>
      </c>
      <c r="B1" s="4" t="s">
        <v>3748</v>
      </c>
      <c r="C1" s="4" t="s">
        <v>48</v>
      </c>
      <c r="D1" s="4" t="s">
        <v>1</v>
      </c>
      <c r="E1" s="4" t="s">
        <v>3525</v>
      </c>
      <c r="F1" s="4" t="s">
        <v>2</v>
      </c>
      <c r="G1" s="4" t="s">
        <v>3526</v>
      </c>
      <c r="H1" s="4" t="s">
        <v>3</v>
      </c>
      <c r="I1" s="4" t="s">
        <v>3527</v>
      </c>
      <c r="J1" s="5" t="s">
        <v>4</v>
      </c>
      <c r="K1" s="4" t="s">
        <v>3528</v>
      </c>
      <c r="L1" s="4" t="s">
        <v>5</v>
      </c>
      <c r="M1" s="5" t="s">
        <v>3529</v>
      </c>
      <c r="N1" s="4" t="s">
        <v>6</v>
      </c>
      <c r="O1" s="4" t="s">
        <v>3530</v>
      </c>
      <c r="P1" s="4" t="s">
        <v>7</v>
      </c>
      <c r="Q1" s="4" t="s">
        <v>3531</v>
      </c>
      <c r="R1" s="6" t="s">
        <v>8</v>
      </c>
      <c r="S1" s="5" t="s">
        <v>9</v>
      </c>
      <c r="T1" s="5" t="s">
        <v>3521</v>
      </c>
      <c r="U1" s="4" t="s">
        <v>11</v>
      </c>
      <c r="V1" s="4" t="s">
        <v>12</v>
      </c>
      <c r="W1" s="4" t="s">
        <v>10</v>
      </c>
      <c r="X1" s="4" t="s">
        <v>14</v>
      </c>
      <c r="Y1" s="4" t="s">
        <v>3532</v>
      </c>
      <c r="Z1" s="8" t="s">
        <v>3533</v>
      </c>
      <c r="AA1" s="8" t="s">
        <v>19</v>
      </c>
      <c r="AB1" s="8" t="s">
        <v>3740</v>
      </c>
      <c r="AC1" s="8" t="s">
        <v>13</v>
      </c>
      <c r="AD1" s="7"/>
    </row>
    <row r="2" spans="1:30" ht="60" customHeight="1" x14ac:dyDescent="0.25">
      <c r="A2" s="47" t="s">
        <v>951</v>
      </c>
      <c r="B2" s="7" t="str" cm="1">
        <f t="array" ref="B2">ProcessN2(S2,A2,C2)</f>
        <v>AAC00013_BK</v>
      </c>
      <c r="C2" s="7" t="s">
        <v>981</v>
      </c>
      <c r="D2" s="48" t="str">
        <f t="shared" ref="D2:D65" si="0">TRIM(CLEAN(SUBSTITUTE(SUBSTITUTE(E2, CHAR(13), ""), CHAR(10), " ")))</f>
        <v>Supreme póni bőr kengyelszíj</v>
      </c>
      <c r="E2" s="48" t="s">
        <v>2842</v>
      </c>
      <c r="F2" s="52" t="str">
        <f t="shared" ref="F2:F65" si="1">TRIM(CLEAN(SUBSTITUTE(SUBSTITUTE(G2, CHAR(13), ""), CHAR(10), " ")))</f>
        <v>PONY STIRRUPS LEATHER</v>
      </c>
      <c r="G2" s="49" t="s">
        <v>2967</v>
      </c>
      <c r="H2" s="118" t="str">
        <f t="shared" ref="H2:H65" si="2">TRIM(CLEAN(SUBSTITUTE(SUBSTITUTE(I2, CHAR(13), ""), CHAR(10), " ")))</f>
        <v>Supreme</v>
      </c>
      <c r="I2" s="34" t="s">
        <v>3002</v>
      </c>
      <c r="J2" s="47" t="str">
        <f t="shared" ref="J2:J65" si="3">TRIM(CLEAN(SUBSTITUTE(SUBSTITUTE(K2, CHAR(13), ""), CHAR(10), " ")))</f>
        <v>Lófelszerelés</v>
      </c>
      <c r="K2" s="47" t="s">
        <v>3007</v>
      </c>
      <c r="L2" s="34" t="str">
        <f t="shared" ref="L2:L65" si="4">TRIM(CLEAN(SUBSTITUTE(SUBSTITUTE(M2, CHAR(13), ""), CHAR(10), " ")))</f>
        <v>Nyereg és tartozékai</v>
      </c>
      <c r="M2" s="34" t="s">
        <v>3008</v>
      </c>
      <c r="N2" s="34" t="str">
        <f t="shared" ref="N2:N65" si="5">TRIM(CLEAN(SUBSTITUTE(SUBSTITUTE(O2, CHAR(13), ""), CHAR(10), " ")))</f>
        <v>Kengyelszíj</v>
      </c>
      <c r="O2" s="34" t="s">
        <v>3019</v>
      </c>
      <c r="P2" s="34" t="str">
        <f t="shared" ref="P2:P65" si="6">TRIM(CLEAN(SUBSTITUTE(SUBSTITUTE(Q2, CHAR(13), ""), CHAR(10), " ")))</f>
        <v/>
      </c>
      <c r="Q2" s="34"/>
      <c r="R2" s="34" t="s">
        <v>3195</v>
      </c>
      <c r="S2" s="34" t="s">
        <v>2344</v>
      </c>
      <c r="T2" s="34">
        <v>0</v>
      </c>
      <c r="U2" s="34">
        <v>17.989999999999998</v>
      </c>
      <c r="V2" s="1" t="s">
        <v>2603</v>
      </c>
      <c r="W2" s="50">
        <v>0.4</v>
      </c>
      <c r="X2" s="34" t="str">
        <f>IFERROR(
    IF(ISNUMBER(MATCH(TRIM(CLEAN(SUBSTITUTE(SUBSTITUTE(Y2, CHAR(13), ""), CHAR(10), " "))), sizeList!A:A, 0)),
        INDEX(sizeList!B:B, MATCH(TRIM(CLEAN(SUBSTITUTE(SUBSTITUTE(Y2, CHAR(13), ""), CHAR(10), " "))), sizeList!A:A, 0)),
        IF(ISNUMBER(MATCH(Y2, sizeList!A:A, 0)),
            INDEX(sizeList!B:B, MATCH(Y2, sizeList!A:A, 0)),
            IF(ISNUMBER(MATCH(TRIM(CLEAN(SUBSTITUTE(SUBSTITUTE(Y2, CHAR(13), ""), CHAR(10), " "))), sizeList!B:B, 0)),
                INDEX(sizeList!B:B, MATCH(TRIM(CLEAN(SUBSTITUTE(SUBSTITUTE(Y2, CHAR(13), ""), CHAR(10), " "))), sizeList!B:B, 0)),
                IF(ISNUMBER(MATCH(Y2, sizeList!B:B, 0)),
                    INDEX(sizeList!B:B, MATCH(Y2, sizeList!B:B, 0)),
                    "")
            )
        )
    ),
    ""
)</f>
        <v>125 cm</v>
      </c>
      <c r="Y2" s="34" t="s">
        <v>841</v>
      </c>
      <c r="Z2" s="34" t="s">
        <v>2604</v>
      </c>
      <c r="AA2" s="120" t="str">
        <f t="shared" ref="AA2:AA65" si="7">TRIM(CLEAN(SUBSTITUTE(SUBSTITUTE(Z2, CHAR(13), ""), CHAR(10), " ")))</f>
        <v>BLACK</v>
      </c>
      <c r="AB2" s="7" t="str">
        <f>IF(AA2="", "", IFERROR(VLOOKUP(AA2, colorList!A:B,2,FALSE),""))</f>
        <v>fekete</v>
      </c>
      <c r="AC2" s="7" t="str">
        <f>IF(Z2="", "", IFERROR(VLOOKUP(Z2, colorList!A:B,2,FALSE),""))</f>
        <v>fekete</v>
      </c>
      <c r="AD2" s="7"/>
    </row>
    <row r="3" spans="1:30" ht="60" customHeight="1" x14ac:dyDescent="0.25">
      <c r="A3" s="51" t="s">
        <v>951</v>
      </c>
      <c r="B3" s="7" t="str" cm="1">
        <f t="array" ref="B3">ProcessN2(S3,A3,C3)</f>
        <v>AAC00013_COG</v>
      </c>
      <c r="C3" s="7" t="s">
        <v>1024</v>
      </c>
      <c r="D3" s="52" t="str">
        <f t="shared" si="0"/>
        <v>Supreme póni bőr kengyelszíj</v>
      </c>
      <c r="E3" s="52" t="s">
        <v>2842</v>
      </c>
      <c r="F3" s="52" t="str">
        <f t="shared" si="1"/>
        <v>PONY STIRRUPS LEATHER</v>
      </c>
      <c r="G3" s="52" t="s">
        <v>2967</v>
      </c>
      <c r="H3" s="116" t="str">
        <f t="shared" si="2"/>
        <v>Supreme</v>
      </c>
      <c r="I3" s="35" t="s">
        <v>3002</v>
      </c>
      <c r="J3" s="53" t="str">
        <f t="shared" si="3"/>
        <v>Lófelszerelés</v>
      </c>
      <c r="K3" s="53" t="s">
        <v>3007</v>
      </c>
      <c r="L3" s="35" t="str">
        <f t="shared" si="4"/>
        <v>Nyereg és tartozékai</v>
      </c>
      <c r="M3" s="35" t="s">
        <v>3008</v>
      </c>
      <c r="N3" s="35" t="str">
        <f t="shared" si="5"/>
        <v>Kengyelszíj</v>
      </c>
      <c r="O3" s="35" t="s">
        <v>3019</v>
      </c>
      <c r="P3" s="35" t="str">
        <f t="shared" si="6"/>
        <v/>
      </c>
      <c r="Q3" s="35"/>
      <c r="R3" s="35" t="s">
        <v>3195</v>
      </c>
      <c r="S3" s="35" t="s">
        <v>2345</v>
      </c>
      <c r="T3" s="34">
        <v>0</v>
      </c>
      <c r="U3" s="35">
        <v>17.989999999999998</v>
      </c>
      <c r="V3" s="1" t="s">
        <v>2603</v>
      </c>
      <c r="W3" s="50">
        <v>0.4</v>
      </c>
      <c r="X3" s="35" t="str">
        <f>IFERROR(
    IF(ISNUMBER(MATCH(TRIM(CLEAN(SUBSTITUTE(SUBSTITUTE(Y3, CHAR(13), ""), CHAR(10), " "))), sizeList!A:A, 0)),
        INDEX(sizeList!B:B, MATCH(TRIM(CLEAN(SUBSTITUTE(SUBSTITUTE(Y3, CHAR(13), ""), CHAR(10), " "))), sizeList!A:A, 0)),
        IF(ISNUMBER(MATCH(Y3, sizeList!A:A, 0)),
            INDEX(sizeList!B:B, MATCH(Y3, sizeList!A:A, 0)),
            IF(ISNUMBER(MATCH(TRIM(CLEAN(SUBSTITUTE(SUBSTITUTE(Y3, CHAR(13), ""), CHAR(10), " "))), sizeList!B:B, 0)),
                INDEX(sizeList!B:B, MATCH(TRIM(CLEAN(SUBSTITUTE(SUBSTITUTE(Y3, CHAR(13), ""), CHAR(10), " "))), sizeList!B:B, 0)),
                IF(ISNUMBER(MATCH(Y3, sizeList!B:B, 0)),
                    INDEX(sizeList!B:B, MATCH(Y3, sizeList!B:B, 0)),
                    "")
            )
        )
    ),
    ""
)</f>
        <v>125 cm</v>
      </c>
      <c r="Y3" s="35" t="s">
        <v>841</v>
      </c>
      <c r="Z3" s="35" t="s">
        <v>2610</v>
      </c>
      <c r="AA3" s="117" t="str">
        <f t="shared" si="7"/>
        <v>COGNAC</v>
      </c>
      <c r="AB3" s="7" t="str">
        <f>IF(AA3="", "", IFERROR(VLOOKUP(AA3, colorList!A:B,2,FALSE),""))</f>
        <v>konyak</v>
      </c>
      <c r="AC3" s="7" t="str">
        <f>IF(Z3="", "", IFERROR(VLOOKUP(Z3, colorList!A:B,2,FALSE),""))</f>
        <v>konyak</v>
      </c>
      <c r="AD3" s="7"/>
    </row>
    <row r="4" spans="1:30" ht="60" customHeight="1" x14ac:dyDescent="0.25">
      <c r="A4" s="53" t="s">
        <v>951</v>
      </c>
      <c r="B4" s="7" t="str" cm="1">
        <f t="array" ref="B4">ProcessN2(S4,A4,C4)</f>
        <v>AAC00013_TM</v>
      </c>
      <c r="C4" s="7" t="s">
        <v>987</v>
      </c>
      <c r="D4" s="52" t="str">
        <f t="shared" si="0"/>
        <v>Supreme póni bőr kengyelszíj</v>
      </c>
      <c r="E4" s="52" t="s">
        <v>2842</v>
      </c>
      <c r="F4" s="52" t="str">
        <f t="shared" si="1"/>
        <v>PONY STIRRUPS LEATHER</v>
      </c>
      <c r="G4" s="52" t="s">
        <v>2967</v>
      </c>
      <c r="H4" s="116" t="str">
        <f t="shared" si="2"/>
        <v>Supreme</v>
      </c>
      <c r="I4" s="35" t="s">
        <v>3002</v>
      </c>
      <c r="J4" s="53" t="str">
        <f t="shared" si="3"/>
        <v>Lófelszerelés</v>
      </c>
      <c r="K4" s="53" t="s">
        <v>3007</v>
      </c>
      <c r="L4" s="35" t="str">
        <f t="shared" si="4"/>
        <v>Nyereg és tartozékai</v>
      </c>
      <c r="M4" s="35" t="s">
        <v>3008</v>
      </c>
      <c r="N4" s="35" t="str">
        <f t="shared" si="5"/>
        <v>Kengyelszíj</v>
      </c>
      <c r="O4" s="35" t="s">
        <v>3019</v>
      </c>
      <c r="P4" s="35" t="str">
        <f t="shared" si="6"/>
        <v/>
      </c>
      <c r="Q4" s="35"/>
      <c r="R4" s="35" t="s">
        <v>3195</v>
      </c>
      <c r="S4" s="35" t="s">
        <v>2346</v>
      </c>
      <c r="T4" s="34">
        <v>0</v>
      </c>
      <c r="U4" s="35">
        <v>17.989999999999998</v>
      </c>
      <c r="V4" s="1" t="s">
        <v>2603</v>
      </c>
      <c r="W4" s="50">
        <v>0.4</v>
      </c>
      <c r="X4" s="35" t="str">
        <f>IFERROR(
    IF(ISNUMBER(MATCH(TRIM(CLEAN(SUBSTITUTE(SUBSTITUTE(Y4, CHAR(13), ""), CHAR(10), " "))), sizeList!A:A, 0)),
        INDEX(sizeList!B:B, MATCH(TRIM(CLEAN(SUBSTITUTE(SUBSTITUTE(Y4, CHAR(13), ""), CHAR(10), " "))), sizeList!A:A, 0)),
        IF(ISNUMBER(MATCH(Y4, sizeList!A:A, 0)),
            INDEX(sizeList!B:B, MATCH(Y4, sizeList!A:A, 0)),
            IF(ISNUMBER(MATCH(TRIM(CLEAN(SUBSTITUTE(SUBSTITUTE(Y4, CHAR(13), ""), CHAR(10), " "))), sizeList!B:B, 0)),
                INDEX(sizeList!B:B, MATCH(TRIM(CLEAN(SUBSTITUTE(SUBSTITUTE(Y4, CHAR(13), ""), CHAR(10), " "))), sizeList!B:B, 0)),
                IF(ISNUMBER(MATCH(Y4, sizeList!B:B, 0)),
                    INDEX(sizeList!B:B, MATCH(Y4, sizeList!B:B, 0)),
                    "")
            )
        )
    ),
    ""
)</f>
        <v>125 cm</v>
      </c>
      <c r="Y4" s="35" t="s">
        <v>841</v>
      </c>
      <c r="Z4" s="35" t="s">
        <v>2605</v>
      </c>
      <c r="AA4" s="117" t="str">
        <f t="shared" si="7"/>
        <v>DARK BROWN</v>
      </c>
      <c r="AB4" s="7" t="str">
        <f>IF(AA4="", "", IFERROR(VLOOKUP(AA4, colorList!A:B,2,FALSE),""))</f>
        <v>sötétbarna</v>
      </c>
      <c r="AC4" s="7" t="str">
        <f>IF(Z4="", "", IFERROR(VLOOKUP(Z4, colorList!A:B,2,FALSE),""))</f>
        <v>sötétbarna</v>
      </c>
      <c r="AD4" s="7"/>
    </row>
    <row r="5" spans="1:30" ht="60" customHeight="1" x14ac:dyDescent="0.25">
      <c r="A5" s="53" t="s">
        <v>952</v>
      </c>
      <c r="B5" s="7" t="str" cm="1">
        <f t="array" ref="B5">ProcessN2(S5,A5,C5)</f>
        <v>AAC00600_BK</v>
      </c>
      <c r="C5" s="7" t="s">
        <v>980</v>
      </c>
      <c r="D5" s="52" t="str">
        <f t="shared" si="0"/>
        <v>Supreme bőr kengyelszíj új stílusú</v>
      </c>
      <c r="E5" s="52" t="s">
        <v>2843</v>
      </c>
      <c r="F5" s="52" t="str">
        <f t="shared" si="1"/>
        <v>SUPREME STIRRUPS LEATHER NEW STYLE</v>
      </c>
      <c r="G5" s="52" t="s">
        <v>2968</v>
      </c>
      <c r="H5" s="116" t="str">
        <f t="shared" si="2"/>
        <v>Supreme</v>
      </c>
      <c r="I5" s="35" t="s">
        <v>3002</v>
      </c>
      <c r="J5" s="53" t="str">
        <f t="shared" si="3"/>
        <v>Lófelszerelés</v>
      </c>
      <c r="K5" s="53" t="s">
        <v>3007</v>
      </c>
      <c r="L5" s="35" t="str">
        <f t="shared" si="4"/>
        <v>Nyereg és tartozékai</v>
      </c>
      <c r="M5" s="35" t="s">
        <v>3008</v>
      </c>
      <c r="N5" s="35" t="str">
        <f t="shared" si="5"/>
        <v>Kengyelszíj</v>
      </c>
      <c r="O5" s="35" t="s">
        <v>3019</v>
      </c>
      <c r="P5" s="35" t="str">
        <f t="shared" si="6"/>
        <v/>
      </c>
      <c r="Q5" s="35"/>
      <c r="R5" s="35" t="s">
        <v>3196</v>
      </c>
      <c r="S5" s="35" t="s">
        <v>2347</v>
      </c>
      <c r="T5" s="34">
        <v>0</v>
      </c>
      <c r="U5" s="35">
        <v>29</v>
      </c>
      <c r="V5" s="1" t="s">
        <v>2603</v>
      </c>
      <c r="W5" s="50">
        <v>0.4</v>
      </c>
      <c r="X5" s="35" t="str">
        <f>IFERROR(
    IF(ISNUMBER(MATCH(TRIM(CLEAN(SUBSTITUTE(SUBSTITUTE(Y5, CHAR(13), ""), CHAR(10), " "))), sizeList!A:A, 0)),
        INDEX(sizeList!B:B, MATCH(TRIM(CLEAN(SUBSTITUTE(SUBSTITUTE(Y5, CHAR(13), ""), CHAR(10), " "))), sizeList!A:A, 0)),
        IF(ISNUMBER(MATCH(Y5, sizeList!A:A, 0)),
            INDEX(sizeList!B:B, MATCH(Y5, sizeList!A:A, 0)),
            IF(ISNUMBER(MATCH(TRIM(CLEAN(SUBSTITUTE(SUBSTITUTE(Y5, CHAR(13), ""), CHAR(10), " "))), sizeList!B:B, 0)),
                INDEX(sizeList!B:B, MATCH(TRIM(CLEAN(SUBSTITUTE(SUBSTITUTE(Y5, CHAR(13), ""), CHAR(10), " "))), sizeList!B:B, 0)),
                IF(ISNUMBER(MATCH(Y5, sizeList!B:B, 0)),
                    INDEX(sizeList!B:B, MATCH(Y5, sizeList!B:B, 0)),
                    "")
            )
        )
    ),
    ""
)</f>
        <v>120 cm</v>
      </c>
      <c r="Y5" s="35" t="s">
        <v>840</v>
      </c>
      <c r="Z5" s="35" t="s">
        <v>2604</v>
      </c>
      <c r="AA5" s="117" t="str">
        <f t="shared" si="7"/>
        <v>BLACK</v>
      </c>
      <c r="AB5" s="7" t="str">
        <f>IF(AA5="", "", IFERROR(VLOOKUP(AA5, colorList!A:B,2,FALSE),""))</f>
        <v>fekete</v>
      </c>
      <c r="AC5" s="7" t="str">
        <f>IF(Z5="", "", IFERROR(VLOOKUP(Z5, colorList!A:B,2,FALSE),""))</f>
        <v>fekete</v>
      </c>
      <c r="AD5" s="7"/>
    </row>
    <row r="6" spans="1:30" ht="60" customHeight="1" x14ac:dyDescent="0.25">
      <c r="A6" s="47" t="s">
        <v>952</v>
      </c>
      <c r="B6" s="7" t="str" cm="1">
        <f t="array" ref="B6">ProcessN2(S6,A6,C6)</f>
        <v>AAC00600_BK</v>
      </c>
      <c r="C6" s="7" t="s">
        <v>981</v>
      </c>
      <c r="D6" s="49" t="str">
        <f t="shared" si="0"/>
        <v>Supreme bőr kengyelszíj új stílusú</v>
      </c>
      <c r="E6" s="49" t="s">
        <v>2843</v>
      </c>
      <c r="F6" s="52" t="str">
        <f t="shared" si="1"/>
        <v>SUPREME STIRRUPS LEATHER NEW STYLE</v>
      </c>
      <c r="G6" s="49" t="s">
        <v>2968</v>
      </c>
      <c r="H6" s="116" t="str">
        <f t="shared" si="2"/>
        <v>Supreme</v>
      </c>
      <c r="I6" s="34" t="s">
        <v>3002</v>
      </c>
      <c r="J6" s="47" t="str">
        <f t="shared" si="3"/>
        <v>Lófelszerelés</v>
      </c>
      <c r="K6" s="47" t="s">
        <v>3007</v>
      </c>
      <c r="L6" s="34" t="str">
        <f t="shared" si="4"/>
        <v>Nyereg és tartozékai</v>
      </c>
      <c r="M6" s="34" t="s">
        <v>3008</v>
      </c>
      <c r="N6" s="34" t="str">
        <f t="shared" si="5"/>
        <v>Kengyelszíj</v>
      </c>
      <c r="O6" s="34" t="s">
        <v>3019</v>
      </c>
      <c r="P6" s="34" t="str">
        <f t="shared" si="6"/>
        <v/>
      </c>
      <c r="Q6" s="34"/>
      <c r="R6" s="34" t="s">
        <v>3196</v>
      </c>
      <c r="S6" s="34" t="s">
        <v>2348</v>
      </c>
      <c r="T6" s="34">
        <v>0</v>
      </c>
      <c r="U6" s="34">
        <v>29</v>
      </c>
      <c r="V6" s="1" t="s">
        <v>2603</v>
      </c>
      <c r="W6" s="50">
        <v>0.4</v>
      </c>
      <c r="X6" s="34" t="str">
        <f>IFERROR(
    IF(ISNUMBER(MATCH(TRIM(CLEAN(SUBSTITUTE(SUBSTITUTE(Y6, CHAR(13), ""), CHAR(10), " "))), sizeList!A:A, 0)),
        INDEX(sizeList!B:B, MATCH(TRIM(CLEAN(SUBSTITUTE(SUBSTITUTE(Y6, CHAR(13), ""), CHAR(10), " "))), sizeList!A:A, 0)),
        IF(ISNUMBER(MATCH(Y6, sizeList!A:A, 0)),
            INDEX(sizeList!B:B, MATCH(Y6, sizeList!A:A, 0)),
            IF(ISNUMBER(MATCH(TRIM(CLEAN(SUBSTITUTE(SUBSTITUTE(Y6, CHAR(13), ""), CHAR(10), " "))), sizeList!B:B, 0)),
                INDEX(sizeList!B:B, MATCH(TRIM(CLEAN(SUBSTITUTE(SUBSTITUTE(Y6, CHAR(13), ""), CHAR(10), " "))), sizeList!B:B, 0)),
                IF(ISNUMBER(MATCH(Y6, sizeList!B:B, 0)),
                    INDEX(sizeList!B:B, MATCH(Y6, sizeList!B:B, 0)),
                    "")
            )
        )
    ),
    ""
)</f>
        <v>125 cm</v>
      </c>
      <c r="Y6" s="34" t="s">
        <v>841</v>
      </c>
      <c r="Z6" s="34" t="s">
        <v>2604</v>
      </c>
      <c r="AA6" s="117" t="str">
        <f t="shared" si="7"/>
        <v>BLACK</v>
      </c>
      <c r="AB6" s="7" t="str">
        <f>IF(AA6="", "", IFERROR(VLOOKUP(AA6, colorList!A:B,2,FALSE),""))</f>
        <v>fekete</v>
      </c>
      <c r="AC6" s="7" t="str">
        <f>IF(Z6="", "", IFERROR(VLOOKUP(Z6, colorList!A:B,2,FALSE),""))</f>
        <v>fekete</v>
      </c>
      <c r="AD6" s="7"/>
    </row>
    <row r="7" spans="1:30" ht="60" customHeight="1" x14ac:dyDescent="0.25">
      <c r="A7" s="47" t="s">
        <v>952</v>
      </c>
      <c r="B7" s="7" t="str" cm="1">
        <f t="array" ref="B7">ProcessN2(S7,A7,C7)</f>
        <v>AAC00600_BK</v>
      </c>
      <c r="C7" s="7" t="s">
        <v>3255</v>
      </c>
      <c r="D7" s="49" t="str">
        <f t="shared" si="0"/>
        <v>Supreme bőr kengyelszíj új stílusú</v>
      </c>
      <c r="E7" s="49" t="s">
        <v>2843</v>
      </c>
      <c r="F7" s="52" t="str">
        <f t="shared" si="1"/>
        <v>SUPREME STIRRUPS LEATHER NEW STYLE</v>
      </c>
      <c r="G7" s="49" t="s">
        <v>2968</v>
      </c>
      <c r="H7" s="116" t="str">
        <f t="shared" si="2"/>
        <v>Supreme</v>
      </c>
      <c r="I7" s="34" t="s">
        <v>3002</v>
      </c>
      <c r="J7" s="47" t="str">
        <f t="shared" si="3"/>
        <v>Lófelszerelés</v>
      </c>
      <c r="K7" s="47" t="s">
        <v>3007</v>
      </c>
      <c r="L7" s="34" t="str">
        <f t="shared" si="4"/>
        <v>Nyereg és tartozékai</v>
      </c>
      <c r="M7" s="34" t="s">
        <v>3008</v>
      </c>
      <c r="N7" s="34" t="str">
        <f t="shared" si="5"/>
        <v>Kengyelszíj</v>
      </c>
      <c r="O7" s="34" t="s">
        <v>3019</v>
      </c>
      <c r="P7" s="34" t="str">
        <f t="shared" si="6"/>
        <v/>
      </c>
      <c r="Q7" s="34"/>
      <c r="R7" s="34" t="s">
        <v>3196</v>
      </c>
      <c r="S7" s="34" t="s">
        <v>2349</v>
      </c>
      <c r="T7" s="34">
        <v>0</v>
      </c>
      <c r="U7" s="34">
        <v>29</v>
      </c>
      <c r="V7" s="1" t="s">
        <v>2603</v>
      </c>
      <c r="W7" s="50">
        <v>0.4</v>
      </c>
      <c r="X7" s="34" t="str">
        <f>IFERROR(
    IF(ISNUMBER(MATCH(TRIM(CLEAN(SUBSTITUTE(SUBSTITUTE(Y7, CHAR(13), ""), CHAR(10), " "))), sizeList!A:A, 0)),
        INDEX(sizeList!B:B, MATCH(TRIM(CLEAN(SUBSTITUTE(SUBSTITUTE(Y7, CHAR(13), ""), CHAR(10), " "))), sizeList!A:A, 0)),
        IF(ISNUMBER(MATCH(Y7, sizeList!A:A, 0)),
            INDEX(sizeList!B:B, MATCH(Y7, sizeList!A:A, 0)),
            IF(ISNUMBER(MATCH(TRIM(CLEAN(SUBSTITUTE(SUBSTITUTE(Y7, CHAR(13), ""), CHAR(10), " "))), sizeList!B:B, 0)),
                INDEX(sizeList!B:B, MATCH(TRIM(CLEAN(SUBSTITUTE(SUBSTITUTE(Y7, CHAR(13), ""), CHAR(10), " "))), sizeList!B:B, 0)),
                IF(ISNUMBER(MATCH(Y7, sizeList!B:B, 0)),
                    INDEX(sizeList!B:B, MATCH(Y7, sizeList!B:B, 0)),
                    "")
            )
        )
    ),
    ""
)</f>
        <v>135 cm</v>
      </c>
      <c r="Y7" s="34" t="s">
        <v>843</v>
      </c>
      <c r="Z7" s="34" t="s">
        <v>2604</v>
      </c>
      <c r="AA7" s="117" t="str">
        <f t="shared" si="7"/>
        <v>BLACK</v>
      </c>
      <c r="AB7" s="7" t="str">
        <f>IF(AA7="", "", IFERROR(VLOOKUP(AA7, colorList!A:B,2,FALSE),""))</f>
        <v>fekete</v>
      </c>
      <c r="AC7" s="7" t="str">
        <f>IF(Z7="", "", IFERROR(VLOOKUP(Z7, colorList!A:B,2,FALSE),""))</f>
        <v>fekete</v>
      </c>
      <c r="AD7" s="7"/>
    </row>
    <row r="8" spans="1:30" ht="60" customHeight="1" x14ac:dyDescent="0.25">
      <c r="A8" s="53" t="s">
        <v>952</v>
      </c>
      <c r="B8" s="7" t="str" cm="1">
        <f t="array" ref="B8">ProcessN2(S8,A8,C8)</f>
        <v>AAC00600_BK</v>
      </c>
      <c r="C8" s="7" t="s">
        <v>1019</v>
      </c>
      <c r="D8" s="52" t="str">
        <f t="shared" si="0"/>
        <v>Supreme bőr kengyelszíj új stílusú</v>
      </c>
      <c r="E8" s="52" t="s">
        <v>2843</v>
      </c>
      <c r="F8" s="52" t="str">
        <f t="shared" si="1"/>
        <v>SUPREME STIRRUPS LEATHER NEW STYLE</v>
      </c>
      <c r="G8" s="52" t="s">
        <v>2968</v>
      </c>
      <c r="H8" s="116" t="str">
        <f t="shared" si="2"/>
        <v>Supreme</v>
      </c>
      <c r="I8" s="35" t="s">
        <v>3002</v>
      </c>
      <c r="J8" s="53" t="str">
        <f t="shared" si="3"/>
        <v>Lófelszerelés</v>
      </c>
      <c r="K8" s="53" t="s">
        <v>3007</v>
      </c>
      <c r="L8" s="35" t="str">
        <f t="shared" si="4"/>
        <v>Nyereg és tartozékai</v>
      </c>
      <c r="M8" s="35" t="s">
        <v>3008</v>
      </c>
      <c r="N8" s="35" t="str">
        <f t="shared" si="5"/>
        <v>Kengyelszíj</v>
      </c>
      <c r="O8" s="35" t="s">
        <v>3019</v>
      </c>
      <c r="P8" s="35" t="str">
        <f t="shared" si="6"/>
        <v/>
      </c>
      <c r="Q8" s="35"/>
      <c r="R8" s="35" t="s">
        <v>3196</v>
      </c>
      <c r="S8" s="35" t="s">
        <v>2350</v>
      </c>
      <c r="T8" s="34">
        <v>0</v>
      </c>
      <c r="U8" s="35">
        <v>29</v>
      </c>
      <c r="V8" s="1" t="s">
        <v>2603</v>
      </c>
      <c r="W8" s="50">
        <v>0.4</v>
      </c>
      <c r="X8" s="35" t="str">
        <f>IFERROR(
    IF(ISNUMBER(MATCH(TRIM(CLEAN(SUBSTITUTE(SUBSTITUTE(Y8, CHAR(13), ""), CHAR(10), " "))), sizeList!A:A, 0)),
        INDEX(sizeList!B:B, MATCH(TRIM(CLEAN(SUBSTITUTE(SUBSTITUTE(Y8, CHAR(13), ""), CHAR(10), " "))), sizeList!A:A, 0)),
        IF(ISNUMBER(MATCH(Y8, sizeList!A:A, 0)),
            INDEX(sizeList!B:B, MATCH(Y8, sizeList!A:A, 0)),
            IF(ISNUMBER(MATCH(TRIM(CLEAN(SUBSTITUTE(SUBSTITUTE(Y8, CHAR(13), ""), CHAR(10), " "))), sizeList!B:B, 0)),
                INDEX(sizeList!B:B, MATCH(TRIM(CLEAN(SUBSTITUTE(SUBSTITUTE(Y8, CHAR(13), ""), CHAR(10), " "))), sizeList!B:B, 0)),
                IF(ISNUMBER(MATCH(Y8, sizeList!B:B, 0)),
                    INDEX(sizeList!B:B, MATCH(Y8, sizeList!B:B, 0)),
                    "")
            )
        )
    ),
    ""
)</f>
        <v>145 cm</v>
      </c>
      <c r="Y8" s="35" t="s">
        <v>845</v>
      </c>
      <c r="Z8" s="35" t="s">
        <v>2604</v>
      </c>
      <c r="AA8" s="117" t="str">
        <f t="shared" si="7"/>
        <v>BLACK</v>
      </c>
      <c r="AB8" s="7" t="str">
        <f>IF(AA8="", "", IFERROR(VLOOKUP(AA8, colorList!A:B,2,FALSE),""))</f>
        <v>fekete</v>
      </c>
      <c r="AC8" s="7" t="str">
        <f>IF(Z8="", "", IFERROR(VLOOKUP(Z8, colorList!A:B,2,FALSE),""))</f>
        <v>fekete</v>
      </c>
      <c r="AD8" s="7"/>
    </row>
    <row r="9" spans="1:30" ht="60" customHeight="1" x14ac:dyDescent="0.25">
      <c r="A9" s="53" t="s">
        <v>952</v>
      </c>
      <c r="B9" s="7" t="str" cm="1">
        <f t="array" ref="B9">ProcessN2(S9,A9,C9)</f>
        <v>AAC00600_BK</v>
      </c>
      <c r="C9" s="7" t="s">
        <v>1269</v>
      </c>
      <c r="D9" s="52" t="str">
        <f t="shared" si="0"/>
        <v>Supreme bőr kengyelszíj új stílusú</v>
      </c>
      <c r="E9" s="52" t="s">
        <v>2843</v>
      </c>
      <c r="F9" s="52" t="str">
        <f t="shared" si="1"/>
        <v>SUPREME STIRRUPS LEATHER NEW STYLE</v>
      </c>
      <c r="G9" s="52" t="s">
        <v>2968</v>
      </c>
      <c r="H9" s="116" t="str">
        <f t="shared" si="2"/>
        <v>Supreme</v>
      </c>
      <c r="I9" s="35" t="s">
        <v>3002</v>
      </c>
      <c r="J9" s="53" t="str">
        <f t="shared" si="3"/>
        <v>Lófelszerelés</v>
      </c>
      <c r="K9" s="53" t="s">
        <v>3007</v>
      </c>
      <c r="L9" s="35" t="str">
        <f t="shared" si="4"/>
        <v>Nyereg és tartozékai</v>
      </c>
      <c r="M9" s="35" t="s">
        <v>3008</v>
      </c>
      <c r="N9" s="35" t="str">
        <f t="shared" si="5"/>
        <v>Kengyelszíj</v>
      </c>
      <c r="O9" s="35" t="s">
        <v>3019</v>
      </c>
      <c r="P9" s="35" t="str">
        <f t="shared" si="6"/>
        <v/>
      </c>
      <c r="Q9" s="35"/>
      <c r="R9" s="35" t="s">
        <v>3196</v>
      </c>
      <c r="S9" s="35" t="s">
        <v>2351</v>
      </c>
      <c r="T9" s="34">
        <v>0</v>
      </c>
      <c r="U9" s="35">
        <v>29</v>
      </c>
      <c r="V9" s="1" t="s">
        <v>2603</v>
      </c>
      <c r="W9" s="50">
        <v>0.4</v>
      </c>
      <c r="X9" s="35" t="str">
        <f>IFERROR(
    IF(ISNUMBER(MATCH(TRIM(CLEAN(SUBSTITUTE(SUBSTITUTE(Y9, CHAR(13), ""), CHAR(10), " "))), sizeList!A:A, 0)),
        INDEX(sizeList!B:B, MATCH(TRIM(CLEAN(SUBSTITUTE(SUBSTITUTE(Y9, CHAR(13), ""), CHAR(10), " "))), sizeList!A:A, 0)),
        IF(ISNUMBER(MATCH(Y9, sizeList!A:A, 0)),
            INDEX(sizeList!B:B, MATCH(Y9, sizeList!A:A, 0)),
            IF(ISNUMBER(MATCH(TRIM(CLEAN(SUBSTITUTE(SUBSTITUTE(Y9, CHAR(13), ""), CHAR(10), " "))), sizeList!B:B, 0)),
                INDEX(sizeList!B:B, MATCH(TRIM(CLEAN(SUBSTITUTE(SUBSTITUTE(Y9, CHAR(13), ""), CHAR(10), " "))), sizeList!B:B, 0)),
                IF(ISNUMBER(MATCH(Y9, sizeList!B:B, 0)),
                    INDEX(sizeList!B:B, MATCH(Y9, sizeList!B:B, 0)),
                    "")
            )
        )
    ),
    ""
)</f>
        <v>155 cm</v>
      </c>
      <c r="Y9" s="35" t="s">
        <v>847</v>
      </c>
      <c r="Z9" s="35" t="s">
        <v>2604</v>
      </c>
      <c r="AA9" s="117" t="str">
        <f t="shared" si="7"/>
        <v>BLACK</v>
      </c>
      <c r="AB9" s="7" t="str">
        <f>IF(AA9="", "", IFERROR(VLOOKUP(AA9, colorList!A:B,2,FALSE),""))</f>
        <v>fekete</v>
      </c>
      <c r="AC9" s="7" t="str">
        <f>IF(Z9="", "", IFERROR(VLOOKUP(Z9, colorList!A:B,2,FALSE),""))</f>
        <v>fekete</v>
      </c>
      <c r="AD9" s="7"/>
    </row>
    <row r="10" spans="1:30" ht="60" customHeight="1" x14ac:dyDescent="0.25">
      <c r="A10" s="53" t="s">
        <v>952</v>
      </c>
      <c r="B10" s="7" t="str" cm="1">
        <f t="array" ref="B10">ProcessN2(S10,A10,C10)</f>
        <v>AAC00600_BN</v>
      </c>
      <c r="C10" s="7" t="s">
        <v>1311</v>
      </c>
      <c r="D10" s="52" t="str">
        <f t="shared" si="0"/>
        <v>Supreme bőr kengyelszíj új stílusú</v>
      </c>
      <c r="E10" s="52" t="s">
        <v>2843</v>
      </c>
      <c r="F10" s="52" t="str">
        <f t="shared" si="1"/>
        <v>SUPREME STIRRUPS LEATHER NEW STYLE</v>
      </c>
      <c r="G10" s="52" t="s">
        <v>2968</v>
      </c>
      <c r="H10" s="116" t="str">
        <f t="shared" si="2"/>
        <v>Supreme</v>
      </c>
      <c r="I10" s="35" t="s">
        <v>3002</v>
      </c>
      <c r="J10" s="53" t="str">
        <f t="shared" si="3"/>
        <v>Lófelszerelés</v>
      </c>
      <c r="K10" s="53" t="s">
        <v>3007</v>
      </c>
      <c r="L10" s="35" t="str">
        <f t="shared" si="4"/>
        <v>Nyereg és tartozékai</v>
      </c>
      <c r="M10" s="35" t="s">
        <v>3008</v>
      </c>
      <c r="N10" s="35" t="str">
        <f t="shared" si="5"/>
        <v>Kengyelszíj</v>
      </c>
      <c r="O10" s="35" t="s">
        <v>3019</v>
      </c>
      <c r="P10" s="35" t="str">
        <f t="shared" si="6"/>
        <v/>
      </c>
      <c r="Q10" s="35"/>
      <c r="R10" s="35" t="s">
        <v>3196</v>
      </c>
      <c r="S10" s="35" t="s">
        <v>2352</v>
      </c>
      <c r="T10" s="34">
        <v>0</v>
      </c>
      <c r="U10" s="35">
        <v>29</v>
      </c>
      <c r="V10" s="1" t="s">
        <v>2603</v>
      </c>
      <c r="W10" s="50">
        <v>0.4</v>
      </c>
      <c r="X10" s="35" t="str">
        <f>IFERROR(
    IF(ISNUMBER(MATCH(TRIM(CLEAN(SUBSTITUTE(SUBSTITUTE(Y10, CHAR(13), ""), CHAR(10), " "))), sizeList!A:A, 0)),
        INDEX(sizeList!B:B, MATCH(TRIM(CLEAN(SUBSTITUTE(SUBSTITUTE(Y10, CHAR(13), ""), CHAR(10), " "))), sizeList!A:A, 0)),
        IF(ISNUMBER(MATCH(Y10, sizeList!A:A, 0)),
            INDEX(sizeList!B:B, MATCH(Y10, sizeList!A:A, 0)),
            IF(ISNUMBER(MATCH(TRIM(CLEAN(SUBSTITUTE(SUBSTITUTE(Y10, CHAR(13), ""), CHAR(10), " "))), sizeList!B:B, 0)),
                INDEX(sizeList!B:B, MATCH(TRIM(CLEAN(SUBSTITUTE(SUBSTITUTE(Y10, CHAR(13), ""), CHAR(10), " "))), sizeList!B:B, 0)),
                IF(ISNUMBER(MATCH(Y10, sizeList!B:B, 0)),
                    INDEX(sizeList!B:B, MATCH(Y10, sizeList!B:B, 0)),
                    "")
            )
        )
    ),
    ""
)</f>
        <v>120 cm</v>
      </c>
      <c r="Y10" s="35" t="s">
        <v>840</v>
      </c>
      <c r="Z10" s="35" t="s">
        <v>2609</v>
      </c>
      <c r="AA10" s="117" t="str">
        <f t="shared" si="7"/>
        <v>BROWN</v>
      </c>
      <c r="AB10" s="7" t="str">
        <f>IF(AA10="", "", IFERROR(VLOOKUP(AA10, colorList!A:B,2,FALSE),""))</f>
        <v>barna</v>
      </c>
      <c r="AC10" s="7" t="str">
        <f>IF(Z10="", "", IFERROR(VLOOKUP(Z10, colorList!A:B,2,FALSE),""))</f>
        <v>barna</v>
      </c>
      <c r="AD10" s="7"/>
    </row>
    <row r="11" spans="1:30" ht="60" customHeight="1" x14ac:dyDescent="0.25">
      <c r="A11" s="53" t="s">
        <v>952</v>
      </c>
      <c r="B11" s="7" t="str" cm="1">
        <f t="array" ref="B11">ProcessN2(S11,A11,C11)</f>
        <v>AAC00600_BN</v>
      </c>
      <c r="C11" s="7" t="s">
        <v>1312</v>
      </c>
      <c r="D11" s="52" t="str">
        <f t="shared" si="0"/>
        <v>Supreme bőr kengyelszíj új stílusú</v>
      </c>
      <c r="E11" s="52" t="s">
        <v>2843</v>
      </c>
      <c r="F11" s="52" t="str">
        <f t="shared" si="1"/>
        <v>SUPREME STIRRUPS LEATHER NEW STYLE</v>
      </c>
      <c r="G11" s="52" t="s">
        <v>2968</v>
      </c>
      <c r="H11" s="116" t="str">
        <f t="shared" si="2"/>
        <v>Supreme</v>
      </c>
      <c r="I11" s="35" t="s">
        <v>3002</v>
      </c>
      <c r="J11" s="53" t="str">
        <f t="shared" si="3"/>
        <v>Lófelszerelés</v>
      </c>
      <c r="K11" s="53" t="s">
        <v>3007</v>
      </c>
      <c r="L11" s="35" t="str">
        <f t="shared" si="4"/>
        <v>Nyereg és tartozékai</v>
      </c>
      <c r="M11" s="35" t="s">
        <v>3008</v>
      </c>
      <c r="N11" s="35" t="str">
        <f t="shared" si="5"/>
        <v>Kengyelszíj</v>
      </c>
      <c r="O11" s="35" t="s">
        <v>3019</v>
      </c>
      <c r="P11" s="35" t="str">
        <f t="shared" si="6"/>
        <v/>
      </c>
      <c r="Q11" s="35"/>
      <c r="R11" s="35" t="s">
        <v>3196</v>
      </c>
      <c r="S11" s="35" t="s">
        <v>2353</v>
      </c>
      <c r="T11" s="34">
        <v>0</v>
      </c>
      <c r="U11" s="35">
        <v>29</v>
      </c>
      <c r="V11" s="1" t="s">
        <v>2603</v>
      </c>
      <c r="W11" s="50">
        <v>0.4</v>
      </c>
      <c r="X11" s="35" t="str">
        <f>IFERROR(
    IF(ISNUMBER(MATCH(TRIM(CLEAN(SUBSTITUTE(SUBSTITUTE(Y11, CHAR(13), ""), CHAR(10), " "))), sizeList!A:A, 0)),
        INDEX(sizeList!B:B, MATCH(TRIM(CLEAN(SUBSTITUTE(SUBSTITUTE(Y11, CHAR(13), ""), CHAR(10), " "))), sizeList!A:A, 0)),
        IF(ISNUMBER(MATCH(Y11, sizeList!A:A, 0)),
            INDEX(sizeList!B:B, MATCH(Y11, sizeList!A:A, 0)),
            IF(ISNUMBER(MATCH(TRIM(CLEAN(SUBSTITUTE(SUBSTITUTE(Y11, CHAR(13), ""), CHAR(10), " "))), sizeList!B:B, 0)),
                INDEX(sizeList!B:B, MATCH(TRIM(CLEAN(SUBSTITUTE(SUBSTITUTE(Y11, CHAR(13), ""), CHAR(10), " "))), sizeList!B:B, 0)),
                IF(ISNUMBER(MATCH(Y11, sizeList!B:B, 0)),
                    INDEX(sizeList!B:B, MATCH(Y11, sizeList!B:B, 0)),
                    "")
            )
        )
    ),
    ""
)</f>
        <v>125 cm</v>
      </c>
      <c r="Y11" s="35" t="s">
        <v>841</v>
      </c>
      <c r="Z11" s="35" t="s">
        <v>2609</v>
      </c>
      <c r="AA11" s="117" t="str">
        <f t="shared" si="7"/>
        <v>BROWN</v>
      </c>
      <c r="AB11" s="7" t="str">
        <f>IF(AA11="", "", IFERROR(VLOOKUP(AA11, colorList!A:B,2,FALSE),""))</f>
        <v>barna</v>
      </c>
      <c r="AC11" s="7" t="str">
        <f>IF(Z11="", "", IFERROR(VLOOKUP(Z11, colorList!A:B,2,FALSE),""))</f>
        <v>barna</v>
      </c>
      <c r="AD11" s="7"/>
    </row>
    <row r="12" spans="1:30" ht="60" customHeight="1" x14ac:dyDescent="0.25">
      <c r="A12" s="53" t="s">
        <v>952</v>
      </c>
      <c r="B12" s="7" t="str" cm="1">
        <f t="array" ref="B12">ProcessN2(S12,A12,C12)</f>
        <v>AAC00600_BN</v>
      </c>
      <c r="C12" s="7" t="s">
        <v>1313</v>
      </c>
      <c r="D12" s="52" t="str">
        <f t="shared" si="0"/>
        <v>Supreme bőr kengyelszíj új stílusú</v>
      </c>
      <c r="E12" s="52" t="s">
        <v>2843</v>
      </c>
      <c r="F12" s="52" t="str">
        <f t="shared" si="1"/>
        <v>SUPREME STIRRUPS LEATHER NEW STYLE</v>
      </c>
      <c r="G12" s="52" t="s">
        <v>2968</v>
      </c>
      <c r="H12" s="116" t="str">
        <f t="shared" si="2"/>
        <v>Supreme</v>
      </c>
      <c r="I12" s="35" t="s">
        <v>3002</v>
      </c>
      <c r="J12" s="53" t="str">
        <f t="shared" si="3"/>
        <v>Lófelszerelés</v>
      </c>
      <c r="K12" s="53" t="s">
        <v>3007</v>
      </c>
      <c r="L12" s="35" t="str">
        <f t="shared" si="4"/>
        <v>Nyereg és tartozékai</v>
      </c>
      <c r="M12" s="35" t="s">
        <v>3008</v>
      </c>
      <c r="N12" s="35" t="str">
        <f t="shared" si="5"/>
        <v>Kengyelszíj</v>
      </c>
      <c r="O12" s="35" t="s">
        <v>3019</v>
      </c>
      <c r="P12" s="35" t="str">
        <f t="shared" si="6"/>
        <v/>
      </c>
      <c r="Q12" s="35"/>
      <c r="R12" s="35" t="s">
        <v>3196</v>
      </c>
      <c r="S12" s="35" t="s">
        <v>2354</v>
      </c>
      <c r="T12" s="34">
        <v>0</v>
      </c>
      <c r="U12" s="35">
        <v>29</v>
      </c>
      <c r="V12" s="1" t="s">
        <v>2603</v>
      </c>
      <c r="W12" s="50">
        <v>0.4</v>
      </c>
      <c r="X12" s="35" t="str">
        <f>IFERROR(
    IF(ISNUMBER(MATCH(TRIM(CLEAN(SUBSTITUTE(SUBSTITUTE(Y12, CHAR(13), ""), CHAR(10), " "))), sizeList!A:A, 0)),
        INDEX(sizeList!B:B, MATCH(TRIM(CLEAN(SUBSTITUTE(SUBSTITUTE(Y12, CHAR(13), ""), CHAR(10), " "))), sizeList!A:A, 0)),
        IF(ISNUMBER(MATCH(Y12, sizeList!A:A, 0)),
            INDEX(sizeList!B:B, MATCH(Y12, sizeList!A:A, 0)),
            IF(ISNUMBER(MATCH(TRIM(CLEAN(SUBSTITUTE(SUBSTITUTE(Y12, CHAR(13), ""), CHAR(10), " "))), sizeList!B:B, 0)),
                INDEX(sizeList!B:B, MATCH(TRIM(CLEAN(SUBSTITUTE(SUBSTITUTE(Y12, CHAR(13), ""), CHAR(10), " "))), sizeList!B:B, 0)),
                IF(ISNUMBER(MATCH(Y12, sizeList!B:B, 0)),
                    INDEX(sizeList!B:B, MATCH(Y12, sizeList!B:B, 0)),
                    "")
            )
        )
    ),
    ""
)</f>
        <v>135 cm</v>
      </c>
      <c r="Y12" s="35" t="s">
        <v>843</v>
      </c>
      <c r="Z12" s="35" t="s">
        <v>2609</v>
      </c>
      <c r="AA12" s="117" t="str">
        <f t="shared" si="7"/>
        <v>BROWN</v>
      </c>
      <c r="AB12" s="7" t="str">
        <f>IF(AA12="", "", IFERROR(VLOOKUP(AA12, colorList!A:B,2,FALSE),""))</f>
        <v>barna</v>
      </c>
      <c r="AC12" s="7" t="str">
        <f>IF(Z12="", "", IFERROR(VLOOKUP(Z12, colorList!A:B,2,FALSE),""))</f>
        <v>barna</v>
      </c>
      <c r="AD12" s="7"/>
    </row>
    <row r="13" spans="1:30" ht="60" customHeight="1" x14ac:dyDescent="0.25">
      <c r="A13" s="53" t="s">
        <v>952</v>
      </c>
      <c r="B13" s="7" t="str" cm="1">
        <f t="array" ref="B13">ProcessN2(S13,A13,C13)</f>
        <v>AAC00600_BN</v>
      </c>
      <c r="C13" s="7" t="s">
        <v>1314</v>
      </c>
      <c r="D13" s="52" t="str">
        <f t="shared" si="0"/>
        <v>Supreme bőr kengyelszíj új stílusú</v>
      </c>
      <c r="E13" s="52" t="s">
        <v>2843</v>
      </c>
      <c r="F13" s="52" t="str">
        <f t="shared" si="1"/>
        <v>SUPREME STIRRUPS LEATHER NEW STYLE</v>
      </c>
      <c r="G13" s="52" t="s">
        <v>2968</v>
      </c>
      <c r="H13" s="116" t="str">
        <f t="shared" si="2"/>
        <v>Supreme</v>
      </c>
      <c r="I13" s="35" t="s">
        <v>3002</v>
      </c>
      <c r="J13" s="53" t="str">
        <f t="shared" si="3"/>
        <v>Lófelszerelés</v>
      </c>
      <c r="K13" s="53" t="s">
        <v>3007</v>
      </c>
      <c r="L13" s="35" t="str">
        <f t="shared" si="4"/>
        <v>Nyereg és tartozékai</v>
      </c>
      <c r="M13" s="35" t="s">
        <v>3008</v>
      </c>
      <c r="N13" s="35" t="str">
        <f t="shared" si="5"/>
        <v>Kengyelszíj</v>
      </c>
      <c r="O13" s="35" t="s">
        <v>3019</v>
      </c>
      <c r="P13" s="35" t="str">
        <f t="shared" si="6"/>
        <v/>
      </c>
      <c r="Q13" s="35"/>
      <c r="R13" s="35" t="s">
        <v>3196</v>
      </c>
      <c r="S13" s="35" t="s">
        <v>2355</v>
      </c>
      <c r="T13" s="34">
        <v>0</v>
      </c>
      <c r="U13" s="35">
        <v>29</v>
      </c>
      <c r="V13" s="1" t="s">
        <v>2603</v>
      </c>
      <c r="W13" s="50">
        <v>0.4</v>
      </c>
      <c r="X13" s="35" t="str">
        <f>IFERROR(
    IF(ISNUMBER(MATCH(TRIM(CLEAN(SUBSTITUTE(SUBSTITUTE(Y13, CHAR(13), ""), CHAR(10), " "))), sizeList!A:A, 0)),
        INDEX(sizeList!B:B, MATCH(TRIM(CLEAN(SUBSTITUTE(SUBSTITUTE(Y13, CHAR(13), ""), CHAR(10), " "))), sizeList!A:A, 0)),
        IF(ISNUMBER(MATCH(Y13, sizeList!A:A, 0)),
            INDEX(sizeList!B:B, MATCH(Y13, sizeList!A:A, 0)),
            IF(ISNUMBER(MATCH(TRIM(CLEAN(SUBSTITUTE(SUBSTITUTE(Y13, CHAR(13), ""), CHAR(10), " "))), sizeList!B:B, 0)),
                INDEX(sizeList!B:B, MATCH(TRIM(CLEAN(SUBSTITUTE(SUBSTITUTE(Y13, CHAR(13), ""), CHAR(10), " "))), sizeList!B:B, 0)),
                IF(ISNUMBER(MATCH(Y13, sizeList!B:B, 0)),
                    INDEX(sizeList!B:B, MATCH(Y13, sizeList!B:B, 0)),
                    "")
            )
        )
    ),
    ""
)</f>
        <v>145 cm</v>
      </c>
      <c r="Y13" s="35" t="s">
        <v>845</v>
      </c>
      <c r="Z13" s="35" t="s">
        <v>2609</v>
      </c>
      <c r="AA13" s="117" t="str">
        <f t="shared" si="7"/>
        <v>BROWN</v>
      </c>
      <c r="AB13" s="7" t="str">
        <f>IF(AA13="", "", IFERROR(VLOOKUP(AA13, colorList!A:B,2,FALSE),""))</f>
        <v>barna</v>
      </c>
      <c r="AC13" s="7" t="str">
        <f>IF(Z13="", "", IFERROR(VLOOKUP(Z13, colorList!A:B,2,FALSE),""))</f>
        <v>barna</v>
      </c>
      <c r="AD13" s="7"/>
    </row>
    <row r="14" spans="1:30" ht="60" customHeight="1" x14ac:dyDescent="0.25">
      <c r="A14" s="53" t="s">
        <v>952</v>
      </c>
      <c r="B14" s="7" t="str" cm="1">
        <f t="array" ref="B14">ProcessN2(S14,A14,C14)</f>
        <v>AAC00600_BN</v>
      </c>
      <c r="C14" s="7" t="s">
        <v>1315</v>
      </c>
      <c r="D14" s="52" t="str">
        <f t="shared" si="0"/>
        <v>Supreme bőr kengyelszíj új stílusú</v>
      </c>
      <c r="E14" s="52" t="s">
        <v>2843</v>
      </c>
      <c r="F14" s="52" t="str">
        <f t="shared" si="1"/>
        <v>SUPREME STIRRUPS LEATHER NEW STYLE</v>
      </c>
      <c r="G14" s="52" t="s">
        <v>2968</v>
      </c>
      <c r="H14" s="116" t="str">
        <f t="shared" si="2"/>
        <v>Supreme</v>
      </c>
      <c r="I14" s="35" t="s">
        <v>3002</v>
      </c>
      <c r="J14" s="53" t="str">
        <f t="shared" si="3"/>
        <v>Lófelszerelés</v>
      </c>
      <c r="K14" s="53" t="s">
        <v>3007</v>
      </c>
      <c r="L14" s="35" t="str">
        <f t="shared" si="4"/>
        <v>Nyereg és tartozékai</v>
      </c>
      <c r="M14" s="35" t="s">
        <v>3008</v>
      </c>
      <c r="N14" s="35" t="str">
        <f t="shared" si="5"/>
        <v>Kengyelszíj</v>
      </c>
      <c r="O14" s="35" t="s">
        <v>3019</v>
      </c>
      <c r="P14" s="35" t="str">
        <f t="shared" si="6"/>
        <v/>
      </c>
      <c r="Q14" s="35"/>
      <c r="R14" s="35" t="s">
        <v>3196</v>
      </c>
      <c r="S14" s="35" t="s">
        <v>2356</v>
      </c>
      <c r="T14" s="34">
        <v>0</v>
      </c>
      <c r="U14" s="35">
        <v>29</v>
      </c>
      <c r="V14" s="1" t="s">
        <v>2603</v>
      </c>
      <c r="W14" s="50">
        <v>0.4</v>
      </c>
      <c r="X14" s="35" t="str">
        <f>IFERROR(
    IF(ISNUMBER(MATCH(TRIM(CLEAN(SUBSTITUTE(SUBSTITUTE(Y14, CHAR(13), ""), CHAR(10), " "))), sizeList!A:A, 0)),
        INDEX(sizeList!B:B, MATCH(TRIM(CLEAN(SUBSTITUTE(SUBSTITUTE(Y14, CHAR(13), ""), CHAR(10), " "))), sizeList!A:A, 0)),
        IF(ISNUMBER(MATCH(Y14, sizeList!A:A, 0)),
            INDEX(sizeList!B:B, MATCH(Y14, sizeList!A:A, 0)),
            IF(ISNUMBER(MATCH(TRIM(CLEAN(SUBSTITUTE(SUBSTITUTE(Y14, CHAR(13), ""), CHAR(10), " "))), sizeList!B:B, 0)),
                INDEX(sizeList!B:B, MATCH(TRIM(CLEAN(SUBSTITUTE(SUBSTITUTE(Y14, CHAR(13), ""), CHAR(10), " "))), sizeList!B:B, 0)),
                IF(ISNUMBER(MATCH(Y14, sizeList!B:B, 0)),
                    INDEX(sizeList!B:B, MATCH(Y14, sizeList!B:B, 0)),
                    "")
            )
        )
    ),
    ""
)</f>
        <v>155 cm</v>
      </c>
      <c r="Y14" s="35" t="s">
        <v>847</v>
      </c>
      <c r="Z14" s="35" t="s">
        <v>2609</v>
      </c>
      <c r="AA14" s="117" t="str">
        <f t="shared" si="7"/>
        <v>BROWN</v>
      </c>
      <c r="AB14" s="7" t="str">
        <f>IF(AA14="", "", IFERROR(VLOOKUP(AA14, colorList!A:B,2,FALSE),""))</f>
        <v>barna</v>
      </c>
      <c r="AC14" s="7" t="str">
        <f>IF(Z14="", "", IFERROR(VLOOKUP(Z14, colorList!A:B,2,FALSE),""))</f>
        <v>barna</v>
      </c>
      <c r="AD14" s="7"/>
    </row>
    <row r="15" spans="1:30" ht="60" customHeight="1" x14ac:dyDescent="0.25">
      <c r="A15" s="53" t="s">
        <v>930</v>
      </c>
      <c r="B15" s="7" t="str" cm="1">
        <f t="array" ref="B15">ProcessN2(S15,A15,C15)</f>
        <v>AAC00630_BK</v>
      </c>
      <c r="C15" s="7" t="s">
        <v>981</v>
      </c>
      <c r="D15" s="52" t="str">
        <f t="shared" si="0"/>
        <v>Equestro bőr kengyelszíj</v>
      </c>
      <c r="E15" s="52" t="s">
        <v>2821</v>
      </c>
      <c r="F15" s="52" t="str">
        <f t="shared" si="1"/>
        <v>Double stirrups leather</v>
      </c>
      <c r="G15" s="52" t="s">
        <v>2946</v>
      </c>
      <c r="H15" s="116" t="str">
        <f t="shared" si="2"/>
        <v>Equestro</v>
      </c>
      <c r="I15" s="35" t="s">
        <v>3000</v>
      </c>
      <c r="J15" s="53" t="str">
        <f t="shared" si="3"/>
        <v>Lófelszerelés</v>
      </c>
      <c r="K15" s="53" t="s">
        <v>3007</v>
      </c>
      <c r="L15" s="35" t="str">
        <f t="shared" si="4"/>
        <v>Nyereg és tartozékai</v>
      </c>
      <c r="M15" s="35" t="s">
        <v>3008</v>
      </c>
      <c r="N15" s="35" t="str">
        <f t="shared" si="5"/>
        <v>Kengyelszíj</v>
      </c>
      <c r="O15" s="35" t="s">
        <v>3019</v>
      </c>
      <c r="P15" s="35" t="str">
        <f t="shared" si="6"/>
        <v/>
      </c>
      <c r="Q15" s="35"/>
      <c r="R15" s="50" t="s">
        <v>3175</v>
      </c>
      <c r="S15" s="35" t="s">
        <v>2071</v>
      </c>
      <c r="T15" s="34">
        <v>0</v>
      </c>
      <c r="U15" s="35">
        <v>59.9</v>
      </c>
      <c r="V15" s="1" t="s">
        <v>2603</v>
      </c>
      <c r="W15" s="50">
        <v>0.4</v>
      </c>
      <c r="X15" s="35" t="str">
        <f>IFERROR(
    IF(ISNUMBER(MATCH(TRIM(CLEAN(SUBSTITUTE(SUBSTITUTE(Y15, CHAR(13), ""), CHAR(10), " "))), sizeList!A:A, 0)),
        INDEX(sizeList!B:B, MATCH(TRIM(CLEAN(SUBSTITUTE(SUBSTITUTE(Y15, CHAR(13), ""), CHAR(10), " "))), sizeList!A:A, 0)),
        IF(ISNUMBER(MATCH(Y15, sizeList!A:A, 0)),
            INDEX(sizeList!B:B, MATCH(Y15, sizeList!A:A, 0)),
            IF(ISNUMBER(MATCH(TRIM(CLEAN(SUBSTITUTE(SUBSTITUTE(Y15, CHAR(13), ""), CHAR(10), " "))), sizeList!B:B, 0)),
                INDEX(sizeList!B:B, MATCH(TRIM(CLEAN(SUBSTITUTE(SUBSTITUTE(Y15, CHAR(13), ""), CHAR(10), " "))), sizeList!B:B, 0)),
                IF(ISNUMBER(MATCH(Y15, sizeList!B:B, 0)),
                    INDEX(sizeList!B:B, MATCH(Y15, sizeList!B:B, 0)),
                    "")
            )
        )
    ),
    ""
)</f>
        <v>125 cm</v>
      </c>
      <c r="Y15" s="35" t="s">
        <v>841</v>
      </c>
      <c r="Z15" s="35" t="s">
        <v>2604</v>
      </c>
      <c r="AA15" s="117" t="str">
        <f t="shared" si="7"/>
        <v>BLACK</v>
      </c>
      <c r="AB15" s="7" t="str">
        <f>IF(AA15="", "", IFERROR(VLOOKUP(AA15, colorList!A:B,2,FALSE),""))</f>
        <v>fekete</v>
      </c>
      <c r="AC15" s="7" t="str">
        <f>IF(Z15="", "", IFERROR(VLOOKUP(Z15, colorList!A:B,2,FALSE),""))</f>
        <v>fekete</v>
      </c>
      <c r="AD15" s="7"/>
    </row>
    <row r="16" spans="1:30" ht="60" customHeight="1" x14ac:dyDescent="0.25">
      <c r="A16" s="53" t="s">
        <v>930</v>
      </c>
      <c r="B16" s="7" t="str" cm="1">
        <f t="array" ref="B16">ProcessN2(S16,A16,C16)</f>
        <v>AAC00630_BK</v>
      </c>
      <c r="C16" s="7" t="s">
        <v>983</v>
      </c>
      <c r="D16" s="52" t="str">
        <f t="shared" si="0"/>
        <v>Equestro bőr kengyelszíj</v>
      </c>
      <c r="E16" s="52" t="s">
        <v>2821</v>
      </c>
      <c r="F16" s="52" t="str">
        <f t="shared" si="1"/>
        <v>Double stirrups leather</v>
      </c>
      <c r="G16" s="52" t="s">
        <v>2946</v>
      </c>
      <c r="H16" s="116" t="str">
        <f t="shared" si="2"/>
        <v>Equestro</v>
      </c>
      <c r="I16" s="35" t="s">
        <v>3000</v>
      </c>
      <c r="J16" s="53" t="str">
        <f t="shared" si="3"/>
        <v>Lófelszerelés</v>
      </c>
      <c r="K16" s="53" t="s">
        <v>3007</v>
      </c>
      <c r="L16" s="35" t="str">
        <f t="shared" si="4"/>
        <v>Nyereg és tartozékai</v>
      </c>
      <c r="M16" s="35" t="s">
        <v>3008</v>
      </c>
      <c r="N16" s="35" t="str">
        <f t="shared" si="5"/>
        <v>Kengyelszíj</v>
      </c>
      <c r="O16" s="35" t="s">
        <v>3019</v>
      </c>
      <c r="P16" s="35" t="str">
        <f t="shared" si="6"/>
        <v/>
      </c>
      <c r="Q16" s="35"/>
      <c r="R16" s="50" t="s">
        <v>3175</v>
      </c>
      <c r="S16" s="35" t="s">
        <v>2072</v>
      </c>
      <c r="T16" s="34">
        <v>0</v>
      </c>
      <c r="U16" s="35">
        <v>59.9</v>
      </c>
      <c r="V16" s="1" t="s">
        <v>2603</v>
      </c>
      <c r="W16" s="50">
        <v>0.4</v>
      </c>
      <c r="X16" s="35" t="str">
        <f>IFERROR(
    IF(ISNUMBER(MATCH(TRIM(CLEAN(SUBSTITUTE(SUBSTITUTE(Y16, CHAR(13), ""), CHAR(10), " "))), sizeList!A:A, 0)),
        INDEX(sizeList!B:B, MATCH(TRIM(CLEAN(SUBSTITUTE(SUBSTITUTE(Y16, CHAR(13), ""), CHAR(10), " "))), sizeList!A:A, 0)),
        IF(ISNUMBER(MATCH(Y16, sizeList!A:A, 0)),
            INDEX(sizeList!B:B, MATCH(Y16, sizeList!A:A, 0)),
            IF(ISNUMBER(MATCH(TRIM(CLEAN(SUBSTITUTE(SUBSTITUTE(Y16, CHAR(13), ""), CHAR(10), " "))), sizeList!B:B, 0)),
                INDEX(sizeList!B:B, MATCH(TRIM(CLEAN(SUBSTITUTE(SUBSTITUTE(Y16, CHAR(13), ""), CHAR(10), " "))), sizeList!B:B, 0)),
                IF(ISNUMBER(MATCH(Y16, sizeList!B:B, 0)),
                    INDEX(sizeList!B:B, MATCH(Y16, sizeList!B:B, 0)),
                    "")
            )
        )
    ),
    ""
)</f>
        <v>135 cm</v>
      </c>
      <c r="Y16" s="35" t="s">
        <v>843</v>
      </c>
      <c r="Z16" s="35" t="s">
        <v>2604</v>
      </c>
      <c r="AA16" s="117" t="str">
        <f t="shared" si="7"/>
        <v>BLACK</v>
      </c>
      <c r="AB16" s="7" t="str">
        <f>IF(AA16="", "", IFERROR(VLOOKUP(AA16, colorList!A:B,2,FALSE),""))</f>
        <v>fekete</v>
      </c>
      <c r="AC16" s="7" t="str">
        <f>IF(Z16="", "", IFERROR(VLOOKUP(Z16, colorList!A:B,2,FALSE),""))</f>
        <v>fekete</v>
      </c>
      <c r="AD16" s="7"/>
    </row>
    <row r="17" spans="1:30" ht="60" customHeight="1" x14ac:dyDescent="0.25">
      <c r="A17" s="53" t="s">
        <v>930</v>
      </c>
      <c r="B17" s="7" t="str" cm="1">
        <f t="array" ref="B17">ProcessN2(S17,A17,C17)</f>
        <v>AAC00630_BK</v>
      </c>
      <c r="C17" s="7" t="s">
        <v>1019</v>
      </c>
      <c r="D17" s="52" t="str">
        <f t="shared" si="0"/>
        <v>Equestro bőr kengyelszíj</v>
      </c>
      <c r="E17" s="52" t="s">
        <v>2821</v>
      </c>
      <c r="F17" s="52" t="str">
        <f t="shared" si="1"/>
        <v>Double stirrups leather</v>
      </c>
      <c r="G17" s="52" t="s">
        <v>2946</v>
      </c>
      <c r="H17" s="116" t="str">
        <f t="shared" si="2"/>
        <v>Equestro</v>
      </c>
      <c r="I17" s="35" t="s">
        <v>3000</v>
      </c>
      <c r="J17" s="53" t="str">
        <f t="shared" si="3"/>
        <v>Lófelszerelés</v>
      </c>
      <c r="K17" s="53" t="s">
        <v>3007</v>
      </c>
      <c r="L17" s="35" t="str">
        <f t="shared" si="4"/>
        <v>Nyereg és tartozékai</v>
      </c>
      <c r="M17" s="35" t="s">
        <v>3008</v>
      </c>
      <c r="N17" s="35" t="str">
        <f t="shared" si="5"/>
        <v>Kengyelszíj</v>
      </c>
      <c r="O17" s="35" t="s">
        <v>3019</v>
      </c>
      <c r="P17" s="35" t="str">
        <f t="shared" si="6"/>
        <v/>
      </c>
      <c r="Q17" s="35"/>
      <c r="R17" s="50" t="s">
        <v>3175</v>
      </c>
      <c r="S17" s="35" t="s">
        <v>2073</v>
      </c>
      <c r="T17" s="34">
        <v>0</v>
      </c>
      <c r="U17" s="35">
        <v>59.9</v>
      </c>
      <c r="V17" s="1" t="s">
        <v>2603</v>
      </c>
      <c r="W17" s="50">
        <v>0.4</v>
      </c>
      <c r="X17" s="35" t="str">
        <f>IFERROR(
    IF(ISNUMBER(MATCH(TRIM(CLEAN(SUBSTITUTE(SUBSTITUTE(Y17, CHAR(13), ""), CHAR(10), " "))), sizeList!A:A, 0)),
        INDEX(sizeList!B:B, MATCH(TRIM(CLEAN(SUBSTITUTE(SUBSTITUTE(Y17, CHAR(13), ""), CHAR(10), " "))), sizeList!A:A, 0)),
        IF(ISNUMBER(MATCH(Y17, sizeList!A:A, 0)),
            INDEX(sizeList!B:B, MATCH(Y17, sizeList!A:A, 0)),
            IF(ISNUMBER(MATCH(TRIM(CLEAN(SUBSTITUTE(SUBSTITUTE(Y17, CHAR(13), ""), CHAR(10), " "))), sizeList!B:B, 0)),
                INDEX(sizeList!B:B, MATCH(TRIM(CLEAN(SUBSTITUTE(SUBSTITUTE(Y17, CHAR(13), ""), CHAR(10), " "))), sizeList!B:B, 0)),
                IF(ISNUMBER(MATCH(Y17, sizeList!B:B, 0)),
                    INDEX(sizeList!B:B, MATCH(Y17, sizeList!B:B, 0)),
                    "")
            )
        )
    ),
    ""
)</f>
        <v>145 cm</v>
      </c>
      <c r="Y17" s="35" t="s">
        <v>845</v>
      </c>
      <c r="Z17" s="35" t="s">
        <v>2604</v>
      </c>
      <c r="AA17" s="117" t="str">
        <f t="shared" si="7"/>
        <v>BLACK</v>
      </c>
      <c r="AB17" s="7" t="str">
        <f>IF(AA17="", "", IFERROR(VLOOKUP(AA17, colorList!A:B,2,FALSE),""))</f>
        <v>fekete</v>
      </c>
      <c r="AC17" s="7" t="str">
        <f>IF(Z17="", "", IFERROR(VLOOKUP(Z17, colorList!A:B,2,FALSE),""))</f>
        <v>fekete</v>
      </c>
      <c r="AD17" s="7"/>
    </row>
    <row r="18" spans="1:30" ht="60" customHeight="1" x14ac:dyDescent="0.25">
      <c r="A18" s="53" t="s">
        <v>930</v>
      </c>
      <c r="B18" s="7" t="str" cm="1">
        <f t="array" ref="B18">ProcessN2(S18,A18,C18)</f>
        <v>AAC00630_BK</v>
      </c>
      <c r="C18" s="7" t="s">
        <v>1269</v>
      </c>
      <c r="D18" s="52" t="str">
        <f t="shared" si="0"/>
        <v>Equestro bőr kengyelszíj</v>
      </c>
      <c r="E18" s="52" t="s">
        <v>2821</v>
      </c>
      <c r="F18" s="52" t="str">
        <f t="shared" si="1"/>
        <v>Double stirrups leather</v>
      </c>
      <c r="G18" s="52" t="s">
        <v>2946</v>
      </c>
      <c r="H18" s="116" t="str">
        <f t="shared" si="2"/>
        <v>Equestro</v>
      </c>
      <c r="I18" s="35" t="s">
        <v>3000</v>
      </c>
      <c r="J18" s="53" t="str">
        <f t="shared" si="3"/>
        <v>Lófelszerelés</v>
      </c>
      <c r="K18" s="53" t="s">
        <v>3007</v>
      </c>
      <c r="L18" s="35" t="str">
        <f t="shared" si="4"/>
        <v>Nyereg és tartozékai</v>
      </c>
      <c r="M18" s="35" t="s">
        <v>3008</v>
      </c>
      <c r="N18" s="35" t="str">
        <f t="shared" si="5"/>
        <v>Kengyelszíj</v>
      </c>
      <c r="O18" s="35" t="s">
        <v>3019</v>
      </c>
      <c r="P18" s="35" t="str">
        <f t="shared" si="6"/>
        <v/>
      </c>
      <c r="Q18" s="35"/>
      <c r="R18" s="50" t="s">
        <v>3175</v>
      </c>
      <c r="S18" s="35" t="s">
        <v>2074</v>
      </c>
      <c r="T18" s="34">
        <v>0</v>
      </c>
      <c r="U18" s="35">
        <v>59.9</v>
      </c>
      <c r="V18" s="1" t="s">
        <v>2603</v>
      </c>
      <c r="W18" s="50">
        <v>0.4</v>
      </c>
      <c r="X18" s="35" t="str">
        <f>IFERROR(
    IF(ISNUMBER(MATCH(TRIM(CLEAN(SUBSTITUTE(SUBSTITUTE(Y18, CHAR(13), ""), CHAR(10), " "))), sizeList!A:A, 0)),
        INDEX(sizeList!B:B, MATCH(TRIM(CLEAN(SUBSTITUTE(SUBSTITUTE(Y18, CHAR(13), ""), CHAR(10), " "))), sizeList!A:A, 0)),
        IF(ISNUMBER(MATCH(Y18, sizeList!A:A, 0)),
            INDEX(sizeList!B:B, MATCH(Y18, sizeList!A:A, 0)),
            IF(ISNUMBER(MATCH(TRIM(CLEAN(SUBSTITUTE(SUBSTITUTE(Y18, CHAR(13), ""), CHAR(10), " "))), sizeList!B:B, 0)),
                INDEX(sizeList!B:B, MATCH(TRIM(CLEAN(SUBSTITUTE(SUBSTITUTE(Y18, CHAR(13), ""), CHAR(10), " "))), sizeList!B:B, 0)),
                IF(ISNUMBER(MATCH(Y18, sizeList!B:B, 0)),
                    INDEX(sizeList!B:B, MATCH(Y18, sizeList!B:B, 0)),
                    "")
            )
        )
    ),
    ""
)</f>
        <v>155 cm</v>
      </c>
      <c r="Y18" s="35" t="s">
        <v>847</v>
      </c>
      <c r="Z18" s="35" t="s">
        <v>2604</v>
      </c>
      <c r="AA18" s="117" t="str">
        <f t="shared" si="7"/>
        <v>BLACK</v>
      </c>
      <c r="AB18" s="7" t="str">
        <f>IF(AA18="", "", IFERROR(VLOOKUP(AA18, colorList!A:B,2,FALSE),""))</f>
        <v>fekete</v>
      </c>
      <c r="AC18" s="7" t="str">
        <f>IF(Z18="", "", IFERROR(VLOOKUP(Z18, colorList!A:B,2,FALSE),""))</f>
        <v>fekete</v>
      </c>
      <c r="AD18" s="7"/>
    </row>
    <row r="19" spans="1:30" ht="60" customHeight="1" x14ac:dyDescent="0.25">
      <c r="A19" s="53" t="s">
        <v>930</v>
      </c>
      <c r="B19" s="7" t="str" cm="1">
        <f t="array" ref="B19">ProcessN2(S19,A19,C19)</f>
        <v>AAC00630_COG</v>
      </c>
      <c r="C19" s="7" t="s">
        <v>1024</v>
      </c>
      <c r="D19" s="52" t="str">
        <f t="shared" si="0"/>
        <v>Equestro bőr kengyelszíj</v>
      </c>
      <c r="E19" s="52" t="s">
        <v>2821</v>
      </c>
      <c r="F19" s="52" t="str">
        <f t="shared" si="1"/>
        <v>Double stirrups leather</v>
      </c>
      <c r="G19" s="52" t="s">
        <v>2946</v>
      </c>
      <c r="H19" s="116" t="str">
        <f t="shared" si="2"/>
        <v>Equestro</v>
      </c>
      <c r="I19" s="35" t="s">
        <v>3000</v>
      </c>
      <c r="J19" s="53" t="str">
        <f t="shared" si="3"/>
        <v>Lófelszerelés</v>
      </c>
      <c r="K19" s="53" t="s">
        <v>3007</v>
      </c>
      <c r="L19" s="35" t="str">
        <f t="shared" si="4"/>
        <v>Nyereg és tartozékai</v>
      </c>
      <c r="M19" s="35" t="s">
        <v>3008</v>
      </c>
      <c r="N19" s="35" t="str">
        <f t="shared" si="5"/>
        <v>Kengyelszíj</v>
      </c>
      <c r="O19" s="35" t="s">
        <v>3019</v>
      </c>
      <c r="P19" s="35" t="str">
        <f t="shared" si="6"/>
        <v/>
      </c>
      <c r="Q19" s="35"/>
      <c r="R19" s="50" t="s">
        <v>3175</v>
      </c>
      <c r="S19" s="35" t="s">
        <v>2075</v>
      </c>
      <c r="T19" s="34">
        <v>0</v>
      </c>
      <c r="U19" s="35">
        <v>59.9</v>
      </c>
      <c r="V19" s="1" t="s">
        <v>2603</v>
      </c>
      <c r="W19" s="50">
        <v>0.4</v>
      </c>
      <c r="X19" s="35" t="str">
        <f>IFERROR(
    IF(ISNUMBER(MATCH(TRIM(CLEAN(SUBSTITUTE(SUBSTITUTE(Y19, CHAR(13), ""), CHAR(10), " "))), sizeList!A:A, 0)),
        INDEX(sizeList!B:B, MATCH(TRIM(CLEAN(SUBSTITUTE(SUBSTITUTE(Y19, CHAR(13), ""), CHAR(10), " "))), sizeList!A:A, 0)),
        IF(ISNUMBER(MATCH(Y19, sizeList!A:A, 0)),
            INDEX(sizeList!B:B, MATCH(Y19, sizeList!A:A, 0)),
            IF(ISNUMBER(MATCH(TRIM(CLEAN(SUBSTITUTE(SUBSTITUTE(Y19, CHAR(13), ""), CHAR(10), " "))), sizeList!B:B, 0)),
                INDEX(sizeList!B:B, MATCH(TRIM(CLEAN(SUBSTITUTE(SUBSTITUTE(Y19, CHAR(13), ""), CHAR(10), " "))), sizeList!B:B, 0)),
                IF(ISNUMBER(MATCH(Y19, sizeList!B:B, 0)),
                    INDEX(sizeList!B:B, MATCH(Y19, sizeList!B:B, 0)),
                    "")
            )
        )
    ),
    ""
)</f>
        <v>125 cm</v>
      </c>
      <c r="Y19" s="35" t="s">
        <v>841</v>
      </c>
      <c r="Z19" s="35" t="s">
        <v>2610</v>
      </c>
      <c r="AA19" s="117" t="str">
        <f t="shared" si="7"/>
        <v>COGNAC</v>
      </c>
      <c r="AB19" s="7" t="str">
        <f>IF(AA19="", "", IFERROR(VLOOKUP(AA19, colorList!A:B,2,FALSE),""))</f>
        <v>konyak</v>
      </c>
      <c r="AC19" s="7" t="str">
        <f>IF(Z19="", "", IFERROR(VLOOKUP(Z19, colorList!A:B,2,FALSE),""))</f>
        <v>konyak</v>
      </c>
      <c r="AD19" s="7"/>
    </row>
    <row r="20" spans="1:30" ht="60" customHeight="1" x14ac:dyDescent="0.25">
      <c r="A20" s="53" t="s">
        <v>930</v>
      </c>
      <c r="B20" s="7" t="str" cm="1">
        <f t="array" ref="B20">ProcessN2(S20,A20,C20)</f>
        <v>AAC00630_COG</v>
      </c>
      <c r="C20" s="7" t="s">
        <v>1026</v>
      </c>
      <c r="D20" s="52" t="str">
        <f t="shared" si="0"/>
        <v>Equestro bőr kengyelszíj</v>
      </c>
      <c r="E20" s="52" t="s">
        <v>2821</v>
      </c>
      <c r="F20" s="52" t="str">
        <f t="shared" si="1"/>
        <v>Double stirrups leather</v>
      </c>
      <c r="G20" s="52" t="s">
        <v>2946</v>
      </c>
      <c r="H20" s="116" t="str">
        <f t="shared" si="2"/>
        <v>Equestro</v>
      </c>
      <c r="I20" s="35" t="s">
        <v>3000</v>
      </c>
      <c r="J20" s="53" t="str">
        <f t="shared" si="3"/>
        <v>Lófelszerelés</v>
      </c>
      <c r="K20" s="53" t="s">
        <v>3007</v>
      </c>
      <c r="L20" s="35" t="str">
        <f t="shared" si="4"/>
        <v>Nyereg és tartozékai</v>
      </c>
      <c r="M20" s="35" t="s">
        <v>3008</v>
      </c>
      <c r="N20" s="35" t="str">
        <f t="shared" si="5"/>
        <v>Kengyelszíj</v>
      </c>
      <c r="O20" s="35" t="s">
        <v>3019</v>
      </c>
      <c r="P20" s="35" t="str">
        <f t="shared" si="6"/>
        <v/>
      </c>
      <c r="Q20" s="35"/>
      <c r="R20" s="50" t="s">
        <v>3175</v>
      </c>
      <c r="S20" s="35" t="s">
        <v>2076</v>
      </c>
      <c r="T20" s="34">
        <v>0</v>
      </c>
      <c r="U20" s="35">
        <v>59.9</v>
      </c>
      <c r="V20" s="1" t="s">
        <v>2603</v>
      </c>
      <c r="W20" s="50">
        <v>0.4</v>
      </c>
      <c r="X20" s="35" t="str">
        <f>IFERROR(
    IF(ISNUMBER(MATCH(TRIM(CLEAN(SUBSTITUTE(SUBSTITUTE(Y20, CHAR(13), ""), CHAR(10), " "))), sizeList!A:A, 0)),
        INDEX(sizeList!B:B, MATCH(TRIM(CLEAN(SUBSTITUTE(SUBSTITUTE(Y20, CHAR(13), ""), CHAR(10), " "))), sizeList!A:A, 0)),
        IF(ISNUMBER(MATCH(Y20, sizeList!A:A, 0)),
            INDEX(sizeList!B:B, MATCH(Y20, sizeList!A:A, 0)),
            IF(ISNUMBER(MATCH(TRIM(CLEAN(SUBSTITUTE(SUBSTITUTE(Y20, CHAR(13), ""), CHAR(10), " "))), sizeList!B:B, 0)),
                INDEX(sizeList!B:B, MATCH(TRIM(CLEAN(SUBSTITUTE(SUBSTITUTE(Y20, CHAR(13), ""), CHAR(10), " "))), sizeList!B:B, 0)),
                IF(ISNUMBER(MATCH(Y20, sizeList!B:B, 0)),
                    INDEX(sizeList!B:B, MATCH(Y20, sizeList!B:B, 0)),
                    "")
            )
        )
    ),
    ""
)</f>
        <v>135 cm</v>
      </c>
      <c r="Y20" s="35" t="s">
        <v>843</v>
      </c>
      <c r="Z20" s="35" t="s">
        <v>2610</v>
      </c>
      <c r="AA20" s="117" t="str">
        <f t="shared" si="7"/>
        <v>COGNAC</v>
      </c>
      <c r="AB20" s="7" t="str">
        <f>IF(AA20="", "", IFERROR(VLOOKUP(AA20, colorList!A:B,2,FALSE),""))</f>
        <v>konyak</v>
      </c>
      <c r="AC20" s="7" t="str">
        <f>IF(Z20="", "", IFERROR(VLOOKUP(Z20, colorList!A:B,2,FALSE),""))</f>
        <v>konyak</v>
      </c>
      <c r="AD20" s="7"/>
    </row>
    <row r="21" spans="1:30" ht="60" customHeight="1" x14ac:dyDescent="0.25">
      <c r="A21" s="53" t="s">
        <v>930</v>
      </c>
      <c r="B21" s="7" t="str" cm="1">
        <f t="array" ref="B21">ProcessN2(S21,A21,C21)</f>
        <v>AAC00630_COG</v>
      </c>
      <c r="C21" s="7" t="s">
        <v>1028</v>
      </c>
      <c r="D21" s="52" t="str">
        <f t="shared" si="0"/>
        <v>Equestro bőr kengyelszíj</v>
      </c>
      <c r="E21" s="52" t="s">
        <v>2821</v>
      </c>
      <c r="F21" s="52" t="str">
        <f t="shared" si="1"/>
        <v>Double stirrups leather</v>
      </c>
      <c r="G21" s="52" t="s">
        <v>2946</v>
      </c>
      <c r="H21" s="116" t="str">
        <f t="shared" si="2"/>
        <v>Equestro</v>
      </c>
      <c r="I21" s="35" t="s">
        <v>3000</v>
      </c>
      <c r="J21" s="53" t="str">
        <f t="shared" si="3"/>
        <v>Lófelszerelés</v>
      </c>
      <c r="K21" s="53" t="s">
        <v>3007</v>
      </c>
      <c r="L21" s="35" t="str">
        <f t="shared" si="4"/>
        <v>Nyereg és tartozékai</v>
      </c>
      <c r="M21" s="35" t="s">
        <v>3008</v>
      </c>
      <c r="N21" s="35" t="str">
        <f t="shared" si="5"/>
        <v>Kengyelszíj</v>
      </c>
      <c r="O21" s="35" t="s">
        <v>3019</v>
      </c>
      <c r="P21" s="35" t="str">
        <f t="shared" si="6"/>
        <v/>
      </c>
      <c r="Q21" s="35"/>
      <c r="R21" s="50" t="s">
        <v>3175</v>
      </c>
      <c r="S21" s="35" t="s">
        <v>2077</v>
      </c>
      <c r="T21" s="34">
        <v>0</v>
      </c>
      <c r="U21" s="35">
        <v>59.9</v>
      </c>
      <c r="V21" s="1" t="s">
        <v>2603</v>
      </c>
      <c r="W21" s="50">
        <v>0.4</v>
      </c>
      <c r="X21" s="35" t="str">
        <f>IFERROR(
    IF(ISNUMBER(MATCH(TRIM(CLEAN(SUBSTITUTE(SUBSTITUTE(Y21, CHAR(13), ""), CHAR(10), " "))), sizeList!A:A, 0)),
        INDEX(sizeList!B:B, MATCH(TRIM(CLEAN(SUBSTITUTE(SUBSTITUTE(Y21, CHAR(13), ""), CHAR(10), " "))), sizeList!A:A, 0)),
        IF(ISNUMBER(MATCH(Y21, sizeList!A:A, 0)),
            INDEX(sizeList!B:B, MATCH(Y21, sizeList!A:A, 0)),
            IF(ISNUMBER(MATCH(TRIM(CLEAN(SUBSTITUTE(SUBSTITUTE(Y21, CHAR(13), ""), CHAR(10), " "))), sizeList!B:B, 0)),
                INDEX(sizeList!B:B, MATCH(TRIM(CLEAN(SUBSTITUTE(SUBSTITUTE(Y21, CHAR(13), ""), CHAR(10), " "))), sizeList!B:B, 0)),
                IF(ISNUMBER(MATCH(Y21, sizeList!B:B, 0)),
                    INDEX(sizeList!B:B, MATCH(Y21, sizeList!B:B, 0)),
                    "")
            )
        )
    ),
    ""
)</f>
        <v>145 cm</v>
      </c>
      <c r="Y21" s="35" t="s">
        <v>845</v>
      </c>
      <c r="Z21" s="35" t="s">
        <v>2610</v>
      </c>
      <c r="AA21" s="117" t="str">
        <f t="shared" si="7"/>
        <v>COGNAC</v>
      </c>
      <c r="AB21" s="7" t="str">
        <f>IF(AA21="", "", IFERROR(VLOOKUP(AA21, colorList!A:B,2,FALSE),""))</f>
        <v>konyak</v>
      </c>
      <c r="AC21" s="7" t="str">
        <f>IF(Z21="", "", IFERROR(VLOOKUP(Z21, colorList!A:B,2,FALSE),""))</f>
        <v>konyak</v>
      </c>
      <c r="AD21" s="7"/>
    </row>
    <row r="22" spans="1:30" ht="60" customHeight="1" x14ac:dyDescent="0.25">
      <c r="A22" s="53" t="s">
        <v>930</v>
      </c>
      <c r="B22" s="7" t="str" cm="1">
        <f t="array" ref="B22">ProcessN2(S22,A22,C22)</f>
        <v>AAC00630_COG</v>
      </c>
      <c r="C22" s="7" t="s">
        <v>1270</v>
      </c>
      <c r="D22" s="52" t="str">
        <f t="shared" si="0"/>
        <v>Equestro bőr kengyelszíj</v>
      </c>
      <c r="E22" s="52" t="s">
        <v>2821</v>
      </c>
      <c r="F22" s="52" t="str">
        <f t="shared" si="1"/>
        <v>Double stirrups leather</v>
      </c>
      <c r="G22" s="52" t="s">
        <v>2946</v>
      </c>
      <c r="H22" s="116" t="str">
        <f t="shared" si="2"/>
        <v>Equestro</v>
      </c>
      <c r="I22" s="35" t="s">
        <v>3000</v>
      </c>
      <c r="J22" s="53" t="str">
        <f t="shared" si="3"/>
        <v>Lófelszerelés</v>
      </c>
      <c r="K22" s="53" t="s">
        <v>3007</v>
      </c>
      <c r="L22" s="35" t="str">
        <f t="shared" si="4"/>
        <v>Nyereg és tartozékai</v>
      </c>
      <c r="M22" s="35" t="s">
        <v>3008</v>
      </c>
      <c r="N22" s="35" t="str">
        <f t="shared" si="5"/>
        <v>Kengyelszíj</v>
      </c>
      <c r="O22" s="35" t="s">
        <v>3019</v>
      </c>
      <c r="P22" s="35" t="str">
        <f t="shared" si="6"/>
        <v/>
      </c>
      <c r="Q22" s="35"/>
      <c r="R22" s="50" t="s">
        <v>3175</v>
      </c>
      <c r="S22" s="35" t="s">
        <v>2078</v>
      </c>
      <c r="T22" s="34">
        <v>0</v>
      </c>
      <c r="U22" s="35">
        <v>59.9</v>
      </c>
      <c r="V22" s="1" t="s">
        <v>2603</v>
      </c>
      <c r="W22" s="50">
        <v>0.4</v>
      </c>
      <c r="X22" s="35" t="str">
        <f>IFERROR(
    IF(ISNUMBER(MATCH(TRIM(CLEAN(SUBSTITUTE(SUBSTITUTE(Y22, CHAR(13), ""), CHAR(10), " "))), sizeList!A:A, 0)),
        INDEX(sizeList!B:B, MATCH(TRIM(CLEAN(SUBSTITUTE(SUBSTITUTE(Y22, CHAR(13), ""), CHAR(10), " "))), sizeList!A:A, 0)),
        IF(ISNUMBER(MATCH(Y22, sizeList!A:A, 0)),
            INDEX(sizeList!B:B, MATCH(Y22, sizeList!A:A, 0)),
            IF(ISNUMBER(MATCH(TRIM(CLEAN(SUBSTITUTE(SUBSTITUTE(Y22, CHAR(13), ""), CHAR(10), " "))), sizeList!B:B, 0)),
                INDEX(sizeList!B:B, MATCH(TRIM(CLEAN(SUBSTITUTE(SUBSTITUTE(Y22, CHAR(13), ""), CHAR(10), " "))), sizeList!B:B, 0)),
                IF(ISNUMBER(MATCH(Y22, sizeList!B:B, 0)),
                    INDEX(sizeList!B:B, MATCH(Y22, sizeList!B:B, 0)),
                    "")
            )
        )
    ),
    ""
)</f>
        <v>155 cm</v>
      </c>
      <c r="Y22" s="35" t="s">
        <v>847</v>
      </c>
      <c r="Z22" s="35" t="s">
        <v>2610</v>
      </c>
      <c r="AA22" s="117" t="str">
        <f t="shared" si="7"/>
        <v>COGNAC</v>
      </c>
      <c r="AB22" s="7" t="str">
        <f>IF(AA22="", "", IFERROR(VLOOKUP(AA22, colorList!A:B,2,FALSE),""))</f>
        <v>konyak</v>
      </c>
      <c r="AC22" s="7" t="str">
        <f>IF(Z22="", "", IFERROR(VLOOKUP(Z22, colorList!A:B,2,FALSE),""))</f>
        <v>konyak</v>
      </c>
      <c r="AD22" s="7"/>
    </row>
    <row r="23" spans="1:30" ht="60" customHeight="1" x14ac:dyDescent="0.25">
      <c r="A23" s="53" t="s">
        <v>930</v>
      </c>
      <c r="B23" s="7" t="str" cm="1">
        <f t="array" ref="B23">ProcessN2(S23,A23,C23)</f>
        <v>AAC00630_TM</v>
      </c>
      <c r="C23" s="7" t="s">
        <v>987</v>
      </c>
      <c r="D23" s="52" t="str">
        <f t="shared" si="0"/>
        <v>Equestro bőr kengyelszíj</v>
      </c>
      <c r="E23" s="52" t="s">
        <v>2821</v>
      </c>
      <c r="F23" s="52" t="str">
        <f t="shared" si="1"/>
        <v>Double stirrups leather</v>
      </c>
      <c r="G23" s="52" t="s">
        <v>2946</v>
      </c>
      <c r="H23" s="116" t="str">
        <f t="shared" si="2"/>
        <v>Equestro</v>
      </c>
      <c r="I23" s="35" t="s">
        <v>3000</v>
      </c>
      <c r="J23" s="53" t="str">
        <f t="shared" si="3"/>
        <v>Lófelszerelés</v>
      </c>
      <c r="K23" s="53" t="s">
        <v>3007</v>
      </c>
      <c r="L23" s="35" t="str">
        <f t="shared" si="4"/>
        <v>Nyereg és tartozékai</v>
      </c>
      <c r="M23" s="35" t="s">
        <v>3008</v>
      </c>
      <c r="N23" s="35" t="str">
        <f t="shared" si="5"/>
        <v>Kengyelszíj</v>
      </c>
      <c r="O23" s="35" t="s">
        <v>3019</v>
      </c>
      <c r="P23" s="35" t="str">
        <f t="shared" si="6"/>
        <v/>
      </c>
      <c r="Q23" s="35"/>
      <c r="R23" s="50" t="s">
        <v>3175</v>
      </c>
      <c r="S23" s="35" t="s">
        <v>2079</v>
      </c>
      <c r="T23" s="34">
        <v>0</v>
      </c>
      <c r="U23" s="35">
        <v>59.9</v>
      </c>
      <c r="V23" s="1" t="s">
        <v>2603</v>
      </c>
      <c r="W23" s="50">
        <v>0.4</v>
      </c>
      <c r="X23" s="35" t="str">
        <f>IFERROR(
    IF(ISNUMBER(MATCH(TRIM(CLEAN(SUBSTITUTE(SUBSTITUTE(Y23, CHAR(13), ""), CHAR(10), " "))), sizeList!A:A, 0)),
        INDEX(sizeList!B:B, MATCH(TRIM(CLEAN(SUBSTITUTE(SUBSTITUTE(Y23, CHAR(13), ""), CHAR(10), " "))), sizeList!A:A, 0)),
        IF(ISNUMBER(MATCH(Y23, sizeList!A:A, 0)),
            INDEX(sizeList!B:B, MATCH(Y23, sizeList!A:A, 0)),
            IF(ISNUMBER(MATCH(TRIM(CLEAN(SUBSTITUTE(SUBSTITUTE(Y23, CHAR(13), ""), CHAR(10), " "))), sizeList!B:B, 0)),
                INDEX(sizeList!B:B, MATCH(TRIM(CLEAN(SUBSTITUTE(SUBSTITUTE(Y23, CHAR(13), ""), CHAR(10), " "))), sizeList!B:B, 0)),
                IF(ISNUMBER(MATCH(Y23, sizeList!B:B, 0)),
                    INDEX(sizeList!B:B, MATCH(Y23, sizeList!B:B, 0)),
                    "")
            )
        )
    ),
    ""
)</f>
        <v>125 cm</v>
      </c>
      <c r="Y23" s="35" t="s">
        <v>841</v>
      </c>
      <c r="Z23" s="35" t="s">
        <v>2605</v>
      </c>
      <c r="AA23" s="117" t="str">
        <f t="shared" si="7"/>
        <v>DARK BROWN</v>
      </c>
      <c r="AB23" s="7" t="str">
        <f>IF(AA23="", "", IFERROR(VLOOKUP(AA23, colorList!A:B,2,FALSE),""))</f>
        <v>sötétbarna</v>
      </c>
      <c r="AC23" s="7" t="str">
        <f>IF(Z23="", "", IFERROR(VLOOKUP(Z23, colorList!A:B,2,FALSE),""))</f>
        <v>sötétbarna</v>
      </c>
      <c r="AD23" s="7"/>
    </row>
    <row r="24" spans="1:30" ht="60" customHeight="1" x14ac:dyDescent="0.25">
      <c r="A24" s="53" t="s">
        <v>930</v>
      </c>
      <c r="B24" s="7" t="str" cm="1">
        <f t="array" ref="B24">ProcessN2(S24,A24,C24)</f>
        <v>AAC00630_TM</v>
      </c>
      <c r="C24" s="7" t="s">
        <v>989</v>
      </c>
      <c r="D24" s="52" t="str">
        <f t="shared" si="0"/>
        <v>Equestro bőr kengyelszíj</v>
      </c>
      <c r="E24" s="52" t="s">
        <v>2821</v>
      </c>
      <c r="F24" s="52" t="str">
        <f t="shared" si="1"/>
        <v>Double stirrups leather</v>
      </c>
      <c r="G24" s="52" t="s">
        <v>2946</v>
      </c>
      <c r="H24" s="116" t="str">
        <f t="shared" si="2"/>
        <v>Equestro</v>
      </c>
      <c r="I24" s="35" t="s">
        <v>3000</v>
      </c>
      <c r="J24" s="53" t="str">
        <f t="shared" si="3"/>
        <v>Lófelszerelés</v>
      </c>
      <c r="K24" s="53" t="s">
        <v>3007</v>
      </c>
      <c r="L24" s="35" t="str">
        <f t="shared" si="4"/>
        <v>Nyereg és tartozékai</v>
      </c>
      <c r="M24" s="35" t="s">
        <v>3008</v>
      </c>
      <c r="N24" s="35" t="str">
        <f t="shared" si="5"/>
        <v>Kengyelszíj</v>
      </c>
      <c r="O24" s="35" t="s">
        <v>3019</v>
      </c>
      <c r="P24" s="35" t="str">
        <f t="shared" si="6"/>
        <v/>
      </c>
      <c r="Q24" s="35"/>
      <c r="R24" s="50" t="s">
        <v>3175</v>
      </c>
      <c r="S24" s="35" t="s">
        <v>2080</v>
      </c>
      <c r="T24" s="34">
        <v>0</v>
      </c>
      <c r="U24" s="35">
        <v>59.9</v>
      </c>
      <c r="V24" s="1" t="s">
        <v>2603</v>
      </c>
      <c r="W24" s="50">
        <v>0.4</v>
      </c>
      <c r="X24" s="35" t="str">
        <f>IFERROR(
    IF(ISNUMBER(MATCH(TRIM(CLEAN(SUBSTITUTE(SUBSTITUTE(Y24, CHAR(13), ""), CHAR(10), " "))), sizeList!A:A, 0)),
        INDEX(sizeList!B:B, MATCH(TRIM(CLEAN(SUBSTITUTE(SUBSTITUTE(Y24, CHAR(13), ""), CHAR(10), " "))), sizeList!A:A, 0)),
        IF(ISNUMBER(MATCH(Y24, sizeList!A:A, 0)),
            INDEX(sizeList!B:B, MATCH(Y24, sizeList!A:A, 0)),
            IF(ISNUMBER(MATCH(TRIM(CLEAN(SUBSTITUTE(SUBSTITUTE(Y24, CHAR(13), ""), CHAR(10), " "))), sizeList!B:B, 0)),
                INDEX(sizeList!B:B, MATCH(TRIM(CLEAN(SUBSTITUTE(SUBSTITUTE(Y24, CHAR(13), ""), CHAR(10), " "))), sizeList!B:B, 0)),
                IF(ISNUMBER(MATCH(Y24, sizeList!B:B, 0)),
                    INDEX(sizeList!B:B, MATCH(Y24, sizeList!B:B, 0)),
                    "")
            )
        )
    ),
    ""
)</f>
        <v>135 cm</v>
      </c>
      <c r="Y24" s="35" t="s">
        <v>843</v>
      </c>
      <c r="Z24" s="35" t="s">
        <v>2605</v>
      </c>
      <c r="AA24" s="117" t="str">
        <f t="shared" si="7"/>
        <v>DARK BROWN</v>
      </c>
      <c r="AB24" s="7" t="str">
        <f>IF(AA24="", "", IFERROR(VLOOKUP(AA24, colorList!A:B,2,FALSE),""))</f>
        <v>sötétbarna</v>
      </c>
      <c r="AC24" s="7" t="str">
        <f>IF(Z24="", "", IFERROR(VLOOKUP(Z24, colorList!A:B,2,FALSE),""))</f>
        <v>sötétbarna</v>
      </c>
      <c r="AD24" s="7"/>
    </row>
    <row r="25" spans="1:30" ht="60" customHeight="1" x14ac:dyDescent="0.25">
      <c r="A25" s="53" t="s">
        <v>930</v>
      </c>
      <c r="B25" s="7" t="str" cm="1">
        <f t="array" ref="B25">ProcessN2(S25,A25,C25)</f>
        <v>AAC00630_TM</v>
      </c>
      <c r="C25" s="7" t="s">
        <v>1031</v>
      </c>
      <c r="D25" s="52" t="str">
        <f t="shared" si="0"/>
        <v>Equestro bőr kengyelszíj</v>
      </c>
      <c r="E25" s="52" t="s">
        <v>2821</v>
      </c>
      <c r="F25" s="52" t="str">
        <f t="shared" si="1"/>
        <v>Double stirrups leather</v>
      </c>
      <c r="G25" s="52" t="s">
        <v>2946</v>
      </c>
      <c r="H25" s="116" t="str">
        <f t="shared" si="2"/>
        <v>Equestro</v>
      </c>
      <c r="I25" s="35" t="s">
        <v>3000</v>
      </c>
      <c r="J25" s="53" t="str">
        <f t="shared" si="3"/>
        <v>Lófelszerelés</v>
      </c>
      <c r="K25" s="53" t="s">
        <v>3007</v>
      </c>
      <c r="L25" s="35" t="str">
        <f t="shared" si="4"/>
        <v>Nyereg és tartozékai</v>
      </c>
      <c r="M25" s="35" t="s">
        <v>3008</v>
      </c>
      <c r="N25" s="35" t="str">
        <f t="shared" si="5"/>
        <v>Kengyelszíj</v>
      </c>
      <c r="O25" s="35" t="s">
        <v>3019</v>
      </c>
      <c r="P25" s="35" t="str">
        <f t="shared" si="6"/>
        <v/>
      </c>
      <c r="Q25" s="35"/>
      <c r="R25" s="50" t="s">
        <v>3175</v>
      </c>
      <c r="S25" s="35" t="s">
        <v>2081</v>
      </c>
      <c r="T25" s="34">
        <v>0</v>
      </c>
      <c r="U25" s="35">
        <v>59.9</v>
      </c>
      <c r="V25" s="1" t="s">
        <v>2603</v>
      </c>
      <c r="W25" s="50">
        <v>0.4</v>
      </c>
      <c r="X25" s="35" t="str">
        <f>IFERROR(
    IF(ISNUMBER(MATCH(TRIM(CLEAN(SUBSTITUTE(SUBSTITUTE(Y25, CHAR(13), ""), CHAR(10), " "))), sizeList!A:A, 0)),
        INDEX(sizeList!B:B, MATCH(TRIM(CLEAN(SUBSTITUTE(SUBSTITUTE(Y25, CHAR(13), ""), CHAR(10), " "))), sizeList!A:A, 0)),
        IF(ISNUMBER(MATCH(Y25, sizeList!A:A, 0)),
            INDEX(sizeList!B:B, MATCH(Y25, sizeList!A:A, 0)),
            IF(ISNUMBER(MATCH(TRIM(CLEAN(SUBSTITUTE(SUBSTITUTE(Y25, CHAR(13), ""), CHAR(10), " "))), sizeList!B:B, 0)),
                INDEX(sizeList!B:B, MATCH(TRIM(CLEAN(SUBSTITUTE(SUBSTITUTE(Y25, CHAR(13), ""), CHAR(10), " "))), sizeList!B:B, 0)),
                IF(ISNUMBER(MATCH(Y25, sizeList!B:B, 0)),
                    INDEX(sizeList!B:B, MATCH(Y25, sizeList!B:B, 0)),
                    "")
            )
        )
    ),
    ""
)</f>
        <v>145 cm</v>
      </c>
      <c r="Y25" s="35" t="s">
        <v>845</v>
      </c>
      <c r="Z25" s="35" t="s">
        <v>2605</v>
      </c>
      <c r="AA25" s="117" t="str">
        <f t="shared" si="7"/>
        <v>DARK BROWN</v>
      </c>
      <c r="AB25" s="7" t="str">
        <f>IF(AA25="", "", IFERROR(VLOOKUP(AA25, colorList!A:B,2,FALSE),""))</f>
        <v>sötétbarna</v>
      </c>
      <c r="AC25" s="7" t="str">
        <f>IF(Z25="", "", IFERROR(VLOOKUP(Z25, colorList!A:B,2,FALSE),""))</f>
        <v>sötétbarna</v>
      </c>
      <c r="AD25" s="7"/>
    </row>
    <row r="26" spans="1:30" ht="60" customHeight="1" x14ac:dyDescent="0.25">
      <c r="A26" s="53" t="s">
        <v>930</v>
      </c>
      <c r="B26" s="7" t="str" cm="1">
        <f t="array" ref="B26">ProcessN2(S26,A26,C26)</f>
        <v>AAC00630_TM</v>
      </c>
      <c r="C26" s="7" t="s">
        <v>1271</v>
      </c>
      <c r="D26" s="52" t="str">
        <f t="shared" si="0"/>
        <v>Equestro bőr kengyelszíj</v>
      </c>
      <c r="E26" s="52" t="s">
        <v>2821</v>
      </c>
      <c r="F26" s="52" t="str">
        <f t="shared" si="1"/>
        <v>Double stirrups leather</v>
      </c>
      <c r="G26" s="52" t="s">
        <v>2946</v>
      </c>
      <c r="H26" s="116" t="str">
        <f t="shared" si="2"/>
        <v>Equestro</v>
      </c>
      <c r="I26" s="35" t="s">
        <v>3000</v>
      </c>
      <c r="J26" s="53" t="str">
        <f t="shared" si="3"/>
        <v>Lófelszerelés</v>
      </c>
      <c r="K26" s="53" t="s">
        <v>3007</v>
      </c>
      <c r="L26" s="35" t="str">
        <f t="shared" si="4"/>
        <v>Nyereg és tartozékai</v>
      </c>
      <c r="M26" s="35" t="s">
        <v>3008</v>
      </c>
      <c r="N26" s="35" t="str">
        <f t="shared" si="5"/>
        <v>Kengyelszíj</v>
      </c>
      <c r="O26" s="35" t="s">
        <v>3019</v>
      </c>
      <c r="P26" s="35" t="str">
        <f t="shared" si="6"/>
        <v/>
      </c>
      <c r="Q26" s="35"/>
      <c r="R26" s="50" t="s">
        <v>3175</v>
      </c>
      <c r="S26" s="35" t="s">
        <v>2082</v>
      </c>
      <c r="T26" s="34">
        <v>0</v>
      </c>
      <c r="U26" s="35">
        <v>59.9</v>
      </c>
      <c r="V26" s="1" t="s">
        <v>2603</v>
      </c>
      <c r="W26" s="50">
        <v>0.4</v>
      </c>
      <c r="X26" s="35" t="str">
        <f>IFERROR(
    IF(ISNUMBER(MATCH(TRIM(CLEAN(SUBSTITUTE(SUBSTITUTE(Y26, CHAR(13), ""), CHAR(10), " "))), sizeList!A:A, 0)),
        INDEX(sizeList!B:B, MATCH(TRIM(CLEAN(SUBSTITUTE(SUBSTITUTE(Y26, CHAR(13), ""), CHAR(10), " "))), sizeList!A:A, 0)),
        IF(ISNUMBER(MATCH(Y26, sizeList!A:A, 0)),
            INDEX(sizeList!B:B, MATCH(Y26, sizeList!A:A, 0)),
            IF(ISNUMBER(MATCH(TRIM(CLEAN(SUBSTITUTE(SUBSTITUTE(Y26, CHAR(13), ""), CHAR(10), " "))), sizeList!B:B, 0)),
                INDEX(sizeList!B:B, MATCH(TRIM(CLEAN(SUBSTITUTE(SUBSTITUTE(Y26, CHAR(13), ""), CHAR(10), " "))), sizeList!B:B, 0)),
                IF(ISNUMBER(MATCH(Y26, sizeList!B:B, 0)),
                    INDEX(sizeList!B:B, MATCH(Y26, sizeList!B:B, 0)),
                    "")
            )
        )
    ),
    ""
)</f>
        <v>155 cm</v>
      </c>
      <c r="Y26" s="35" t="s">
        <v>847</v>
      </c>
      <c r="Z26" s="35" t="s">
        <v>2605</v>
      </c>
      <c r="AA26" s="117" t="str">
        <f t="shared" si="7"/>
        <v>DARK BROWN</v>
      </c>
      <c r="AB26" s="7" t="str">
        <f>IF(AA26="", "", IFERROR(VLOOKUP(AA26, colorList!A:B,2,FALSE),""))</f>
        <v>sötétbarna</v>
      </c>
      <c r="AC26" s="7" t="str">
        <f>IF(Z26="", "", IFERROR(VLOOKUP(Z26, colorList!A:B,2,FALSE),""))</f>
        <v>sötétbarna</v>
      </c>
      <c r="AD26" s="7"/>
    </row>
    <row r="27" spans="1:30" ht="60" customHeight="1" x14ac:dyDescent="0.25">
      <c r="A27" s="47" t="s">
        <v>873</v>
      </c>
      <c r="B27" s="7" t="str" cm="1">
        <f t="array" ref="B27">ProcessN2(S27,A27,C27)</f>
        <v>AC070</v>
      </c>
      <c r="D27" s="49" t="str">
        <f t="shared" si="0"/>
        <v>Acavallo Piuma Air Release gélpad</v>
      </c>
      <c r="E27" s="49" t="s">
        <v>2767</v>
      </c>
      <c r="F27" s="52" t="str">
        <f t="shared" si="1"/>
        <v>Piuma Air Release pad EVA</v>
      </c>
      <c r="G27" s="49" t="s">
        <v>2888</v>
      </c>
      <c r="H27" s="116" t="str">
        <f t="shared" si="2"/>
        <v>Acavallo</v>
      </c>
      <c r="I27" s="34" t="s">
        <v>2999</v>
      </c>
      <c r="J27" s="47" t="str">
        <f t="shared" si="3"/>
        <v>Lófelszerelés</v>
      </c>
      <c r="K27" s="47" t="s">
        <v>3007</v>
      </c>
      <c r="L27" s="34" t="str">
        <f t="shared" si="4"/>
        <v>Nyeregemelő</v>
      </c>
      <c r="M27" s="34" t="s">
        <v>3014</v>
      </c>
      <c r="N27" s="34" t="str">
        <f t="shared" si="5"/>
        <v>Egyenes(Nem emelt)</v>
      </c>
      <c r="O27" s="34" t="s">
        <v>3244</v>
      </c>
      <c r="P27" s="34" t="str">
        <f t="shared" si="6"/>
        <v/>
      </c>
      <c r="Q27" s="34"/>
      <c r="R27" s="54" t="s">
        <v>3118</v>
      </c>
      <c r="S27" s="34" t="s">
        <v>873</v>
      </c>
      <c r="T27" s="34">
        <v>0</v>
      </c>
      <c r="U27" s="34">
        <v>52</v>
      </c>
      <c r="V27" s="1" t="s">
        <v>2603</v>
      </c>
      <c r="W27" s="54">
        <v>0.8</v>
      </c>
      <c r="X27" s="34" t="str">
        <f>IFERROR(
    IF(ISNUMBER(MATCH(TRIM(CLEAN(SUBSTITUTE(SUBSTITUTE(Y27, CHAR(13), ""), CHAR(10), " "))), sizeList!A:A, 0)),
        INDEX(sizeList!B:B, MATCH(TRIM(CLEAN(SUBSTITUTE(SUBSTITUTE(Y27, CHAR(13), ""), CHAR(10), " "))), sizeList!A:A, 0)),
        IF(ISNUMBER(MATCH(Y27, sizeList!A:A, 0)),
            INDEX(sizeList!B:B, MATCH(Y27, sizeList!A:A, 0)),
            IF(ISNUMBER(MATCH(TRIM(CLEAN(SUBSTITUTE(SUBSTITUTE(Y27, CHAR(13), ""), CHAR(10), " "))), sizeList!B:B, 0)),
                INDEX(sizeList!B:B, MATCH(TRIM(CLEAN(SUBSTITUTE(SUBSTITUTE(Y27, CHAR(13), ""), CHAR(10), " "))), sizeList!B:B, 0)),
                IF(ISNUMBER(MATCH(Y27, sizeList!B:B, 0)),
                    INDEX(sizeList!B:B, MATCH(Y27, sizeList!B:B, 0)),
                    "")
            )
        )
    ),
    ""
)</f>
        <v/>
      </c>
      <c r="Y27" s="34"/>
      <c r="Z27" s="34"/>
      <c r="AA27" s="117" t="str">
        <f t="shared" si="7"/>
        <v/>
      </c>
      <c r="AB27" s="7" t="str">
        <f>IF(AA27="", "", IFERROR(VLOOKUP(AA27, colorList!A:B,2,FALSE),""))</f>
        <v/>
      </c>
      <c r="AC27" s="7" t="str">
        <f>IF(Z27="", "", IFERROR(VLOOKUP(Z27, colorList!A:B,2,FALSE),""))</f>
        <v/>
      </c>
      <c r="AD27" s="7"/>
    </row>
    <row r="28" spans="1:30" ht="60" customHeight="1" x14ac:dyDescent="0.25">
      <c r="A28" s="47" t="s">
        <v>874</v>
      </c>
      <c r="B28" s="7" t="str" cm="1">
        <f t="array" ref="B28">ProcessN2(S28,A28,C28)</f>
        <v>AC071</v>
      </c>
      <c r="D28" s="49" t="str">
        <f t="shared" si="0"/>
        <v>Acavallo Piuma Air Release gélpad elöl emelt</v>
      </c>
      <c r="E28" s="49" t="s">
        <v>2768</v>
      </c>
      <c r="F28" s="52" t="str">
        <f t="shared" si="1"/>
        <v>Piuma Air Release pad front riser EVA</v>
      </c>
      <c r="G28" s="49" t="s">
        <v>2889</v>
      </c>
      <c r="H28" s="116" t="str">
        <f t="shared" si="2"/>
        <v>Acavallo</v>
      </c>
      <c r="I28" s="34" t="s">
        <v>2999</v>
      </c>
      <c r="J28" s="47" t="str">
        <f t="shared" si="3"/>
        <v>Lófelszerelés</v>
      </c>
      <c r="K28" s="47" t="s">
        <v>3007</v>
      </c>
      <c r="L28" s="34" t="str">
        <f t="shared" si="4"/>
        <v>Nyeregemelő</v>
      </c>
      <c r="M28" s="34" t="s">
        <v>3014</v>
      </c>
      <c r="N28" s="34" t="str">
        <f t="shared" si="5"/>
        <v>Elöl emelt</v>
      </c>
      <c r="O28" s="34" t="s">
        <v>3247</v>
      </c>
      <c r="P28" s="34" t="str">
        <f t="shared" si="6"/>
        <v/>
      </c>
      <c r="Q28" s="34"/>
      <c r="R28" s="54" t="s">
        <v>3119</v>
      </c>
      <c r="S28" s="34" t="s">
        <v>874</v>
      </c>
      <c r="T28" s="34">
        <v>0</v>
      </c>
      <c r="U28" s="34">
        <v>52</v>
      </c>
      <c r="V28" s="1" t="s">
        <v>2603</v>
      </c>
      <c r="W28" s="54">
        <v>0.8</v>
      </c>
      <c r="X28" s="34" t="str">
        <f>IFERROR(
    IF(ISNUMBER(MATCH(TRIM(CLEAN(SUBSTITUTE(SUBSTITUTE(Y28, CHAR(13), ""), CHAR(10), " "))), sizeList!A:A, 0)),
        INDEX(sizeList!B:B, MATCH(TRIM(CLEAN(SUBSTITUTE(SUBSTITUTE(Y28, CHAR(13), ""), CHAR(10), " "))), sizeList!A:A, 0)),
        IF(ISNUMBER(MATCH(Y28, sizeList!A:A, 0)),
            INDEX(sizeList!B:B, MATCH(Y28, sizeList!A:A, 0)),
            IF(ISNUMBER(MATCH(TRIM(CLEAN(SUBSTITUTE(SUBSTITUTE(Y28, CHAR(13), ""), CHAR(10), " "))), sizeList!B:B, 0)),
                INDEX(sizeList!B:B, MATCH(TRIM(CLEAN(SUBSTITUTE(SUBSTITUTE(Y28, CHAR(13), ""), CHAR(10), " "))), sizeList!B:B, 0)),
                IF(ISNUMBER(MATCH(Y28, sizeList!B:B, 0)),
                    INDEX(sizeList!B:B, MATCH(Y28, sizeList!B:B, 0)),
                    "")
            )
        )
    ),
    ""
)</f>
        <v/>
      </c>
      <c r="Y28" s="34"/>
      <c r="Z28" s="34"/>
      <c r="AA28" s="117" t="str">
        <f t="shared" si="7"/>
        <v/>
      </c>
      <c r="AB28" s="7" t="str">
        <f>IF(AA28="", "", IFERROR(VLOOKUP(AA28, colorList!A:B,2,FALSE),""))</f>
        <v/>
      </c>
      <c r="AC28" s="7" t="str">
        <f>IF(Z28="", "", IFERROR(VLOOKUP(Z28, colorList!A:B,2,FALSE),""))</f>
        <v/>
      </c>
      <c r="AD28" s="7"/>
    </row>
    <row r="29" spans="1:30" ht="60" customHeight="1" x14ac:dyDescent="0.25">
      <c r="A29" s="53" t="s">
        <v>874</v>
      </c>
      <c r="B29" s="7" t="str" cm="1">
        <f t="array" ref="B29">ProcessN2(S29,A29,C29)</f>
        <v>AC071</v>
      </c>
      <c r="D29" s="52" t="str">
        <f t="shared" si="0"/>
        <v>Acavallo Piuma Air Release gélpad elöl emelt</v>
      </c>
      <c r="E29" s="52" t="s">
        <v>2768</v>
      </c>
      <c r="F29" s="52" t="str">
        <f t="shared" si="1"/>
        <v>Piuma Respira pad EVA front riser</v>
      </c>
      <c r="G29" s="52" t="s">
        <v>2986</v>
      </c>
      <c r="H29" s="116" t="str">
        <f t="shared" si="2"/>
        <v>Acavallo</v>
      </c>
      <c r="I29" s="35" t="s">
        <v>2999</v>
      </c>
      <c r="J29" s="53" t="str">
        <f t="shared" si="3"/>
        <v>Lófelszerelés</v>
      </c>
      <c r="K29" s="53" t="s">
        <v>3007</v>
      </c>
      <c r="L29" s="35" t="str">
        <f t="shared" si="4"/>
        <v>Nyeregemelő</v>
      </c>
      <c r="M29" s="35" t="s">
        <v>3014</v>
      </c>
      <c r="N29" s="35" t="str">
        <f t="shared" si="5"/>
        <v>Elöl emelt</v>
      </c>
      <c r="O29" s="35" t="s">
        <v>3247</v>
      </c>
      <c r="P29" s="35" t="str">
        <f t="shared" si="6"/>
        <v/>
      </c>
      <c r="Q29" s="35"/>
      <c r="R29" s="50" t="s">
        <v>3213</v>
      </c>
      <c r="S29" s="35" t="s">
        <v>874</v>
      </c>
      <c r="T29" s="34">
        <v>0</v>
      </c>
      <c r="U29" s="35">
        <v>52</v>
      </c>
      <c r="V29" s="1" t="s">
        <v>2603</v>
      </c>
      <c r="W29" s="55">
        <v>0.8</v>
      </c>
      <c r="X29" s="35" t="str">
        <f>IFERROR(
    IF(ISNUMBER(MATCH(TRIM(CLEAN(SUBSTITUTE(SUBSTITUTE(Y29, CHAR(13), ""), CHAR(10), " "))), sizeList!A:A, 0)),
        INDEX(sizeList!B:B, MATCH(TRIM(CLEAN(SUBSTITUTE(SUBSTITUTE(Y29, CHAR(13), ""), CHAR(10), " "))), sizeList!A:A, 0)),
        IF(ISNUMBER(MATCH(Y29, sizeList!A:A, 0)),
            INDEX(sizeList!B:B, MATCH(Y29, sizeList!A:A, 0)),
            IF(ISNUMBER(MATCH(TRIM(CLEAN(SUBSTITUTE(SUBSTITUTE(Y29, CHAR(13), ""), CHAR(10), " "))), sizeList!B:B, 0)),
                INDEX(sizeList!B:B, MATCH(TRIM(CLEAN(SUBSTITUTE(SUBSTITUTE(Y29, CHAR(13), ""), CHAR(10), " "))), sizeList!B:B, 0)),
                IF(ISNUMBER(MATCH(Y29, sizeList!B:B, 0)),
                    INDEX(sizeList!B:B, MATCH(Y29, sizeList!B:B, 0)),
                    "")
            )
        )
    ),
    ""
)</f>
        <v/>
      </c>
      <c r="Y29" s="35"/>
      <c r="Z29" s="35"/>
      <c r="AA29" s="117" t="str">
        <f t="shared" si="7"/>
        <v/>
      </c>
      <c r="AB29" s="7" t="str">
        <f>IF(AA29="", "", IFERROR(VLOOKUP(AA29, colorList!A:B,2,FALSE),""))</f>
        <v/>
      </c>
      <c r="AC29" s="7" t="str">
        <f>IF(Z29="", "", IFERROR(VLOOKUP(Z29, colorList!A:B,2,FALSE),""))</f>
        <v/>
      </c>
      <c r="AD29" s="7"/>
    </row>
    <row r="30" spans="1:30" ht="60" customHeight="1" x14ac:dyDescent="0.25">
      <c r="A30" s="53" t="s">
        <v>970</v>
      </c>
      <c r="B30" s="7" t="str" cm="1">
        <f t="array" ref="B30">ProcessN2(S30,A30,C30)</f>
        <v>AC076</v>
      </c>
      <c r="D30" s="52" t="str">
        <f t="shared" si="0"/>
        <v>Acavallo Piuma hátul emelt betét gélpadhoz</v>
      </c>
      <c r="E30" s="52" t="s">
        <v>2861</v>
      </c>
      <c r="F30" s="52" t="str">
        <f t="shared" si="1"/>
        <v>Piuma Respira insert EVA rear riser</v>
      </c>
      <c r="G30" s="52" t="s">
        <v>2987</v>
      </c>
      <c r="H30" s="116" t="str">
        <f t="shared" si="2"/>
        <v>Acavallo</v>
      </c>
      <c r="I30" s="35" t="s">
        <v>2999</v>
      </c>
      <c r="J30" s="53" t="str">
        <f t="shared" si="3"/>
        <v>Lófelszerelés</v>
      </c>
      <c r="K30" s="53" t="s">
        <v>3007</v>
      </c>
      <c r="L30" s="35" t="str">
        <f t="shared" si="4"/>
        <v>Nyeregemelő</v>
      </c>
      <c r="M30" s="35" t="s">
        <v>3014</v>
      </c>
      <c r="N30" s="35" t="str">
        <f t="shared" si="5"/>
        <v>Hátul emelt</v>
      </c>
      <c r="O30" s="35" t="s">
        <v>3016</v>
      </c>
      <c r="P30" s="35" t="str">
        <f t="shared" si="6"/>
        <v/>
      </c>
      <c r="Q30" s="35"/>
      <c r="R30" s="50" t="s">
        <v>3214</v>
      </c>
      <c r="S30" s="35" t="s">
        <v>970</v>
      </c>
      <c r="T30" s="34">
        <v>0</v>
      </c>
      <c r="U30" s="35">
        <v>52</v>
      </c>
      <c r="V30" s="1" t="s">
        <v>2603</v>
      </c>
      <c r="W30" s="55">
        <v>0.8</v>
      </c>
      <c r="X30" s="35" t="str">
        <f>IFERROR(
    IF(ISNUMBER(MATCH(TRIM(CLEAN(SUBSTITUTE(SUBSTITUTE(Y30, CHAR(13), ""), CHAR(10), " "))), sizeList!A:A, 0)),
        INDEX(sizeList!B:B, MATCH(TRIM(CLEAN(SUBSTITUTE(SUBSTITUTE(Y30, CHAR(13), ""), CHAR(10), " "))), sizeList!A:A, 0)),
        IF(ISNUMBER(MATCH(Y30, sizeList!A:A, 0)),
            INDEX(sizeList!B:B, MATCH(Y30, sizeList!A:A, 0)),
            IF(ISNUMBER(MATCH(TRIM(CLEAN(SUBSTITUTE(SUBSTITUTE(Y30, CHAR(13), ""), CHAR(10), " "))), sizeList!B:B, 0)),
                INDEX(sizeList!B:B, MATCH(TRIM(CLEAN(SUBSTITUTE(SUBSTITUTE(Y30, CHAR(13), ""), CHAR(10), " "))), sizeList!B:B, 0)),
                IF(ISNUMBER(MATCH(Y30, sizeList!B:B, 0)),
                    INDEX(sizeList!B:B, MATCH(Y30, sizeList!B:B, 0)),
                    "")
            )
        )
    ),
    ""
)</f>
        <v/>
      </c>
      <c r="Y30" s="35"/>
      <c r="Z30" s="35"/>
      <c r="AA30" s="117" t="str">
        <f t="shared" si="7"/>
        <v/>
      </c>
      <c r="AB30" s="7" t="str">
        <f>IF(AA30="", "", IFERROR(VLOOKUP(AA30, colorList!A:B,2,FALSE),""))</f>
        <v/>
      </c>
      <c r="AC30" s="7" t="str">
        <f>IF(Z30="", "", IFERROR(VLOOKUP(Z30, colorList!A:B,2,FALSE),""))</f>
        <v/>
      </c>
      <c r="AD30" s="7"/>
    </row>
    <row r="31" spans="1:30" ht="60" customHeight="1" x14ac:dyDescent="0.25">
      <c r="A31" s="53" t="s">
        <v>885</v>
      </c>
      <c r="B31" s="7" t="str" cm="1">
        <f t="array" ref="B31">ProcessN2(S31,A31,C31)</f>
        <v>AC094_01</v>
      </c>
      <c r="C31" s="7" t="s">
        <v>1066</v>
      </c>
      <c r="D31" s="52" t="str">
        <f t="shared" si="0"/>
        <v>Acavallo Hexagonal markivágott nyeregemelő memóriahab+zselé egyenes</v>
      </c>
      <c r="E31" s="52" t="s">
        <v>2780</v>
      </c>
      <c r="F31" s="52" t="str">
        <f t="shared" si="1"/>
        <v>Withers free pad hexagonal gel and microfleece</v>
      </c>
      <c r="G31" s="52" t="s">
        <v>2900</v>
      </c>
      <c r="H31" s="116" t="str">
        <f t="shared" si="2"/>
        <v>Acavallo</v>
      </c>
      <c r="I31" s="35" t="s">
        <v>2999</v>
      </c>
      <c r="J31" s="53" t="str">
        <f t="shared" si="3"/>
        <v>Lófelszerelés</v>
      </c>
      <c r="K31" s="53" t="s">
        <v>3007</v>
      </c>
      <c r="L31" s="35" t="str">
        <f t="shared" si="4"/>
        <v>Nyeregemelő</v>
      </c>
      <c r="M31" s="35" t="s">
        <v>3014</v>
      </c>
      <c r="N31" s="35" t="str">
        <f t="shared" si="5"/>
        <v>Egyenes(nem emelt)</v>
      </c>
      <c r="O31" s="35" t="s">
        <v>3015</v>
      </c>
      <c r="P31" s="35" t="str">
        <f t="shared" si="6"/>
        <v/>
      </c>
      <c r="Q31" s="35"/>
      <c r="R31" s="55" t="s">
        <v>3129</v>
      </c>
      <c r="S31" s="35" t="s">
        <v>1695</v>
      </c>
      <c r="T31" s="34">
        <v>0</v>
      </c>
      <c r="U31" s="35">
        <v>157</v>
      </c>
      <c r="V31" s="1" t="s">
        <v>2603</v>
      </c>
      <c r="W31" s="55">
        <v>0.8</v>
      </c>
      <c r="X31" s="35" t="str">
        <f>IFERROR(
    IF(ISNUMBER(MATCH(TRIM(CLEAN(SUBSTITUTE(SUBSTITUTE(Y31, CHAR(13), ""), CHAR(10), " "))), sizeList!A:A, 0)),
        INDEX(sizeList!B:B, MATCH(TRIM(CLEAN(SUBSTITUTE(SUBSTITUTE(Y31, CHAR(13), ""), CHAR(10), " "))), sizeList!A:A, 0)),
        IF(ISNUMBER(MATCH(Y31, sizeList!A:A, 0)),
            INDEX(sizeList!B:B, MATCH(Y31, sizeList!A:A, 0)),
            IF(ISNUMBER(MATCH(TRIM(CLEAN(SUBSTITUTE(SUBSTITUTE(Y31, CHAR(13), ""), CHAR(10), " "))), sizeList!B:B, 0)),
                INDEX(sizeList!B:B, MATCH(TRIM(CLEAN(SUBSTITUTE(SUBSTITUTE(Y31, CHAR(13), ""), CHAR(10), " "))), sizeList!B:B, 0)),
                IF(ISNUMBER(MATCH(Y31, sizeList!B:B, 0)),
                    INDEX(sizeList!B:B, MATCH(Y31, sizeList!B:B, 0)),
                    "")
            )
        )
    ),
    ""
)</f>
        <v>ONE</v>
      </c>
      <c r="Y31" s="35" t="s">
        <v>592</v>
      </c>
      <c r="Z31" s="35" t="s">
        <v>2606</v>
      </c>
      <c r="AA31" s="117" t="str">
        <f t="shared" si="7"/>
        <v>WHITE</v>
      </c>
      <c r="AB31" s="7" t="str">
        <f>IF(AA31="", "", IFERROR(VLOOKUP(AA31, colorList!A:B,2,FALSE),""))</f>
        <v>fehér</v>
      </c>
      <c r="AC31" s="7" t="str">
        <f>IF(Z31="", "", IFERROR(VLOOKUP(Z31, colorList!A:B,2,FALSE),""))</f>
        <v>fehér</v>
      </c>
      <c r="AD31" s="7"/>
    </row>
    <row r="32" spans="1:30" ht="60" customHeight="1" x14ac:dyDescent="0.25">
      <c r="A32" s="53" t="s">
        <v>885</v>
      </c>
      <c r="B32" s="7" t="str" cm="1">
        <f t="array" ref="B32">ProcessN2(S32,A32,C32)</f>
        <v>AC094_07</v>
      </c>
      <c r="C32" s="7" t="s">
        <v>1035</v>
      </c>
      <c r="D32" s="52" t="str">
        <f t="shared" si="0"/>
        <v>Acavallo Hexagonal markivágott nyeregemelő memóriahab+zselé egyenes</v>
      </c>
      <c r="E32" s="52" t="s">
        <v>2780</v>
      </c>
      <c r="F32" s="52" t="str">
        <f t="shared" si="1"/>
        <v>Withers free pad hexagonal gel and microfleece</v>
      </c>
      <c r="G32" s="52" t="s">
        <v>2900</v>
      </c>
      <c r="H32" s="116" t="str">
        <f t="shared" si="2"/>
        <v>Acavallo</v>
      </c>
      <c r="I32" s="35" t="s">
        <v>2999</v>
      </c>
      <c r="J32" s="53" t="str">
        <f t="shared" si="3"/>
        <v>Lófelszerelés</v>
      </c>
      <c r="K32" s="53" t="s">
        <v>3007</v>
      </c>
      <c r="L32" s="35" t="str">
        <f t="shared" si="4"/>
        <v>Nyeregemelő</v>
      </c>
      <c r="M32" s="35" t="s">
        <v>3014</v>
      </c>
      <c r="N32" s="35" t="str">
        <f t="shared" si="5"/>
        <v>Egyenes(Nem emelt)</v>
      </c>
      <c r="O32" s="35" t="s">
        <v>3244</v>
      </c>
      <c r="P32" s="35" t="str">
        <f t="shared" si="6"/>
        <v/>
      </c>
      <c r="Q32" s="35"/>
      <c r="R32" s="55" t="s">
        <v>3129</v>
      </c>
      <c r="S32" s="35" t="s">
        <v>1696</v>
      </c>
      <c r="T32" s="34">
        <v>0</v>
      </c>
      <c r="U32" s="35">
        <v>157</v>
      </c>
      <c r="V32" s="1" t="s">
        <v>2603</v>
      </c>
      <c r="W32" s="55">
        <v>0.8</v>
      </c>
      <c r="X32" s="35" t="str">
        <f>IFERROR(
    IF(ISNUMBER(MATCH(TRIM(CLEAN(SUBSTITUTE(SUBSTITUTE(Y32, CHAR(13), ""), CHAR(10), " "))), sizeList!A:A, 0)),
        INDEX(sizeList!B:B, MATCH(TRIM(CLEAN(SUBSTITUTE(SUBSTITUTE(Y32, CHAR(13), ""), CHAR(10), " "))), sizeList!A:A, 0)),
        IF(ISNUMBER(MATCH(Y32, sizeList!A:A, 0)),
            INDEX(sizeList!B:B, MATCH(Y32, sizeList!A:A, 0)),
            IF(ISNUMBER(MATCH(TRIM(CLEAN(SUBSTITUTE(SUBSTITUTE(Y32, CHAR(13), ""), CHAR(10), " "))), sizeList!B:B, 0)),
                INDEX(sizeList!B:B, MATCH(TRIM(CLEAN(SUBSTITUTE(SUBSTITUTE(Y32, CHAR(13), ""), CHAR(10), " "))), sizeList!B:B, 0)),
                IF(ISNUMBER(MATCH(Y32, sizeList!B:B, 0)),
                    INDEX(sizeList!B:B, MATCH(Y32, sizeList!B:B, 0)),
                    "")
            )
        )
    ),
    ""
)</f>
        <v>ONE</v>
      </c>
      <c r="Y32" s="35" t="s">
        <v>592</v>
      </c>
      <c r="Z32" s="35" t="s">
        <v>2609</v>
      </c>
      <c r="AA32" s="117" t="str">
        <f t="shared" si="7"/>
        <v>BROWN</v>
      </c>
      <c r="AB32" s="7" t="str">
        <f>IF(AA32="", "", IFERROR(VLOOKUP(AA32, colorList!A:B,2,FALSE),""))</f>
        <v>barna</v>
      </c>
      <c r="AC32" s="7" t="str">
        <f>IF(Z32="", "", IFERROR(VLOOKUP(Z32, colorList!A:B,2,FALSE),""))</f>
        <v>barna</v>
      </c>
      <c r="AD32" s="7"/>
    </row>
    <row r="33" spans="1:30" ht="60" customHeight="1" x14ac:dyDescent="0.25">
      <c r="A33" s="53" t="s">
        <v>885</v>
      </c>
      <c r="B33" s="7" t="str" cm="1">
        <f t="array" ref="B33">ProcessN2(S33,A33,C33)</f>
        <v>AC094_08</v>
      </c>
      <c r="C33" s="7" t="s">
        <v>1067</v>
      </c>
      <c r="D33" s="52" t="str">
        <f t="shared" si="0"/>
        <v>Acavallo Hexagonal markivágott nyeregemelő memóriahab+zselé egyenes</v>
      </c>
      <c r="E33" s="52" t="s">
        <v>2780</v>
      </c>
      <c r="F33" s="52" t="str">
        <f t="shared" si="1"/>
        <v>Withers free pad hexagonal gel and microfleece</v>
      </c>
      <c r="G33" s="52" t="s">
        <v>2900</v>
      </c>
      <c r="H33" s="116" t="str">
        <f t="shared" si="2"/>
        <v>Acavallo</v>
      </c>
      <c r="I33" s="35" t="s">
        <v>2999</v>
      </c>
      <c r="J33" s="53" t="str">
        <f t="shared" si="3"/>
        <v>Lófelszerelés</v>
      </c>
      <c r="K33" s="53" t="s">
        <v>3007</v>
      </c>
      <c r="L33" s="35" t="str">
        <f t="shared" si="4"/>
        <v>Nyeregemelő</v>
      </c>
      <c r="M33" s="35" t="s">
        <v>3014</v>
      </c>
      <c r="N33" s="35" t="str">
        <f t="shared" si="5"/>
        <v>Egyenes(Nem emelt)</v>
      </c>
      <c r="O33" s="35" t="s">
        <v>3244</v>
      </c>
      <c r="P33" s="35" t="str">
        <f t="shared" si="6"/>
        <v/>
      </c>
      <c r="Q33" s="35"/>
      <c r="R33" s="55" t="s">
        <v>3130</v>
      </c>
      <c r="S33" s="35" t="s">
        <v>1697</v>
      </c>
      <c r="T33" s="34">
        <v>0</v>
      </c>
      <c r="U33" s="35">
        <v>157</v>
      </c>
      <c r="V33" s="1" t="s">
        <v>2603</v>
      </c>
      <c r="W33" s="55">
        <v>0.8</v>
      </c>
      <c r="X33" s="35" t="str">
        <f>IFERROR(
    IF(ISNUMBER(MATCH(TRIM(CLEAN(SUBSTITUTE(SUBSTITUTE(Y33, CHAR(13), ""), CHAR(10), " "))), sizeList!A:A, 0)),
        INDEX(sizeList!B:B, MATCH(TRIM(CLEAN(SUBSTITUTE(SUBSTITUTE(Y33, CHAR(13), ""), CHAR(10), " "))), sizeList!A:A, 0)),
        IF(ISNUMBER(MATCH(Y33, sizeList!A:A, 0)),
            INDEX(sizeList!B:B, MATCH(Y33, sizeList!A:A, 0)),
            IF(ISNUMBER(MATCH(TRIM(CLEAN(SUBSTITUTE(SUBSTITUTE(Y33, CHAR(13), ""), CHAR(10), " "))), sizeList!B:B, 0)),
                INDEX(sizeList!B:B, MATCH(TRIM(CLEAN(SUBSTITUTE(SUBSTITUTE(Y33, CHAR(13), ""), CHAR(10), " "))), sizeList!B:B, 0)),
                IF(ISNUMBER(MATCH(Y33, sizeList!B:B, 0)),
                    INDEX(sizeList!B:B, MATCH(Y33, sizeList!B:B, 0)),
                    "")
            )
        )
    ),
    ""
)</f>
        <v>ONE</v>
      </c>
      <c r="Y33" s="35" t="s">
        <v>592</v>
      </c>
      <c r="Z33" s="35" t="s">
        <v>2612</v>
      </c>
      <c r="AA33" s="117" t="str">
        <f t="shared" si="7"/>
        <v>BLUE</v>
      </c>
      <c r="AB33" s="7" t="str">
        <f>IF(AA33="", "", IFERROR(VLOOKUP(AA33, colorList!A:B,2,FALSE),""))</f>
        <v>kék</v>
      </c>
      <c r="AC33" s="7" t="str">
        <f>IF(Z33="", "", IFERROR(VLOOKUP(Z33, colorList!A:B,2,FALSE),""))</f>
        <v>kék</v>
      </c>
      <c r="AD33" s="7"/>
    </row>
    <row r="34" spans="1:30" ht="60" customHeight="1" x14ac:dyDescent="0.25">
      <c r="A34" s="47" t="s">
        <v>885</v>
      </c>
      <c r="B34" s="7" t="str" cm="1">
        <f t="array" ref="B34">ProcessN2(S34,A34,C34)</f>
        <v>AC094_09</v>
      </c>
      <c r="C34" s="7" t="s">
        <v>1033</v>
      </c>
      <c r="D34" s="49" t="str">
        <f t="shared" si="0"/>
        <v>Acavallo Hexagonal markivágott nyeregemelő memóriahab+zselé egyenes</v>
      </c>
      <c r="E34" s="49" t="s">
        <v>2780</v>
      </c>
      <c r="F34" s="52" t="str">
        <f t="shared" si="1"/>
        <v>Withers free pad hexagonal gel and microfleece</v>
      </c>
      <c r="G34" s="49" t="s">
        <v>2900</v>
      </c>
      <c r="H34" s="116" t="str">
        <f t="shared" si="2"/>
        <v>Acavallo</v>
      </c>
      <c r="I34" s="34" t="s">
        <v>2999</v>
      </c>
      <c r="J34" s="47" t="str">
        <f t="shared" si="3"/>
        <v>Lófelszerelés</v>
      </c>
      <c r="K34" s="47" t="s">
        <v>3007</v>
      </c>
      <c r="L34" s="34" t="str">
        <f t="shared" si="4"/>
        <v>Nyeregemelő</v>
      </c>
      <c r="M34" s="34" t="s">
        <v>3014</v>
      </c>
      <c r="N34" s="34" t="str">
        <f t="shared" si="5"/>
        <v>Egyenes(Nem emelt)</v>
      </c>
      <c r="O34" s="34" t="s">
        <v>3244</v>
      </c>
      <c r="P34" s="34" t="str">
        <f t="shared" si="6"/>
        <v/>
      </c>
      <c r="Q34" s="34"/>
      <c r="R34" s="56" t="s">
        <v>3130</v>
      </c>
      <c r="S34" s="34" t="s">
        <v>1698</v>
      </c>
      <c r="T34" s="34">
        <v>0</v>
      </c>
      <c r="U34" s="34">
        <v>157</v>
      </c>
      <c r="V34" s="1" t="s">
        <v>2603</v>
      </c>
      <c r="W34" s="56">
        <v>0.8</v>
      </c>
      <c r="X34" s="34" t="str">
        <f>IFERROR(
    IF(ISNUMBER(MATCH(TRIM(CLEAN(SUBSTITUTE(SUBSTITUTE(Y34, CHAR(13), ""), CHAR(10), " "))), sizeList!A:A, 0)),
        INDEX(sizeList!B:B, MATCH(TRIM(CLEAN(SUBSTITUTE(SUBSTITUTE(Y34, CHAR(13), ""), CHAR(10), " "))), sizeList!A:A, 0)),
        IF(ISNUMBER(MATCH(Y34, sizeList!A:A, 0)),
            INDEX(sizeList!B:B, MATCH(Y34, sizeList!A:A, 0)),
            IF(ISNUMBER(MATCH(TRIM(CLEAN(SUBSTITUTE(SUBSTITUTE(Y34, CHAR(13), ""), CHAR(10), " "))), sizeList!B:B, 0)),
                INDEX(sizeList!B:B, MATCH(TRIM(CLEAN(SUBSTITUTE(SUBSTITUTE(Y34, CHAR(13), ""), CHAR(10), " "))), sizeList!B:B, 0)),
                IF(ISNUMBER(MATCH(Y34, sizeList!B:B, 0)),
                    INDEX(sizeList!B:B, MATCH(Y34, sizeList!B:B, 0)),
                    "")
            )
        )
    ),
    ""
)</f>
        <v>ONE</v>
      </c>
      <c r="Y34" s="34" t="s">
        <v>592</v>
      </c>
      <c r="Z34" s="34" t="s">
        <v>2604</v>
      </c>
      <c r="AA34" s="117" t="str">
        <f t="shared" si="7"/>
        <v>BLACK</v>
      </c>
      <c r="AB34" s="7" t="str">
        <f>IF(AA34="", "", IFERROR(VLOOKUP(AA34, colorList!A:B,2,FALSE),""))</f>
        <v>fekete</v>
      </c>
      <c r="AC34" s="7" t="str">
        <f>IF(Z34="", "", IFERROR(VLOOKUP(Z34, colorList!A:B,2,FALSE),""))</f>
        <v>fekete</v>
      </c>
      <c r="AD34" s="7"/>
    </row>
    <row r="35" spans="1:30" ht="60" customHeight="1" x14ac:dyDescent="0.25">
      <c r="A35" s="53" t="s">
        <v>880</v>
      </c>
      <c r="B35" s="7" t="str" cm="1">
        <f t="array" ref="B35">ProcessN2(S35,A35,C35)</f>
        <v>AC095_09</v>
      </c>
      <c r="C35" s="7" t="s">
        <v>1033</v>
      </c>
      <c r="D35" s="52" t="str">
        <f t="shared" si="0"/>
        <v>Acavallo Air Release Hexagonal gélpad egyenes</v>
      </c>
      <c r="E35" s="52" t="s">
        <v>2775</v>
      </c>
      <c r="F35" s="52" t="str">
        <f t="shared" si="1"/>
        <v>Air Release pad hexagonal gel</v>
      </c>
      <c r="G35" s="52" t="s">
        <v>2895</v>
      </c>
      <c r="H35" s="116" t="str">
        <f t="shared" si="2"/>
        <v>Acavallo</v>
      </c>
      <c r="I35" s="35" t="s">
        <v>2999</v>
      </c>
      <c r="J35" s="53" t="str">
        <f t="shared" si="3"/>
        <v>Lófelszerelés</v>
      </c>
      <c r="K35" s="53" t="s">
        <v>3007</v>
      </c>
      <c r="L35" s="35" t="str">
        <f t="shared" si="4"/>
        <v>Nyeregemelő</v>
      </c>
      <c r="M35" s="35" t="s">
        <v>3014</v>
      </c>
      <c r="N35" s="35" t="str">
        <f t="shared" si="5"/>
        <v>Egyenes(Nem emelt)</v>
      </c>
      <c r="O35" s="35" t="s">
        <v>3244</v>
      </c>
      <c r="P35" s="35" t="str">
        <f t="shared" si="6"/>
        <v/>
      </c>
      <c r="Q35" s="35"/>
      <c r="R35" s="55" t="s">
        <v>3125</v>
      </c>
      <c r="S35" s="35" t="s">
        <v>1655</v>
      </c>
      <c r="T35" s="34">
        <v>0</v>
      </c>
      <c r="U35" s="35">
        <v>82.5</v>
      </c>
      <c r="V35" s="1" t="s">
        <v>2603</v>
      </c>
      <c r="W35" s="50">
        <v>0.8</v>
      </c>
      <c r="X35" s="35" t="str">
        <f>IFERROR(
    IF(ISNUMBER(MATCH(TRIM(CLEAN(SUBSTITUTE(SUBSTITUTE(Y35, CHAR(13), ""), CHAR(10), " "))), sizeList!A:A, 0)),
        INDEX(sizeList!B:B, MATCH(TRIM(CLEAN(SUBSTITUTE(SUBSTITUTE(Y35, CHAR(13), ""), CHAR(10), " "))), sizeList!A:A, 0)),
        IF(ISNUMBER(MATCH(Y35, sizeList!A:A, 0)),
            INDEX(sizeList!B:B, MATCH(Y35, sizeList!A:A, 0)),
            IF(ISNUMBER(MATCH(TRIM(CLEAN(SUBSTITUTE(SUBSTITUTE(Y35, CHAR(13), ""), CHAR(10), " "))), sizeList!B:B, 0)),
                INDEX(sizeList!B:B, MATCH(TRIM(CLEAN(SUBSTITUTE(SUBSTITUTE(Y35, CHAR(13), ""), CHAR(10), " "))), sizeList!B:B, 0)),
                IF(ISNUMBER(MATCH(Y35, sizeList!B:B, 0)),
                    INDEX(sizeList!B:B, MATCH(Y35, sizeList!B:B, 0)),
                    "")
            )
        )
    ),
    ""
)</f>
        <v>ONE</v>
      </c>
      <c r="Y35" s="35" t="s">
        <v>592</v>
      </c>
      <c r="Z35" s="35" t="s">
        <v>2604</v>
      </c>
      <c r="AA35" s="117" t="str">
        <f t="shared" si="7"/>
        <v>BLACK</v>
      </c>
      <c r="AB35" s="7" t="str">
        <f>IF(AA35="", "", IFERROR(VLOOKUP(AA35, colorList!A:B,2,FALSE),""))</f>
        <v>fekete</v>
      </c>
      <c r="AC35" s="7" t="str">
        <f>IF(Z35="", "", IFERROR(VLOOKUP(Z35, colorList!A:B,2,FALSE),""))</f>
        <v>fekete</v>
      </c>
      <c r="AD35" s="7"/>
    </row>
    <row r="36" spans="1:30" ht="60" customHeight="1" x14ac:dyDescent="0.25">
      <c r="A36" s="47" t="s">
        <v>880</v>
      </c>
      <c r="B36" s="7" t="str" cm="1">
        <f t="array" ref="B36">ProcessN2(S36,A36,C36)</f>
        <v>AC095_00</v>
      </c>
      <c r="C36" s="7" t="s">
        <v>1034</v>
      </c>
      <c r="D36" s="49" t="str">
        <f t="shared" si="0"/>
        <v>Acavallo Air Release Hexagonal gélpad egyenes</v>
      </c>
      <c r="E36" s="49" t="s">
        <v>2775</v>
      </c>
      <c r="F36" s="52" t="str">
        <f t="shared" si="1"/>
        <v>Air Release pad hexagonal gel</v>
      </c>
      <c r="G36" s="49" t="s">
        <v>2895</v>
      </c>
      <c r="H36" s="116" t="str">
        <f t="shared" si="2"/>
        <v>Acavallo</v>
      </c>
      <c r="I36" s="34" t="s">
        <v>2999</v>
      </c>
      <c r="J36" s="47" t="str">
        <f t="shared" si="3"/>
        <v>Lófelszerelés</v>
      </c>
      <c r="K36" s="47" t="s">
        <v>3007</v>
      </c>
      <c r="L36" s="34" t="str">
        <f t="shared" si="4"/>
        <v>Nyeregemelő</v>
      </c>
      <c r="M36" s="34" t="s">
        <v>3014</v>
      </c>
      <c r="N36" s="34" t="str">
        <f t="shared" si="5"/>
        <v>Egyenes(Nem emelt)</v>
      </c>
      <c r="O36" s="34" t="s">
        <v>3244</v>
      </c>
      <c r="P36" s="34" t="str">
        <f t="shared" si="6"/>
        <v/>
      </c>
      <c r="Q36" s="34"/>
      <c r="R36" s="56" t="s">
        <v>3125</v>
      </c>
      <c r="S36" s="34" t="s">
        <v>1658</v>
      </c>
      <c r="T36" s="34">
        <v>0</v>
      </c>
      <c r="U36" s="34">
        <v>89</v>
      </c>
      <c r="V36" s="1" t="s">
        <v>2603</v>
      </c>
      <c r="W36" s="56">
        <v>0.8</v>
      </c>
      <c r="X36" s="34" t="str">
        <f>IFERROR(
    IF(ISNUMBER(MATCH(TRIM(CLEAN(SUBSTITUTE(SUBSTITUTE(Y36, CHAR(13), ""), CHAR(10), " "))), sizeList!A:A, 0)),
        INDEX(sizeList!B:B, MATCH(TRIM(CLEAN(SUBSTITUTE(SUBSTITUTE(Y36, CHAR(13), ""), CHAR(10), " "))), sizeList!A:A, 0)),
        IF(ISNUMBER(MATCH(Y36, sizeList!A:A, 0)),
            INDEX(sizeList!B:B, MATCH(Y36, sizeList!A:A, 0)),
            IF(ISNUMBER(MATCH(TRIM(CLEAN(SUBSTITUTE(SUBSTITUTE(Y36, CHAR(13), ""), CHAR(10), " "))), sizeList!B:B, 0)),
                INDEX(sizeList!B:B, MATCH(TRIM(CLEAN(SUBSTITUTE(SUBSTITUTE(Y36, CHAR(13), ""), CHAR(10), " "))), sizeList!B:B, 0)),
                IF(ISNUMBER(MATCH(Y36, sizeList!B:B, 0)),
                    INDEX(sizeList!B:B, MATCH(Y36, sizeList!B:B, 0)),
                    "")
            )
        )
    ),
    ""
)</f>
        <v>ONE</v>
      </c>
      <c r="Y36" s="34" t="s">
        <v>592</v>
      </c>
      <c r="Z36" s="34" t="s">
        <v>2611</v>
      </c>
      <c r="AA36" s="117" t="str">
        <f t="shared" si="7"/>
        <v>TRANSPARENT</v>
      </c>
      <c r="AB36" s="7" t="str">
        <f>IF(AA36="", "", IFERROR(VLOOKUP(AA36, colorList!A:B,2,FALSE),""))</f>
        <v>átlátszó</v>
      </c>
      <c r="AC36" s="7" t="str">
        <f>IF(Z36="", "", IFERROR(VLOOKUP(Z36, colorList!A:B,2,FALSE),""))</f>
        <v>átlátszó</v>
      </c>
      <c r="AD36" s="7"/>
    </row>
    <row r="37" spans="1:30" s="58" customFormat="1" ht="60" customHeight="1" x14ac:dyDescent="0.25">
      <c r="A37" s="57" t="s">
        <v>881</v>
      </c>
      <c r="B37" s="58" t="str" cm="1">
        <f t="array" ref="B37">ProcessN2(S37,A37,C37)</f>
        <v>AC096_00_0011</v>
      </c>
      <c r="C37" s="58" t="s">
        <v>1036</v>
      </c>
      <c r="D37" s="59" t="str">
        <f t="shared" si="0"/>
        <v>Acavallo Air Release Hexagonal Microfleece gélpad egyenes</v>
      </c>
      <c r="E37" s="59" t="s">
        <v>2776</v>
      </c>
      <c r="F37" s="52" t="str">
        <f t="shared" si="1"/>
        <v>Air Release hexagonal gel pad microfleece</v>
      </c>
      <c r="G37" s="59" t="s">
        <v>2896</v>
      </c>
      <c r="H37" s="116" t="str">
        <f t="shared" si="2"/>
        <v>Acavallo</v>
      </c>
      <c r="I37" s="36" t="s">
        <v>2999</v>
      </c>
      <c r="J37" s="57" t="str">
        <f t="shared" si="3"/>
        <v>Lófelszerelés</v>
      </c>
      <c r="K37" s="57" t="s">
        <v>3007</v>
      </c>
      <c r="L37" s="36" t="str">
        <f t="shared" si="4"/>
        <v>Nyeregemelő</v>
      </c>
      <c r="M37" s="36" t="s">
        <v>3014</v>
      </c>
      <c r="N37" s="36" t="str">
        <f t="shared" si="5"/>
        <v>Egyenes(Nem emelt)</v>
      </c>
      <c r="O37" s="36" t="s">
        <v>3244</v>
      </c>
      <c r="P37" s="36" t="str">
        <f t="shared" si="6"/>
        <v/>
      </c>
      <c r="Q37" s="36"/>
      <c r="R37" s="60" t="s">
        <v>3126</v>
      </c>
      <c r="S37" s="36" t="s">
        <v>1659</v>
      </c>
      <c r="T37" s="36">
        <v>1</v>
      </c>
      <c r="U37" s="36">
        <v>111.5</v>
      </c>
      <c r="V37" s="17" t="s">
        <v>2603</v>
      </c>
      <c r="W37" s="60">
        <v>0.8</v>
      </c>
      <c r="X37" s="36" t="str">
        <f>IFERROR(
    IF(ISNUMBER(MATCH(TRIM(CLEAN(SUBSTITUTE(SUBSTITUTE(Y37, CHAR(13), ""), CHAR(10), " "))), sizeList!A:A, 0)),
        INDEX(sizeList!B:B, MATCH(TRIM(CLEAN(SUBSTITUTE(SUBSTITUTE(Y37, CHAR(13), ""), CHAR(10), " "))), sizeList!A:A, 0)),
        IF(ISNUMBER(MATCH(Y37, sizeList!A:A, 0)),
            INDEX(sizeList!B:B, MATCH(Y37, sizeList!A:A, 0)),
            IF(ISNUMBER(MATCH(TRIM(CLEAN(SUBSTITUTE(SUBSTITUTE(Y37, CHAR(13), ""), CHAR(10), " "))), sizeList!B:B, 0)),
                INDEX(sizeList!B:B, MATCH(TRIM(CLEAN(SUBSTITUTE(SUBSTITUTE(Y37, CHAR(13), ""), CHAR(10), " "))), sizeList!B:B, 0)),
                IF(ISNUMBER(MATCH(Y37, sizeList!B:B, 0)),
                    INDEX(sizeList!B:B, MATCH(Y37, sizeList!B:B, 0)),
                    "")
            )
        )
    ),
    ""
)</f>
        <v>ONE</v>
      </c>
      <c r="Y37" s="36" t="s">
        <v>592</v>
      </c>
      <c r="Z37" s="36" t="s">
        <v>2611</v>
      </c>
      <c r="AA37" s="117" t="str">
        <f t="shared" si="7"/>
        <v>TRANSPARENT</v>
      </c>
      <c r="AB37" s="58" t="str">
        <f>IF(AA37="", "", IFERROR(VLOOKUP(AA37, colorList!A:B,2,FALSE),""))</f>
        <v>átlátszó</v>
      </c>
      <c r="AC37" s="58" t="str">
        <f>IF(Z37="", "", IFERROR(VLOOKUP(Z37, colorList!A:B,2,FALSE),""))</f>
        <v>átlátszó</v>
      </c>
    </row>
    <row r="38" spans="1:30" s="58" customFormat="1" ht="60" customHeight="1" x14ac:dyDescent="0.25">
      <c r="A38" s="57" t="s">
        <v>881</v>
      </c>
      <c r="B38" s="58" t="str" cm="1">
        <f t="array" ref="B38">ProcessN2(S38,A38,C38)</f>
        <v>AC096_00_0017</v>
      </c>
      <c r="C38" s="58" t="s">
        <v>1037</v>
      </c>
      <c r="D38" s="59" t="str">
        <f t="shared" si="0"/>
        <v>Acavallo Air Release Hexagonal Microfleece gélpad egyenes</v>
      </c>
      <c r="E38" s="59" t="s">
        <v>2776</v>
      </c>
      <c r="F38" s="52" t="str">
        <f t="shared" si="1"/>
        <v>Air Release hexagonal gel pad microfleece</v>
      </c>
      <c r="G38" s="59" t="s">
        <v>2896</v>
      </c>
      <c r="H38" s="116" t="str">
        <f t="shared" si="2"/>
        <v>Acavallo</v>
      </c>
      <c r="I38" s="36" t="s">
        <v>2999</v>
      </c>
      <c r="J38" s="57" t="str">
        <f t="shared" si="3"/>
        <v>Lófelszerelés</v>
      </c>
      <c r="K38" s="57" t="s">
        <v>3007</v>
      </c>
      <c r="L38" s="36" t="str">
        <f t="shared" si="4"/>
        <v>Nyeregemelő</v>
      </c>
      <c r="M38" s="36" t="s">
        <v>3014</v>
      </c>
      <c r="N38" s="36" t="str">
        <f t="shared" si="5"/>
        <v>Egyenes(Nem emelt)</v>
      </c>
      <c r="O38" s="36" t="s">
        <v>3244</v>
      </c>
      <c r="P38" s="36" t="str">
        <f t="shared" si="6"/>
        <v/>
      </c>
      <c r="Q38" s="36"/>
      <c r="R38" s="60" t="s">
        <v>3126</v>
      </c>
      <c r="S38" s="36" t="s">
        <v>1660</v>
      </c>
      <c r="T38" s="36">
        <v>1</v>
      </c>
      <c r="U38" s="36">
        <v>111.5</v>
      </c>
      <c r="V38" s="17" t="s">
        <v>2603</v>
      </c>
      <c r="W38" s="60">
        <v>0.8</v>
      </c>
      <c r="X38" s="36" t="str">
        <f>IFERROR(
    IF(ISNUMBER(MATCH(TRIM(CLEAN(SUBSTITUTE(SUBSTITUTE(Y38, CHAR(13), ""), CHAR(10), " "))), sizeList!A:A, 0)),
        INDEX(sizeList!B:B, MATCH(TRIM(CLEAN(SUBSTITUTE(SUBSTITUTE(Y38, CHAR(13), ""), CHAR(10), " "))), sizeList!A:A, 0)),
        IF(ISNUMBER(MATCH(Y38, sizeList!A:A, 0)),
            INDEX(sizeList!B:B, MATCH(Y38, sizeList!A:A, 0)),
            IF(ISNUMBER(MATCH(TRIM(CLEAN(SUBSTITUTE(SUBSTITUTE(Y38, CHAR(13), ""), CHAR(10), " "))), sizeList!B:B, 0)),
                INDEX(sizeList!B:B, MATCH(TRIM(CLEAN(SUBSTITUTE(SUBSTITUTE(Y38, CHAR(13), ""), CHAR(10), " "))), sizeList!B:B, 0)),
                IF(ISNUMBER(MATCH(Y38, sizeList!B:B, 0)),
                    INDEX(sizeList!B:B, MATCH(Y38, sizeList!B:B, 0)),
                    "")
            )
        )
    ),
    ""
)</f>
        <v>ONE</v>
      </c>
      <c r="Y38" s="36" t="s">
        <v>592</v>
      </c>
      <c r="Z38" s="36" t="s">
        <v>2611</v>
      </c>
      <c r="AA38" s="117" t="str">
        <f t="shared" si="7"/>
        <v>TRANSPARENT</v>
      </c>
      <c r="AB38" s="58" t="str">
        <f>IF(AA38="", "", IFERROR(VLOOKUP(AA38, colorList!A:B,2,FALSE),""))</f>
        <v>átlátszó</v>
      </c>
      <c r="AC38" s="58" t="str">
        <f>IF(Z38="", "", IFERROR(VLOOKUP(Z38, colorList!A:B,2,FALSE),""))</f>
        <v>átlátszó</v>
      </c>
    </row>
    <row r="39" spans="1:30" s="58" customFormat="1" ht="60" customHeight="1" x14ac:dyDescent="0.25">
      <c r="A39" s="57" t="s">
        <v>881</v>
      </c>
      <c r="B39" s="58" t="str" cm="1">
        <f t="array" ref="B39">ProcessN2(S39,A39,C39)</f>
        <v>AC096_00_0019</v>
      </c>
      <c r="C39" s="58" t="s">
        <v>1038</v>
      </c>
      <c r="D39" s="59" t="str">
        <f t="shared" si="0"/>
        <v>Acavallo Air Release Hexagonal Microfleece gélpad egyenes</v>
      </c>
      <c r="E39" s="59" t="s">
        <v>2776</v>
      </c>
      <c r="F39" s="52" t="str">
        <f t="shared" si="1"/>
        <v>Air Release hexagonal gel pad microfleece</v>
      </c>
      <c r="G39" s="59" t="s">
        <v>2896</v>
      </c>
      <c r="H39" s="116" t="str">
        <f t="shared" si="2"/>
        <v>Acavallo</v>
      </c>
      <c r="I39" s="36" t="s">
        <v>2999</v>
      </c>
      <c r="J39" s="57" t="str">
        <f t="shared" si="3"/>
        <v>Lófelszerelés</v>
      </c>
      <c r="K39" s="57" t="s">
        <v>3007</v>
      </c>
      <c r="L39" s="36" t="str">
        <f t="shared" si="4"/>
        <v>Nyeregemelő</v>
      </c>
      <c r="M39" s="36" t="s">
        <v>3014</v>
      </c>
      <c r="N39" s="36" t="str">
        <f t="shared" si="5"/>
        <v>Egyenes(Nem emelt)</v>
      </c>
      <c r="O39" s="36" t="s">
        <v>3244</v>
      </c>
      <c r="P39" s="36" t="str">
        <f t="shared" si="6"/>
        <v/>
      </c>
      <c r="Q39" s="36"/>
      <c r="R39" s="60" t="s">
        <v>3126</v>
      </c>
      <c r="S39" s="36" t="s">
        <v>1661</v>
      </c>
      <c r="T39" s="36">
        <v>1</v>
      </c>
      <c r="U39" s="36">
        <v>111.5</v>
      </c>
      <c r="V39" s="17" t="s">
        <v>2603</v>
      </c>
      <c r="W39" s="60">
        <v>0.8</v>
      </c>
      <c r="X39" s="36" t="str">
        <f>IFERROR(
    IF(ISNUMBER(MATCH(TRIM(CLEAN(SUBSTITUTE(SUBSTITUTE(Y39, CHAR(13), ""), CHAR(10), " "))), sizeList!A:A, 0)),
        INDEX(sizeList!B:B, MATCH(TRIM(CLEAN(SUBSTITUTE(SUBSTITUTE(Y39, CHAR(13), ""), CHAR(10), " "))), sizeList!A:A, 0)),
        IF(ISNUMBER(MATCH(Y39, sizeList!A:A, 0)),
            INDEX(sizeList!B:B, MATCH(Y39, sizeList!A:A, 0)),
            IF(ISNUMBER(MATCH(TRIM(CLEAN(SUBSTITUTE(SUBSTITUTE(Y39, CHAR(13), ""), CHAR(10), " "))), sizeList!B:B, 0)),
                INDEX(sizeList!B:B, MATCH(TRIM(CLEAN(SUBSTITUTE(SUBSTITUTE(Y39, CHAR(13), ""), CHAR(10), " "))), sizeList!B:B, 0)),
                IF(ISNUMBER(MATCH(Y39, sizeList!B:B, 0)),
                    INDEX(sizeList!B:B, MATCH(Y39, sizeList!B:B, 0)),
                    "")
            )
        )
    ),
    ""
)</f>
        <v>ONE</v>
      </c>
      <c r="Y39" s="36" t="s">
        <v>592</v>
      </c>
      <c r="Z39" s="36" t="s">
        <v>2611</v>
      </c>
      <c r="AA39" s="117" t="str">
        <f t="shared" si="7"/>
        <v>TRANSPARENT</v>
      </c>
      <c r="AB39" s="58" t="str">
        <f>IF(AA39="", "", IFERROR(VLOOKUP(AA39, colorList!A:B,2,FALSE),""))</f>
        <v>átlátszó</v>
      </c>
      <c r="AC39" s="58" t="str">
        <f>IF(Z39="", "", IFERROR(VLOOKUP(Z39, colorList!A:B,2,FALSE),""))</f>
        <v>átlátszó</v>
      </c>
    </row>
    <row r="40" spans="1:30" s="58" customFormat="1" ht="60" customHeight="1" x14ac:dyDescent="0.25">
      <c r="A40" s="57" t="s">
        <v>881</v>
      </c>
      <c r="B40" s="58" t="str" cm="1">
        <f t="array" ref="B40">ProcessN2(S40,A40,C40)</f>
        <v>AC096_09_0011</v>
      </c>
      <c r="C40" s="58" t="s">
        <v>1039</v>
      </c>
      <c r="D40" s="59" t="str">
        <f t="shared" si="0"/>
        <v>Acavallo Air Release Hexagonal Microfleece gélpad egyenes</v>
      </c>
      <c r="E40" s="59" t="s">
        <v>2776</v>
      </c>
      <c r="F40" s="52" t="str">
        <f t="shared" si="1"/>
        <v>Air Release hexagonal gel pad microfleece</v>
      </c>
      <c r="G40" s="59" t="s">
        <v>2896</v>
      </c>
      <c r="H40" s="116" t="str">
        <f t="shared" si="2"/>
        <v>Acavallo</v>
      </c>
      <c r="I40" s="36" t="s">
        <v>2999</v>
      </c>
      <c r="J40" s="57" t="str">
        <f t="shared" si="3"/>
        <v>Lófelszerelés</v>
      </c>
      <c r="K40" s="57" t="s">
        <v>3007</v>
      </c>
      <c r="L40" s="36" t="str">
        <f t="shared" si="4"/>
        <v>Nyeregemelő</v>
      </c>
      <c r="M40" s="36" t="s">
        <v>3014</v>
      </c>
      <c r="N40" s="36" t="str">
        <f t="shared" si="5"/>
        <v>Egyenes(Nem emelt)</v>
      </c>
      <c r="O40" s="36" t="s">
        <v>3244</v>
      </c>
      <c r="P40" s="36" t="str">
        <f t="shared" si="6"/>
        <v/>
      </c>
      <c r="Q40" s="36"/>
      <c r="R40" s="60" t="s">
        <v>3126</v>
      </c>
      <c r="S40" s="36" t="s">
        <v>1662</v>
      </c>
      <c r="T40" s="36">
        <v>1</v>
      </c>
      <c r="U40" s="36">
        <v>111.5</v>
      </c>
      <c r="V40" s="17" t="s">
        <v>2603</v>
      </c>
      <c r="W40" s="60">
        <v>0.8</v>
      </c>
      <c r="X40" s="36" t="str">
        <f>IFERROR(
    IF(ISNUMBER(MATCH(TRIM(CLEAN(SUBSTITUTE(SUBSTITUTE(Y40, CHAR(13), ""), CHAR(10), " "))), sizeList!A:A, 0)),
        INDEX(sizeList!B:B, MATCH(TRIM(CLEAN(SUBSTITUTE(SUBSTITUTE(Y40, CHAR(13), ""), CHAR(10), " "))), sizeList!A:A, 0)),
        IF(ISNUMBER(MATCH(Y40, sizeList!A:A, 0)),
            INDEX(sizeList!B:B, MATCH(Y40, sizeList!A:A, 0)),
            IF(ISNUMBER(MATCH(TRIM(CLEAN(SUBSTITUTE(SUBSTITUTE(Y40, CHAR(13), ""), CHAR(10), " "))), sizeList!B:B, 0)),
                INDEX(sizeList!B:B, MATCH(TRIM(CLEAN(SUBSTITUTE(SUBSTITUTE(Y40, CHAR(13), ""), CHAR(10), " "))), sizeList!B:B, 0)),
                IF(ISNUMBER(MATCH(Y40, sizeList!B:B, 0)),
                    INDEX(sizeList!B:B, MATCH(Y40, sizeList!B:B, 0)),
                    "")
            )
        )
    ),
    ""
)</f>
        <v>ONE</v>
      </c>
      <c r="Y40" s="36" t="s">
        <v>592</v>
      </c>
      <c r="Z40" s="36" t="s">
        <v>2604</v>
      </c>
      <c r="AA40" s="117" t="str">
        <f t="shared" si="7"/>
        <v>BLACK</v>
      </c>
      <c r="AB40" s="58" t="str">
        <f>IF(AA40="", "", IFERROR(VLOOKUP(AA40, colorList!A:B,2,FALSE),""))</f>
        <v>fekete</v>
      </c>
      <c r="AC40" s="58" t="str">
        <f>IF(Z40="", "", IFERROR(VLOOKUP(Z40, colorList!A:B,2,FALSE),""))</f>
        <v>fekete</v>
      </c>
    </row>
    <row r="41" spans="1:30" ht="60" customHeight="1" x14ac:dyDescent="0.25">
      <c r="A41" s="53" t="s">
        <v>881</v>
      </c>
      <c r="B41" s="7" t="str" cm="1">
        <f t="array" ref="B41">ProcessN2(S41,A41,C41)</f>
        <v>AC096_09_0017</v>
      </c>
      <c r="C41" s="7" t="s">
        <v>1040</v>
      </c>
      <c r="D41" s="52" t="str">
        <f t="shared" si="0"/>
        <v>Acavallo Air Release Hexagonal Microfleece gélpad egyenes</v>
      </c>
      <c r="E41" s="52" t="s">
        <v>2776</v>
      </c>
      <c r="F41" s="52" t="str">
        <f t="shared" si="1"/>
        <v>Air Release hexagonal gel pad microfleece</v>
      </c>
      <c r="G41" s="52" t="s">
        <v>2896</v>
      </c>
      <c r="H41" s="116" t="str">
        <f t="shared" si="2"/>
        <v>Acavallo</v>
      </c>
      <c r="I41" s="35" t="s">
        <v>2999</v>
      </c>
      <c r="J41" s="53" t="str">
        <f t="shared" si="3"/>
        <v>Lófelszerelés</v>
      </c>
      <c r="K41" s="53" t="s">
        <v>3007</v>
      </c>
      <c r="L41" s="35" t="str">
        <f t="shared" si="4"/>
        <v>Nyeregemelő</v>
      </c>
      <c r="M41" s="35" t="s">
        <v>3014</v>
      </c>
      <c r="N41" s="35" t="str">
        <f t="shared" si="5"/>
        <v>Egyenes(Nem emelt)</v>
      </c>
      <c r="O41" s="35" t="s">
        <v>3244</v>
      </c>
      <c r="P41" s="35" t="str">
        <f t="shared" si="6"/>
        <v/>
      </c>
      <c r="Q41" s="35"/>
      <c r="R41" s="55" t="s">
        <v>3126</v>
      </c>
      <c r="S41" s="35" t="s">
        <v>1663</v>
      </c>
      <c r="T41" s="34">
        <v>0</v>
      </c>
      <c r="U41" s="35">
        <v>111.5</v>
      </c>
      <c r="V41" s="1" t="s">
        <v>2603</v>
      </c>
      <c r="W41" s="55">
        <v>0.8</v>
      </c>
      <c r="X41" s="35" t="str">
        <f>IFERROR(
    IF(ISNUMBER(MATCH(TRIM(CLEAN(SUBSTITUTE(SUBSTITUTE(Y41, CHAR(13), ""), CHAR(10), " "))), sizeList!A:A, 0)),
        INDEX(sizeList!B:B, MATCH(TRIM(CLEAN(SUBSTITUTE(SUBSTITUTE(Y41, CHAR(13), ""), CHAR(10), " "))), sizeList!A:A, 0)),
        IF(ISNUMBER(MATCH(Y41, sizeList!A:A, 0)),
            INDEX(sizeList!B:B, MATCH(Y41, sizeList!A:A, 0)),
            IF(ISNUMBER(MATCH(TRIM(CLEAN(SUBSTITUTE(SUBSTITUTE(Y41, CHAR(13), ""), CHAR(10), " "))), sizeList!B:B, 0)),
                INDEX(sizeList!B:B, MATCH(TRIM(CLEAN(SUBSTITUTE(SUBSTITUTE(Y41, CHAR(13), ""), CHAR(10), " "))), sizeList!B:B, 0)),
                IF(ISNUMBER(MATCH(Y41, sizeList!B:B, 0)),
                    INDEX(sizeList!B:B, MATCH(Y41, sizeList!B:B, 0)),
                    "")
            )
        )
    ),
    ""
)</f>
        <v>ONE</v>
      </c>
      <c r="Y41" s="35" t="s">
        <v>592</v>
      </c>
      <c r="Z41" s="35" t="s">
        <v>3260</v>
      </c>
      <c r="AA41" s="117" t="str">
        <f t="shared" si="7"/>
        <v>BLACK/BROWN</v>
      </c>
      <c r="AB41" s="7" t="str">
        <f>IF(AA41="", "", IFERROR(VLOOKUP(AA41, colorList!A:B,2,FALSE),""))</f>
        <v>fekete/barna</v>
      </c>
      <c r="AC41" s="7" t="str">
        <f>IF(Z41="", "", IFERROR(VLOOKUP(Z41, colorList!A:B,2,FALSE),""))</f>
        <v>fekete/barna</v>
      </c>
      <c r="AD41" s="7"/>
    </row>
    <row r="42" spans="1:30" ht="60" customHeight="1" x14ac:dyDescent="0.25">
      <c r="A42" s="53" t="s">
        <v>881</v>
      </c>
      <c r="B42" s="7" t="str" cm="1">
        <f t="array" ref="B42">ProcessN2(S42,A42,C42)</f>
        <v>AC096_09_0019</v>
      </c>
      <c r="C42" s="7" t="s">
        <v>1041</v>
      </c>
      <c r="D42" s="52" t="str">
        <f t="shared" si="0"/>
        <v>Acavallo Air Release Hexagonal Microfleece gélpad egyenes</v>
      </c>
      <c r="E42" s="52" t="s">
        <v>2776</v>
      </c>
      <c r="F42" s="52" t="str">
        <f t="shared" si="1"/>
        <v>Air Release hexagonal gel pad microfleece</v>
      </c>
      <c r="G42" s="52" t="s">
        <v>2896</v>
      </c>
      <c r="H42" s="116" t="str">
        <f t="shared" si="2"/>
        <v>Acavallo</v>
      </c>
      <c r="I42" s="35" t="s">
        <v>2999</v>
      </c>
      <c r="J42" s="53" t="str">
        <f t="shared" si="3"/>
        <v>Lófelszerelés</v>
      </c>
      <c r="K42" s="53" t="s">
        <v>3007</v>
      </c>
      <c r="L42" s="35" t="str">
        <f t="shared" si="4"/>
        <v>Nyeregemelő</v>
      </c>
      <c r="M42" s="35" t="s">
        <v>3014</v>
      </c>
      <c r="N42" s="35" t="str">
        <f t="shared" si="5"/>
        <v>Egyenes(Nem emelt)</v>
      </c>
      <c r="O42" s="35" t="s">
        <v>3244</v>
      </c>
      <c r="P42" s="35" t="str">
        <f t="shared" si="6"/>
        <v/>
      </c>
      <c r="Q42" s="35"/>
      <c r="R42" s="55" t="s">
        <v>3126</v>
      </c>
      <c r="S42" s="35" t="s">
        <v>1664</v>
      </c>
      <c r="T42" s="34">
        <v>0</v>
      </c>
      <c r="U42" s="35">
        <v>111.5</v>
      </c>
      <c r="V42" s="1" t="s">
        <v>2603</v>
      </c>
      <c r="W42" s="55">
        <v>0.8</v>
      </c>
      <c r="X42" s="35" t="str">
        <f>IFERROR(
    IF(ISNUMBER(MATCH(TRIM(CLEAN(SUBSTITUTE(SUBSTITUTE(Y42, CHAR(13), ""), CHAR(10), " "))), sizeList!A:A, 0)),
        INDEX(sizeList!B:B, MATCH(TRIM(CLEAN(SUBSTITUTE(SUBSTITUTE(Y42, CHAR(13), ""), CHAR(10), " "))), sizeList!A:A, 0)),
        IF(ISNUMBER(MATCH(Y42, sizeList!A:A, 0)),
            INDEX(sizeList!B:B, MATCH(Y42, sizeList!A:A, 0)),
            IF(ISNUMBER(MATCH(TRIM(CLEAN(SUBSTITUTE(SUBSTITUTE(Y42, CHAR(13), ""), CHAR(10), " "))), sizeList!B:B, 0)),
                INDEX(sizeList!B:B, MATCH(TRIM(CLEAN(SUBSTITUTE(SUBSTITUTE(Y42, CHAR(13), ""), CHAR(10), " "))), sizeList!B:B, 0)),
                IF(ISNUMBER(MATCH(Y42, sizeList!B:B, 0)),
                    INDEX(sizeList!B:B, MATCH(Y42, sizeList!B:B, 0)),
                    "")
            )
        )
    ),
    ""
)</f>
        <v>ONE</v>
      </c>
      <c r="Y42" s="35" t="s">
        <v>592</v>
      </c>
      <c r="Z42" s="35" t="s">
        <v>2604</v>
      </c>
      <c r="AA42" s="117" t="str">
        <f t="shared" si="7"/>
        <v>BLACK</v>
      </c>
      <c r="AB42" s="7" t="str">
        <f>IF(AA42="", "", IFERROR(VLOOKUP(AA42, colorList!A:B,2,FALSE),""))</f>
        <v>fekete</v>
      </c>
      <c r="AC42" s="7" t="str">
        <f>IF(Z42="", "", IFERROR(VLOOKUP(Z42, colorList!A:B,2,FALSE),""))</f>
        <v>fekete</v>
      </c>
      <c r="AD42" s="7"/>
    </row>
    <row r="43" spans="1:30" ht="60" customHeight="1" x14ac:dyDescent="0.25">
      <c r="A43" s="53" t="s">
        <v>872</v>
      </c>
      <c r="B43" s="7" t="str" cm="1">
        <f t="array" ref="B43">ProcessN2(S43,A43,C43)</f>
        <v>AC099_09</v>
      </c>
      <c r="C43" s="7" t="s">
        <v>1033</v>
      </c>
      <c r="D43" s="52" t="str">
        <f t="shared" si="0"/>
        <v>Acavallo Close Contact gélpad</v>
      </c>
      <c r="E43" s="52" t="s">
        <v>2766</v>
      </c>
      <c r="F43" s="52" t="str">
        <f t="shared" si="1"/>
        <v>Close contact lightweight pad gel classic</v>
      </c>
      <c r="G43" s="52" t="s">
        <v>2887</v>
      </c>
      <c r="H43" s="116" t="str">
        <f t="shared" si="2"/>
        <v>Acavallo</v>
      </c>
      <c r="I43" s="35" t="s">
        <v>2999</v>
      </c>
      <c r="J43" s="53" t="str">
        <f t="shared" si="3"/>
        <v>Lófelszerelés</v>
      </c>
      <c r="K43" s="53" t="s">
        <v>3007</v>
      </c>
      <c r="L43" s="35" t="str">
        <f t="shared" si="4"/>
        <v>Nyeregemelő</v>
      </c>
      <c r="M43" s="35" t="s">
        <v>3014</v>
      </c>
      <c r="N43" s="35" t="str">
        <f t="shared" si="5"/>
        <v>Egyenes(Nem emelt)</v>
      </c>
      <c r="O43" s="35" t="s">
        <v>3244</v>
      </c>
      <c r="P43" s="35" t="str">
        <f t="shared" si="6"/>
        <v/>
      </c>
      <c r="Q43" s="35"/>
      <c r="R43" s="50" t="s">
        <v>3117</v>
      </c>
      <c r="S43" s="35" t="s">
        <v>1645</v>
      </c>
      <c r="T43" s="34">
        <v>0</v>
      </c>
      <c r="U43" s="35">
        <v>45</v>
      </c>
      <c r="V43" s="1" t="s">
        <v>2603</v>
      </c>
      <c r="W43" s="50">
        <v>0.8</v>
      </c>
      <c r="X43" s="35" t="str">
        <f>IFERROR(
    IF(ISNUMBER(MATCH(TRIM(CLEAN(SUBSTITUTE(SUBSTITUTE(Y43, CHAR(13), ""), CHAR(10), " "))), sizeList!A:A, 0)),
        INDEX(sizeList!B:B, MATCH(TRIM(CLEAN(SUBSTITUTE(SUBSTITUTE(Y43, CHAR(13), ""), CHAR(10), " "))), sizeList!A:A, 0)),
        IF(ISNUMBER(MATCH(Y43, sizeList!A:A, 0)),
            INDEX(sizeList!B:B, MATCH(Y43, sizeList!A:A, 0)),
            IF(ISNUMBER(MATCH(TRIM(CLEAN(SUBSTITUTE(SUBSTITUTE(Y43, CHAR(13), ""), CHAR(10), " "))), sizeList!B:B, 0)),
                INDEX(sizeList!B:B, MATCH(TRIM(CLEAN(SUBSTITUTE(SUBSTITUTE(Y43, CHAR(13), ""), CHAR(10), " "))), sizeList!B:B, 0)),
                IF(ISNUMBER(MATCH(Y43, sizeList!B:B, 0)),
                    INDEX(sizeList!B:B, MATCH(Y43, sizeList!B:B, 0)),
                    "")
            )
        )
    ),
    ""
)</f>
        <v>ONE</v>
      </c>
      <c r="Y43" s="35" t="s">
        <v>592</v>
      </c>
      <c r="Z43" s="35" t="s">
        <v>2604</v>
      </c>
      <c r="AA43" s="117" t="str">
        <f t="shared" si="7"/>
        <v>BLACK</v>
      </c>
      <c r="AB43" s="7" t="str">
        <f>IF(AA43="", "", IFERROR(VLOOKUP(AA43, colorList!A:B,2,FALSE),""))</f>
        <v>fekete</v>
      </c>
      <c r="AC43" s="7" t="str">
        <f>IF(Z43="", "", IFERROR(VLOOKUP(Z43, colorList!A:B,2,FALSE),""))</f>
        <v>fekete</v>
      </c>
      <c r="AD43" s="7"/>
    </row>
    <row r="44" spans="1:30" ht="60" customHeight="1" x14ac:dyDescent="0.25">
      <c r="A44" s="47" t="s">
        <v>875</v>
      </c>
      <c r="B44" s="7" t="str" cm="1">
        <f t="array" ref="B44">ProcessN2(S44,A44,C44)</f>
        <v>AC100_09</v>
      </c>
      <c r="C44" s="7" t="s">
        <v>1033</v>
      </c>
      <c r="D44" s="49" t="str">
        <f t="shared" si="0"/>
        <v>Acavallo Classic gélpad elöl emelt</v>
      </c>
      <c r="E44" s="49" t="s">
        <v>2769</v>
      </c>
      <c r="F44" s="52" t="str">
        <f t="shared" si="1"/>
        <v>Gel classic pad</v>
      </c>
      <c r="G44" s="49" t="s">
        <v>2890</v>
      </c>
      <c r="H44" s="116" t="str">
        <f t="shared" si="2"/>
        <v>Acavallo</v>
      </c>
      <c r="I44" s="34" t="s">
        <v>2999</v>
      </c>
      <c r="J44" s="47" t="str">
        <f t="shared" si="3"/>
        <v>Lófelszerelés</v>
      </c>
      <c r="K44" s="47" t="s">
        <v>3007</v>
      </c>
      <c r="L44" s="34" t="str">
        <f t="shared" si="4"/>
        <v>Nyeregemelő</v>
      </c>
      <c r="M44" s="34" t="s">
        <v>3014</v>
      </c>
      <c r="N44" s="34" t="str">
        <f t="shared" si="5"/>
        <v>Elöl emelt</v>
      </c>
      <c r="O44" s="34" t="s">
        <v>3247</v>
      </c>
      <c r="P44" s="34" t="str">
        <f t="shared" si="6"/>
        <v/>
      </c>
      <c r="Q44" s="34"/>
      <c r="R44" s="54" t="s">
        <v>3120</v>
      </c>
      <c r="S44" s="34" t="s">
        <v>1646</v>
      </c>
      <c r="T44" s="34">
        <v>0</v>
      </c>
      <c r="U44" s="34">
        <v>63</v>
      </c>
      <c r="V44" s="1" t="s">
        <v>2603</v>
      </c>
      <c r="W44" s="54">
        <v>0.8</v>
      </c>
      <c r="X44" s="34" t="str">
        <f>IFERROR(
    IF(ISNUMBER(MATCH(TRIM(CLEAN(SUBSTITUTE(SUBSTITUTE(Y44, CHAR(13), ""), CHAR(10), " "))), sizeList!A:A, 0)),
        INDEX(sizeList!B:B, MATCH(TRIM(CLEAN(SUBSTITUTE(SUBSTITUTE(Y44, CHAR(13), ""), CHAR(10), " "))), sizeList!A:A, 0)),
        IF(ISNUMBER(MATCH(Y44, sizeList!A:A, 0)),
            INDEX(sizeList!B:B, MATCH(Y44, sizeList!A:A, 0)),
            IF(ISNUMBER(MATCH(TRIM(CLEAN(SUBSTITUTE(SUBSTITUTE(Y44, CHAR(13), ""), CHAR(10), " "))), sizeList!B:B, 0)),
                INDEX(sizeList!B:B, MATCH(TRIM(CLEAN(SUBSTITUTE(SUBSTITUTE(Y44, CHAR(13), ""), CHAR(10), " "))), sizeList!B:B, 0)),
                IF(ISNUMBER(MATCH(Y44, sizeList!B:B, 0)),
                    INDEX(sizeList!B:B, MATCH(Y44, sizeList!B:B, 0)),
                    "")
            )
        )
    ),
    ""
)</f>
        <v>ONE</v>
      </c>
      <c r="Y44" s="34" t="s">
        <v>592</v>
      </c>
      <c r="Z44" s="34" t="s">
        <v>2604</v>
      </c>
      <c r="AA44" s="117" t="str">
        <f t="shared" si="7"/>
        <v>BLACK</v>
      </c>
      <c r="AB44" s="7" t="str">
        <f>IF(AA44="", "", IFERROR(VLOOKUP(AA44, colorList!A:B,2,FALSE),""))</f>
        <v>fekete</v>
      </c>
      <c r="AC44" s="7" t="str">
        <f>IF(Z44="", "", IFERROR(VLOOKUP(Z44, colorList!A:B,2,FALSE),""))</f>
        <v>fekete</v>
      </c>
      <c r="AD44" s="7"/>
    </row>
    <row r="45" spans="1:30" ht="60" customHeight="1" x14ac:dyDescent="0.25">
      <c r="A45" s="53" t="s">
        <v>875</v>
      </c>
      <c r="B45" s="7" t="str" cm="1">
        <f t="array" ref="B45">ProcessN2(S45,A45,C45)</f>
        <v>AC100_00</v>
      </c>
      <c r="C45" s="7" t="s">
        <v>1034</v>
      </c>
      <c r="D45" s="52" t="str">
        <f t="shared" si="0"/>
        <v>Acavallo Classic gélpad egyenes</v>
      </c>
      <c r="E45" s="52" t="s">
        <v>2771</v>
      </c>
      <c r="F45" s="52" t="str">
        <f t="shared" si="1"/>
        <v>Gel classic pad</v>
      </c>
      <c r="G45" s="52" t="s">
        <v>2890</v>
      </c>
      <c r="H45" s="116" t="str">
        <f t="shared" si="2"/>
        <v>Acavallo</v>
      </c>
      <c r="I45" s="35" t="s">
        <v>2999</v>
      </c>
      <c r="J45" s="53" t="str">
        <f t="shared" si="3"/>
        <v>Lófelszerelés</v>
      </c>
      <c r="K45" s="53" t="s">
        <v>3007</v>
      </c>
      <c r="L45" s="35" t="str">
        <f t="shared" si="4"/>
        <v>Nyeregemelő</v>
      </c>
      <c r="M45" s="35" t="s">
        <v>3014</v>
      </c>
      <c r="N45" s="35" t="str">
        <f t="shared" si="5"/>
        <v>Egyenes(Nem emelt)</v>
      </c>
      <c r="O45" s="35" t="s">
        <v>3244</v>
      </c>
      <c r="P45" s="35" t="str">
        <f t="shared" si="6"/>
        <v/>
      </c>
      <c r="Q45" s="35"/>
      <c r="R45" s="50" t="s">
        <v>3120</v>
      </c>
      <c r="S45" s="35" t="s">
        <v>1648</v>
      </c>
      <c r="T45" s="34">
        <v>0</v>
      </c>
      <c r="U45" s="35">
        <v>73</v>
      </c>
      <c r="V45" s="1" t="s">
        <v>2603</v>
      </c>
      <c r="W45" s="50">
        <v>0.8</v>
      </c>
      <c r="X45" s="35" t="str">
        <f>IFERROR(
    IF(ISNUMBER(MATCH(TRIM(CLEAN(SUBSTITUTE(SUBSTITUTE(Y45, CHAR(13), ""), CHAR(10), " "))), sizeList!A:A, 0)),
        INDEX(sizeList!B:B, MATCH(TRIM(CLEAN(SUBSTITUTE(SUBSTITUTE(Y45, CHAR(13), ""), CHAR(10), " "))), sizeList!A:A, 0)),
        IF(ISNUMBER(MATCH(Y45, sizeList!A:A, 0)),
            INDEX(sizeList!B:B, MATCH(Y45, sizeList!A:A, 0)),
            IF(ISNUMBER(MATCH(TRIM(CLEAN(SUBSTITUTE(SUBSTITUTE(Y45, CHAR(13), ""), CHAR(10), " "))), sizeList!B:B, 0)),
                INDEX(sizeList!B:B, MATCH(TRIM(CLEAN(SUBSTITUTE(SUBSTITUTE(Y45, CHAR(13), ""), CHAR(10), " "))), sizeList!B:B, 0)),
                IF(ISNUMBER(MATCH(Y45, sizeList!B:B, 0)),
                    INDEX(sizeList!B:B, MATCH(Y45, sizeList!B:B, 0)),
                    "")
            )
        )
    ),
    ""
)</f>
        <v>ONE</v>
      </c>
      <c r="Y45" s="35" t="s">
        <v>592</v>
      </c>
      <c r="Z45" s="35" t="s">
        <v>2611</v>
      </c>
      <c r="AA45" s="117" t="str">
        <f t="shared" si="7"/>
        <v>TRANSPARENT</v>
      </c>
      <c r="AB45" s="7" t="str">
        <f>IF(AA45="", "", IFERROR(VLOOKUP(AA45, colorList!A:B,2,FALSE),""))</f>
        <v>átlátszó</v>
      </c>
      <c r="AC45" s="7" t="str">
        <f>IF(Z45="", "", IFERROR(VLOOKUP(Z45, colorList!A:B,2,FALSE),""))</f>
        <v>átlátszó</v>
      </c>
      <c r="AD45" s="7"/>
    </row>
    <row r="46" spans="1:30" ht="60" customHeight="1" x14ac:dyDescent="0.25">
      <c r="A46" s="53" t="s">
        <v>875</v>
      </c>
      <c r="B46" s="7" t="str" cm="1">
        <f t="array" ref="B46">ProcessN2(S46,A46,C46)</f>
        <v>AC100_07</v>
      </c>
      <c r="C46" s="7" t="s">
        <v>1035</v>
      </c>
      <c r="D46" s="52" t="str">
        <f t="shared" si="0"/>
        <v>Acavallo Classic gélpad egyenes</v>
      </c>
      <c r="E46" s="52" t="s">
        <v>2771</v>
      </c>
      <c r="F46" s="52" t="str">
        <f t="shared" si="1"/>
        <v>Gel classic pad</v>
      </c>
      <c r="G46" s="52" t="s">
        <v>2890</v>
      </c>
      <c r="H46" s="116" t="str">
        <f t="shared" si="2"/>
        <v>Acavallo</v>
      </c>
      <c r="I46" s="35" t="s">
        <v>2999</v>
      </c>
      <c r="J46" s="53" t="str">
        <f t="shared" si="3"/>
        <v>Lófelszerelés</v>
      </c>
      <c r="K46" s="53" t="s">
        <v>3007</v>
      </c>
      <c r="L46" s="35" t="str">
        <f t="shared" si="4"/>
        <v>Nyeregemelő</v>
      </c>
      <c r="M46" s="35" t="s">
        <v>3014</v>
      </c>
      <c r="N46" s="35" t="str">
        <f t="shared" si="5"/>
        <v>Egyenes(Nem emelt)</v>
      </c>
      <c r="O46" s="35" t="s">
        <v>3244</v>
      </c>
      <c r="P46" s="35" t="str">
        <f t="shared" si="6"/>
        <v/>
      </c>
      <c r="Q46" s="35"/>
      <c r="R46" s="50" t="s">
        <v>3120</v>
      </c>
      <c r="S46" s="35" t="s">
        <v>1649</v>
      </c>
      <c r="T46" s="34">
        <v>0</v>
      </c>
      <c r="U46" s="35">
        <v>73</v>
      </c>
      <c r="V46" s="1" t="s">
        <v>2603</v>
      </c>
      <c r="W46" s="50">
        <v>0.8</v>
      </c>
      <c r="X46" s="35" t="str">
        <f>IFERROR(
    IF(ISNUMBER(MATCH(TRIM(CLEAN(SUBSTITUTE(SUBSTITUTE(Y46, CHAR(13), ""), CHAR(10), " "))), sizeList!A:A, 0)),
        INDEX(sizeList!B:B, MATCH(TRIM(CLEAN(SUBSTITUTE(SUBSTITUTE(Y46, CHAR(13), ""), CHAR(10), " "))), sizeList!A:A, 0)),
        IF(ISNUMBER(MATCH(Y46, sizeList!A:A, 0)),
            INDEX(sizeList!B:B, MATCH(Y46, sizeList!A:A, 0)),
            IF(ISNUMBER(MATCH(TRIM(CLEAN(SUBSTITUTE(SUBSTITUTE(Y46, CHAR(13), ""), CHAR(10), " "))), sizeList!B:B, 0)),
                INDEX(sizeList!B:B, MATCH(TRIM(CLEAN(SUBSTITUTE(SUBSTITUTE(Y46, CHAR(13), ""), CHAR(10), " "))), sizeList!B:B, 0)),
                IF(ISNUMBER(MATCH(Y46, sizeList!B:B, 0)),
                    INDEX(sizeList!B:B, MATCH(Y46, sizeList!B:B, 0)),
                    "")
            )
        )
    ),
    ""
)</f>
        <v>ONE</v>
      </c>
      <c r="Y46" s="35" t="s">
        <v>592</v>
      </c>
      <c r="Z46" s="35" t="s">
        <v>2609</v>
      </c>
      <c r="AA46" s="117" t="str">
        <f t="shared" si="7"/>
        <v>BROWN</v>
      </c>
      <c r="AB46" s="7" t="str">
        <f>IF(AA46="", "", IFERROR(VLOOKUP(AA46, colorList!A:B,2,FALSE),""))</f>
        <v>barna</v>
      </c>
      <c r="AC46" s="7" t="str">
        <f>IF(Z46="", "", IFERROR(VLOOKUP(Z46, colorList!A:B,2,FALSE),""))</f>
        <v>barna</v>
      </c>
      <c r="AD46" s="7"/>
    </row>
    <row r="47" spans="1:30" ht="60" customHeight="1" x14ac:dyDescent="0.25">
      <c r="A47" s="53" t="s">
        <v>879</v>
      </c>
      <c r="B47" s="7" t="str" cm="1">
        <f t="array" ref="B47">ProcessN2(S47,A47,C47)</f>
        <v>AC101_09</v>
      </c>
      <c r="C47" s="7" t="s">
        <v>1033</v>
      </c>
      <c r="D47" s="52" t="str">
        <f t="shared" si="0"/>
        <v>Acavallo Classic Dri-Lex gélpad egyenes</v>
      </c>
      <c r="E47" s="52" t="s">
        <v>2774</v>
      </c>
      <c r="F47" s="52" t="str">
        <f t="shared" si="1"/>
        <v>Gel classic pad Dri-lex</v>
      </c>
      <c r="G47" s="52" t="s">
        <v>2894</v>
      </c>
      <c r="H47" s="116" t="str">
        <f t="shared" si="2"/>
        <v>Acavallo</v>
      </c>
      <c r="I47" s="35" t="s">
        <v>2999</v>
      </c>
      <c r="J47" s="53" t="str">
        <f t="shared" si="3"/>
        <v>Lófelszerelés</v>
      </c>
      <c r="K47" s="53" t="s">
        <v>3007</v>
      </c>
      <c r="L47" s="35" t="str">
        <f t="shared" si="4"/>
        <v>Nyeregemelő</v>
      </c>
      <c r="M47" s="35" t="s">
        <v>3014</v>
      </c>
      <c r="N47" s="35" t="str">
        <f t="shared" si="5"/>
        <v>Egyenes(Nem emelt)</v>
      </c>
      <c r="O47" s="35" t="s">
        <v>3244</v>
      </c>
      <c r="P47" s="35" t="str">
        <f t="shared" si="6"/>
        <v/>
      </c>
      <c r="Q47" s="35"/>
      <c r="R47" s="55" t="s">
        <v>3124</v>
      </c>
      <c r="S47" s="35" t="s">
        <v>1653</v>
      </c>
      <c r="T47" s="34">
        <v>0</v>
      </c>
      <c r="U47" s="35">
        <v>86</v>
      </c>
      <c r="V47" s="1" t="s">
        <v>2603</v>
      </c>
      <c r="W47" s="50">
        <v>0.8</v>
      </c>
      <c r="X47" s="35" t="str">
        <f>IFERROR(
    IF(ISNUMBER(MATCH(TRIM(CLEAN(SUBSTITUTE(SUBSTITUTE(Y47, CHAR(13), ""), CHAR(10), " "))), sizeList!A:A, 0)),
        INDEX(sizeList!B:B, MATCH(TRIM(CLEAN(SUBSTITUTE(SUBSTITUTE(Y47, CHAR(13), ""), CHAR(10), " "))), sizeList!A:A, 0)),
        IF(ISNUMBER(MATCH(Y47, sizeList!A:A, 0)),
            INDEX(sizeList!B:B, MATCH(Y47, sizeList!A:A, 0)),
            IF(ISNUMBER(MATCH(TRIM(CLEAN(SUBSTITUTE(SUBSTITUTE(Y47, CHAR(13), ""), CHAR(10), " "))), sizeList!B:B, 0)),
                INDEX(sizeList!B:B, MATCH(TRIM(CLEAN(SUBSTITUTE(SUBSTITUTE(Y47, CHAR(13), ""), CHAR(10), " "))), sizeList!B:B, 0)),
                IF(ISNUMBER(MATCH(Y47, sizeList!B:B, 0)),
                    INDEX(sizeList!B:B, MATCH(Y47, sizeList!B:B, 0)),
                    "")
            )
        )
    ),
    ""
)</f>
        <v>ONE</v>
      </c>
      <c r="Y47" s="35" t="s">
        <v>592</v>
      </c>
      <c r="Z47" s="35" t="s">
        <v>2604</v>
      </c>
      <c r="AA47" s="117" t="str">
        <f t="shared" si="7"/>
        <v>BLACK</v>
      </c>
      <c r="AB47" s="7" t="str">
        <f>IF(AA47="", "", IFERROR(VLOOKUP(AA47, colorList!A:B,2,FALSE),""))</f>
        <v>fekete</v>
      </c>
      <c r="AC47" s="7" t="str">
        <f>IF(Z47="", "", IFERROR(VLOOKUP(Z47, colorList!A:B,2,FALSE),""))</f>
        <v>fekete</v>
      </c>
      <c r="AD47" s="7"/>
    </row>
    <row r="48" spans="1:30" ht="60" customHeight="1" x14ac:dyDescent="0.25">
      <c r="A48" s="53" t="s">
        <v>879</v>
      </c>
      <c r="B48" s="7" t="str" cm="1">
        <f t="array" ref="B48">ProcessN2(S48,A48,C48)</f>
        <v>AC101_00</v>
      </c>
      <c r="C48" s="7" t="s">
        <v>1034</v>
      </c>
      <c r="D48" s="52" t="str">
        <f t="shared" si="0"/>
        <v>Acavallo Classic Dri-Lex gélpad egyenes</v>
      </c>
      <c r="E48" s="52" t="s">
        <v>2774</v>
      </c>
      <c r="F48" s="52" t="str">
        <f t="shared" si="1"/>
        <v>Gel classic pad Dri-lex</v>
      </c>
      <c r="G48" s="52" t="s">
        <v>2894</v>
      </c>
      <c r="H48" s="116" t="str">
        <f t="shared" si="2"/>
        <v>Acavallo</v>
      </c>
      <c r="I48" s="35" t="s">
        <v>2999</v>
      </c>
      <c r="J48" s="53" t="str">
        <f t="shared" si="3"/>
        <v>Lófelszerelés</v>
      </c>
      <c r="K48" s="53" t="s">
        <v>3007</v>
      </c>
      <c r="L48" s="35" t="str">
        <f t="shared" si="4"/>
        <v>Nyeregemelő</v>
      </c>
      <c r="M48" s="35" t="s">
        <v>3014</v>
      </c>
      <c r="N48" s="35" t="str">
        <f t="shared" si="5"/>
        <v>Egyenes(Nem emelt)</v>
      </c>
      <c r="O48" s="35" t="s">
        <v>3244</v>
      </c>
      <c r="P48" s="35" t="str">
        <f t="shared" si="6"/>
        <v/>
      </c>
      <c r="Q48" s="35"/>
      <c r="R48" s="55" t="s">
        <v>3124</v>
      </c>
      <c r="S48" s="35" t="s">
        <v>1656</v>
      </c>
      <c r="T48" s="34">
        <v>0</v>
      </c>
      <c r="U48" s="35">
        <v>90</v>
      </c>
      <c r="V48" s="1" t="s">
        <v>2603</v>
      </c>
      <c r="W48" s="50">
        <v>0.8</v>
      </c>
      <c r="X48" s="35" t="str">
        <f>IFERROR(
    IF(ISNUMBER(MATCH(TRIM(CLEAN(SUBSTITUTE(SUBSTITUTE(Y48, CHAR(13), ""), CHAR(10), " "))), sizeList!A:A, 0)),
        INDEX(sizeList!B:B, MATCH(TRIM(CLEAN(SUBSTITUTE(SUBSTITUTE(Y48, CHAR(13), ""), CHAR(10), " "))), sizeList!A:A, 0)),
        IF(ISNUMBER(MATCH(Y48, sizeList!A:A, 0)),
            INDEX(sizeList!B:B, MATCH(Y48, sizeList!A:A, 0)),
            IF(ISNUMBER(MATCH(TRIM(CLEAN(SUBSTITUTE(SUBSTITUTE(Y48, CHAR(13), ""), CHAR(10), " "))), sizeList!B:B, 0)),
                INDEX(sizeList!B:B, MATCH(TRIM(CLEAN(SUBSTITUTE(SUBSTITUTE(Y48, CHAR(13), ""), CHAR(10), " "))), sizeList!B:B, 0)),
                IF(ISNUMBER(MATCH(Y48, sizeList!B:B, 0)),
                    INDEX(sizeList!B:B, MATCH(Y48, sizeList!B:B, 0)),
                    "")
            )
        )
    ),
    ""
)</f>
        <v>ONE</v>
      </c>
      <c r="Y48" s="35" t="s">
        <v>592</v>
      </c>
      <c r="Z48" s="35" t="s">
        <v>2611</v>
      </c>
      <c r="AA48" s="117" t="str">
        <f t="shared" si="7"/>
        <v>TRANSPARENT</v>
      </c>
      <c r="AB48" s="7" t="str">
        <f>IF(AA48="", "", IFERROR(VLOOKUP(AA48, colorList!A:B,2,FALSE),""))</f>
        <v>átlátszó</v>
      </c>
      <c r="AC48" s="7" t="str">
        <f>IF(Z48="", "", IFERROR(VLOOKUP(Z48, colorList!A:B,2,FALSE),""))</f>
        <v>átlátszó</v>
      </c>
      <c r="AD48" s="7"/>
    </row>
    <row r="49" spans="1:30" ht="60" customHeight="1" x14ac:dyDescent="0.25">
      <c r="A49" s="53" t="s">
        <v>877</v>
      </c>
      <c r="B49" s="7" t="str" cm="1">
        <f t="array" ref="B49">ProcessN2(S49,A49,C49)</f>
        <v>AC104_09</v>
      </c>
      <c r="C49" s="7" t="s">
        <v>1033</v>
      </c>
      <c r="D49" s="52" t="str">
        <f t="shared" si="0"/>
        <v>Acavallo Close Contact anatómiai gélpad egyenes</v>
      </c>
      <c r="E49" s="52" t="s">
        <v>2772</v>
      </c>
      <c r="F49" s="52" t="str">
        <f t="shared" si="1"/>
        <v>Gel classic pad close contact</v>
      </c>
      <c r="G49" s="52" t="s">
        <v>2892</v>
      </c>
      <c r="H49" s="116" t="str">
        <f t="shared" si="2"/>
        <v>Acavallo</v>
      </c>
      <c r="I49" s="35" t="s">
        <v>2999</v>
      </c>
      <c r="J49" s="53" t="str">
        <f t="shared" si="3"/>
        <v>Lófelszerelés</v>
      </c>
      <c r="K49" s="53" t="s">
        <v>3007</v>
      </c>
      <c r="L49" s="35" t="str">
        <f t="shared" si="4"/>
        <v>Nyeregemelő</v>
      </c>
      <c r="M49" s="35" t="s">
        <v>3014</v>
      </c>
      <c r="N49" s="35" t="str">
        <f t="shared" si="5"/>
        <v>Egyenes(Nem emelt)</v>
      </c>
      <c r="O49" s="35" t="s">
        <v>3244</v>
      </c>
      <c r="P49" s="35" t="str">
        <f t="shared" si="6"/>
        <v/>
      </c>
      <c r="Q49" s="35"/>
      <c r="R49" s="50" t="s">
        <v>3122</v>
      </c>
      <c r="S49" s="35" t="s">
        <v>1650</v>
      </c>
      <c r="T49" s="34">
        <v>0</v>
      </c>
      <c r="U49" s="35">
        <v>74</v>
      </c>
      <c r="V49" s="1" t="s">
        <v>2603</v>
      </c>
      <c r="W49" s="50">
        <v>0.8</v>
      </c>
      <c r="X49" s="35" t="str">
        <f>IFERROR(
    IF(ISNUMBER(MATCH(TRIM(CLEAN(SUBSTITUTE(SUBSTITUTE(Y49, CHAR(13), ""), CHAR(10), " "))), sizeList!A:A, 0)),
        INDEX(sizeList!B:B, MATCH(TRIM(CLEAN(SUBSTITUTE(SUBSTITUTE(Y49, CHAR(13), ""), CHAR(10), " "))), sizeList!A:A, 0)),
        IF(ISNUMBER(MATCH(Y49, sizeList!A:A, 0)),
            INDEX(sizeList!B:B, MATCH(Y49, sizeList!A:A, 0)),
            IF(ISNUMBER(MATCH(TRIM(CLEAN(SUBSTITUTE(SUBSTITUTE(Y49, CHAR(13), ""), CHAR(10), " "))), sizeList!B:B, 0)),
                INDEX(sizeList!B:B, MATCH(TRIM(CLEAN(SUBSTITUTE(SUBSTITUTE(Y49, CHAR(13), ""), CHAR(10), " "))), sizeList!B:B, 0)),
                IF(ISNUMBER(MATCH(Y49, sizeList!B:B, 0)),
                    INDEX(sizeList!B:B, MATCH(Y49, sizeList!B:B, 0)),
                    "")
            )
        )
    ),
    ""
)</f>
        <v>ONE</v>
      </c>
      <c r="Y49" s="35" t="s">
        <v>592</v>
      </c>
      <c r="Z49" s="35" t="s">
        <v>2604</v>
      </c>
      <c r="AA49" s="117" t="str">
        <f t="shared" si="7"/>
        <v>BLACK</v>
      </c>
      <c r="AB49" s="7" t="str">
        <f>IF(AA49="", "", IFERROR(VLOOKUP(AA49, colorList!A:B,2,FALSE),""))</f>
        <v>fekete</v>
      </c>
      <c r="AC49" s="7" t="str">
        <f>IF(Z49="", "", IFERROR(VLOOKUP(Z49, colorList!A:B,2,FALSE),""))</f>
        <v>fekete</v>
      </c>
      <c r="AD49" s="7"/>
    </row>
    <row r="50" spans="1:30" ht="60" customHeight="1" x14ac:dyDescent="0.25">
      <c r="A50" s="53" t="s">
        <v>877</v>
      </c>
      <c r="B50" s="7" t="str" cm="1">
        <f t="array" ref="B50">ProcessN2(S50,A50,C50)</f>
        <v>AC104_00</v>
      </c>
      <c r="C50" s="7" t="s">
        <v>1034</v>
      </c>
      <c r="D50" s="52" t="str">
        <f t="shared" si="0"/>
        <v>Acavallo Close Contact anatómiai gélpad egyenes</v>
      </c>
      <c r="E50" s="52" t="s">
        <v>2772</v>
      </c>
      <c r="F50" s="52" t="str">
        <f t="shared" si="1"/>
        <v>Gel classic pad close contact</v>
      </c>
      <c r="G50" s="52" t="s">
        <v>2892</v>
      </c>
      <c r="H50" s="116" t="str">
        <f t="shared" si="2"/>
        <v>Acavallo</v>
      </c>
      <c r="I50" s="35" t="s">
        <v>2999</v>
      </c>
      <c r="J50" s="53" t="str">
        <f t="shared" si="3"/>
        <v>Lófelszerelés</v>
      </c>
      <c r="K50" s="53" t="s">
        <v>3007</v>
      </c>
      <c r="L50" s="35" t="str">
        <f t="shared" si="4"/>
        <v>Nyeregemelő</v>
      </c>
      <c r="M50" s="35" t="s">
        <v>3014</v>
      </c>
      <c r="N50" s="35" t="str">
        <f t="shared" si="5"/>
        <v>Egyenes(Nem emelt)</v>
      </c>
      <c r="O50" s="35" t="s">
        <v>3244</v>
      </c>
      <c r="P50" s="35" t="str">
        <f t="shared" si="6"/>
        <v/>
      </c>
      <c r="Q50" s="35"/>
      <c r="R50" s="50" t="s">
        <v>3122</v>
      </c>
      <c r="S50" s="35" t="s">
        <v>1657</v>
      </c>
      <c r="T50" s="34">
        <v>0</v>
      </c>
      <c r="U50" s="35">
        <v>89</v>
      </c>
      <c r="V50" s="1" t="s">
        <v>2603</v>
      </c>
      <c r="W50" s="50">
        <v>0.8</v>
      </c>
      <c r="X50" s="35" t="str">
        <f>IFERROR(
    IF(ISNUMBER(MATCH(TRIM(CLEAN(SUBSTITUTE(SUBSTITUTE(Y50, CHAR(13), ""), CHAR(10), " "))), sizeList!A:A, 0)),
        INDEX(sizeList!B:B, MATCH(TRIM(CLEAN(SUBSTITUTE(SUBSTITUTE(Y50, CHAR(13), ""), CHAR(10), " "))), sizeList!A:A, 0)),
        IF(ISNUMBER(MATCH(Y50, sizeList!A:A, 0)),
            INDEX(sizeList!B:B, MATCH(Y50, sizeList!A:A, 0)),
            IF(ISNUMBER(MATCH(TRIM(CLEAN(SUBSTITUTE(SUBSTITUTE(Y50, CHAR(13), ""), CHAR(10), " "))), sizeList!B:B, 0)),
                INDEX(sizeList!B:B, MATCH(TRIM(CLEAN(SUBSTITUTE(SUBSTITUTE(Y50, CHAR(13), ""), CHAR(10), " "))), sizeList!B:B, 0)),
                IF(ISNUMBER(MATCH(Y50, sizeList!B:B, 0)),
                    INDEX(sizeList!B:B, MATCH(Y50, sizeList!B:B, 0)),
                    "")
            )
        )
    ),
    ""
)</f>
        <v>ONE</v>
      </c>
      <c r="Y50" s="35" t="s">
        <v>592</v>
      </c>
      <c r="Z50" s="35" t="s">
        <v>2611</v>
      </c>
      <c r="AA50" s="117" t="str">
        <f t="shared" si="7"/>
        <v>TRANSPARENT</v>
      </c>
      <c r="AB50" s="7" t="str">
        <f>IF(AA50="", "", IFERROR(VLOOKUP(AA50, colorList!A:B,2,FALSE),""))</f>
        <v>átlátszó</v>
      </c>
      <c r="AC50" s="7" t="str">
        <f>IF(Z50="", "", IFERROR(VLOOKUP(Z50, colorList!A:B,2,FALSE),""))</f>
        <v>átlátszó</v>
      </c>
      <c r="AD50" s="7"/>
    </row>
    <row r="51" spans="1:30" ht="60" customHeight="1" x14ac:dyDescent="0.25">
      <c r="A51" s="53" t="s">
        <v>972</v>
      </c>
      <c r="B51" s="7" t="str" cm="1">
        <f t="array" ref="B51">ProcessN2(S51,A51,C51)</f>
        <v>AC108_00</v>
      </c>
      <c r="C51" s="7" t="s">
        <v>1034</v>
      </c>
      <c r="D51" s="52" t="str">
        <f t="shared" si="0"/>
        <v>Acavallo Classic középen emelt gélpad</v>
      </c>
      <c r="E51" s="52" t="s">
        <v>2863</v>
      </c>
      <c r="F51" s="52" t="str">
        <f t="shared" si="1"/>
        <v>Gel NS Classic mid riser</v>
      </c>
      <c r="G51" s="52" t="s">
        <v>2989</v>
      </c>
      <c r="H51" s="116" t="str">
        <f t="shared" si="2"/>
        <v>Acavallo</v>
      </c>
      <c r="I51" s="35" t="s">
        <v>2999</v>
      </c>
      <c r="J51" s="53" t="str">
        <f t="shared" si="3"/>
        <v>Lófelszerelés</v>
      </c>
      <c r="K51" s="53" t="s">
        <v>3007</v>
      </c>
      <c r="L51" s="35" t="str">
        <f t="shared" si="4"/>
        <v>Nyeregemelő</v>
      </c>
      <c r="M51" s="35" t="s">
        <v>3014</v>
      </c>
      <c r="N51" s="35" t="str">
        <f t="shared" si="5"/>
        <v>Középen emelt</v>
      </c>
      <c r="O51" s="35" t="s">
        <v>3245</v>
      </c>
      <c r="P51" s="35" t="str">
        <f t="shared" si="6"/>
        <v/>
      </c>
      <c r="Q51" s="35"/>
      <c r="R51" s="50" t="s">
        <v>3216</v>
      </c>
      <c r="S51" s="35" t="s">
        <v>2574</v>
      </c>
      <c r="T51" s="34">
        <v>0</v>
      </c>
      <c r="U51" s="35">
        <v>83</v>
      </c>
      <c r="V51" s="1" t="s">
        <v>2603</v>
      </c>
      <c r="W51" s="55">
        <v>0.8</v>
      </c>
      <c r="X51" s="35" t="str">
        <f>IFERROR(
    IF(ISNUMBER(MATCH(TRIM(CLEAN(SUBSTITUTE(SUBSTITUTE(Y51, CHAR(13), ""), CHAR(10), " "))), sizeList!A:A, 0)),
        INDEX(sizeList!B:B, MATCH(TRIM(CLEAN(SUBSTITUTE(SUBSTITUTE(Y51, CHAR(13), ""), CHAR(10), " "))), sizeList!A:A, 0)),
        IF(ISNUMBER(MATCH(Y51, sizeList!A:A, 0)),
            INDEX(sizeList!B:B, MATCH(Y51, sizeList!A:A, 0)),
            IF(ISNUMBER(MATCH(TRIM(CLEAN(SUBSTITUTE(SUBSTITUTE(Y51, CHAR(13), ""), CHAR(10), " "))), sizeList!B:B, 0)),
                INDEX(sizeList!B:B, MATCH(TRIM(CLEAN(SUBSTITUTE(SUBSTITUTE(Y51, CHAR(13), ""), CHAR(10), " "))), sizeList!B:B, 0)),
                IF(ISNUMBER(MATCH(Y51, sizeList!B:B, 0)),
                    INDEX(sizeList!B:B, MATCH(Y51, sizeList!B:B, 0)),
                    "")
            )
        )
    ),
    ""
)</f>
        <v>ONE</v>
      </c>
      <c r="Y51" s="35" t="s">
        <v>592</v>
      </c>
      <c r="Z51" s="35" t="s">
        <v>2611</v>
      </c>
      <c r="AA51" s="117" t="str">
        <f t="shared" si="7"/>
        <v>TRANSPARENT</v>
      </c>
      <c r="AB51" s="7" t="str">
        <f>IF(AA51="", "", IFERROR(VLOOKUP(AA51, colorList!A:B,2,FALSE),""))</f>
        <v>átlátszó</v>
      </c>
      <c r="AC51" s="7" t="str">
        <f>IF(Z51="", "", IFERROR(VLOOKUP(Z51, colorList!A:B,2,FALSE),""))</f>
        <v>átlátszó</v>
      </c>
      <c r="AD51" s="7"/>
    </row>
    <row r="52" spans="1:30" ht="60" customHeight="1" x14ac:dyDescent="0.25">
      <c r="A52" s="53" t="s">
        <v>972</v>
      </c>
      <c r="B52" s="7" t="str" cm="1">
        <f t="array" ref="B52">ProcessN2(S52,A52,C52)</f>
        <v>AC108_09</v>
      </c>
      <c r="C52" s="7" t="s">
        <v>1033</v>
      </c>
      <c r="D52" s="52" t="str">
        <f t="shared" si="0"/>
        <v>Acavallo Classic középen emelt gélpad</v>
      </c>
      <c r="E52" s="52" t="s">
        <v>2863</v>
      </c>
      <c r="F52" s="52" t="str">
        <f t="shared" si="1"/>
        <v>Gel NS Classic mid riser</v>
      </c>
      <c r="G52" s="52" t="s">
        <v>2989</v>
      </c>
      <c r="H52" s="116" t="str">
        <f t="shared" si="2"/>
        <v>Acavallo</v>
      </c>
      <c r="I52" s="35" t="s">
        <v>2999</v>
      </c>
      <c r="J52" s="53" t="str">
        <f t="shared" si="3"/>
        <v>Lófelszerelés</v>
      </c>
      <c r="K52" s="53" t="s">
        <v>3007</v>
      </c>
      <c r="L52" s="35" t="str">
        <f t="shared" si="4"/>
        <v>Nyeregemelő</v>
      </c>
      <c r="M52" s="35" t="s">
        <v>3014</v>
      </c>
      <c r="N52" s="35" t="str">
        <f t="shared" si="5"/>
        <v>Középen emelt</v>
      </c>
      <c r="O52" s="35" t="s">
        <v>3245</v>
      </c>
      <c r="P52" s="35" t="str">
        <f t="shared" si="6"/>
        <v/>
      </c>
      <c r="Q52" s="35"/>
      <c r="R52" s="50" t="s">
        <v>3216</v>
      </c>
      <c r="S52" s="35" t="s">
        <v>2575</v>
      </c>
      <c r="T52" s="34">
        <v>0</v>
      </c>
      <c r="U52" s="35">
        <v>74</v>
      </c>
      <c r="V52" s="1" t="s">
        <v>2603</v>
      </c>
      <c r="W52" s="55">
        <v>0.8</v>
      </c>
      <c r="X52" s="35" t="str">
        <f>IFERROR(
    IF(ISNUMBER(MATCH(TRIM(CLEAN(SUBSTITUTE(SUBSTITUTE(Y52, CHAR(13), ""), CHAR(10), " "))), sizeList!A:A, 0)),
        INDEX(sizeList!B:B, MATCH(TRIM(CLEAN(SUBSTITUTE(SUBSTITUTE(Y52, CHAR(13), ""), CHAR(10), " "))), sizeList!A:A, 0)),
        IF(ISNUMBER(MATCH(Y52, sizeList!A:A, 0)),
            INDEX(sizeList!B:B, MATCH(Y52, sizeList!A:A, 0)),
            IF(ISNUMBER(MATCH(TRIM(CLEAN(SUBSTITUTE(SUBSTITUTE(Y52, CHAR(13), ""), CHAR(10), " "))), sizeList!B:B, 0)),
                INDEX(sizeList!B:B, MATCH(TRIM(CLEAN(SUBSTITUTE(SUBSTITUTE(Y52, CHAR(13), ""), CHAR(10), " "))), sizeList!B:B, 0)),
                IF(ISNUMBER(MATCH(Y52, sizeList!B:B, 0)),
                    INDEX(sizeList!B:B, MATCH(Y52, sizeList!B:B, 0)),
                    "")
            )
        )
    ),
    ""
)</f>
        <v>ONE</v>
      </c>
      <c r="Y52" s="35" t="s">
        <v>592</v>
      </c>
      <c r="Z52" s="35" t="s">
        <v>2604</v>
      </c>
      <c r="AA52" s="117" t="str">
        <f t="shared" si="7"/>
        <v>BLACK</v>
      </c>
      <c r="AB52" s="7" t="str">
        <f>IF(AA52="", "", IFERROR(VLOOKUP(AA52, colorList!A:B,2,FALSE),""))</f>
        <v>fekete</v>
      </c>
      <c r="AC52" s="7" t="str">
        <f>IF(Z52="", "", IFERROR(VLOOKUP(Z52, colorList!A:B,2,FALSE),""))</f>
        <v>fekete</v>
      </c>
      <c r="AD52" s="7"/>
    </row>
    <row r="53" spans="1:30" ht="60" customHeight="1" x14ac:dyDescent="0.25">
      <c r="A53" s="53" t="s">
        <v>971</v>
      </c>
      <c r="B53" s="7" t="str" cm="1">
        <f t="array" ref="B53">ProcessN2(S53,A53,C53)</f>
        <v>AC111_00</v>
      </c>
      <c r="C53" s="7" t="s">
        <v>1034</v>
      </c>
      <c r="D53" s="52" t="str">
        <f t="shared" si="0"/>
        <v>Acavallo Classic elöl emelt gélpad</v>
      </c>
      <c r="E53" s="52" t="s">
        <v>2862</v>
      </c>
      <c r="F53" s="52" t="str">
        <f t="shared" si="1"/>
        <v>Gel NS Classic front riser</v>
      </c>
      <c r="G53" s="52" t="s">
        <v>2988</v>
      </c>
      <c r="H53" s="116" t="str">
        <f t="shared" si="2"/>
        <v>Acavallo</v>
      </c>
      <c r="I53" s="35" t="s">
        <v>2999</v>
      </c>
      <c r="J53" s="53" t="str">
        <f t="shared" si="3"/>
        <v>Lófelszerelés</v>
      </c>
      <c r="K53" s="53" t="s">
        <v>3007</v>
      </c>
      <c r="L53" s="35" t="str">
        <f t="shared" si="4"/>
        <v>Nyeregemelő</v>
      </c>
      <c r="M53" s="35" t="s">
        <v>3014</v>
      </c>
      <c r="N53" s="35" t="str">
        <f t="shared" si="5"/>
        <v>Elöl emelt</v>
      </c>
      <c r="O53" s="35" t="s">
        <v>3247</v>
      </c>
      <c r="P53" s="35" t="str">
        <f t="shared" si="6"/>
        <v/>
      </c>
      <c r="Q53" s="35"/>
      <c r="R53" s="50" t="s">
        <v>3215</v>
      </c>
      <c r="S53" s="35" t="s">
        <v>2572</v>
      </c>
      <c r="T53" s="34">
        <v>0</v>
      </c>
      <c r="U53" s="35">
        <v>83</v>
      </c>
      <c r="V53" s="1" t="s">
        <v>2603</v>
      </c>
      <c r="W53" s="55">
        <v>0.8</v>
      </c>
      <c r="X53" s="35" t="str">
        <f>IFERROR(
    IF(ISNUMBER(MATCH(TRIM(CLEAN(SUBSTITUTE(SUBSTITUTE(Y53, CHAR(13), ""), CHAR(10), " "))), sizeList!A:A, 0)),
        INDEX(sizeList!B:B, MATCH(TRIM(CLEAN(SUBSTITUTE(SUBSTITUTE(Y53, CHAR(13), ""), CHAR(10), " "))), sizeList!A:A, 0)),
        IF(ISNUMBER(MATCH(Y53, sizeList!A:A, 0)),
            INDEX(sizeList!B:B, MATCH(Y53, sizeList!A:A, 0)),
            IF(ISNUMBER(MATCH(TRIM(CLEAN(SUBSTITUTE(SUBSTITUTE(Y53, CHAR(13), ""), CHAR(10), " "))), sizeList!B:B, 0)),
                INDEX(sizeList!B:B, MATCH(TRIM(CLEAN(SUBSTITUTE(SUBSTITUTE(Y53, CHAR(13), ""), CHAR(10), " "))), sizeList!B:B, 0)),
                IF(ISNUMBER(MATCH(Y53, sizeList!B:B, 0)),
                    INDEX(sizeList!B:B, MATCH(Y53, sizeList!B:B, 0)),
                    "")
            )
        )
    ),
    ""
)</f>
        <v>ONE</v>
      </c>
      <c r="Y53" s="35" t="s">
        <v>592</v>
      </c>
      <c r="Z53" s="35" t="s">
        <v>2611</v>
      </c>
      <c r="AA53" s="117" t="str">
        <f t="shared" si="7"/>
        <v>TRANSPARENT</v>
      </c>
      <c r="AB53" s="7" t="str">
        <f>IF(AA53="", "", IFERROR(VLOOKUP(AA53, colorList!A:B,2,FALSE),""))</f>
        <v>átlátszó</v>
      </c>
      <c r="AC53" s="7" t="str">
        <f>IF(Z53="", "", IFERROR(VLOOKUP(Z53, colorList!A:B,2,FALSE),""))</f>
        <v>átlátszó</v>
      </c>
      <c r="AD53" s="7"/>
    </row>
    <row r="54" spans="1:30" ht="60" customHeight="1" x14ac:dyDescent="0.25">
      <c r="A54" s="53" t="s">
        <v>971</v>
      </c>
      <c r="B54" s="7" t="str" cm="1">
        <f t="array" ref="B54">ProcessN2(S54,A54,C54)</f>
        <v>AC111_09</v>
      </c>
      <c r="C54" s="7" t="s">
        <v>1033</v>
      </c>
      <c r="D54" s="52" t="str">
        <f t="shared" si="0"/>
        <v>Acavallo Classic elöl emelt gélpad</v>
      </c>
      <c r="E54" s="52" t="s">
        <v>2862</v>
      </c>
      <c r="F54" s="52" t="str">
        <f t="shared" si="1"/>
        <v>Gel NS Classic front riser</v>
      </c>
      <c r="G54" s="52" t="s">
        <v>2988</v>
      </c>
      <c r="H54" s="116" t="str">
        <f t="shared" si="2"/>
        <v>Acavallo</v>
      </c>
      <c r="I54" s="35" t="s">
        <v>2999</v>
      </c>
      <c r="J54" s="53" t="str">
        <f t="shared" si="3"/>
        <v>Lófelszerelés</v>
      </c>
      <c r="K54" s="53" t="s">
        <v>3007</v>
      </c>
      <c r="L54" s="35" t="str">
        <f t="shared" si="4"/>
        <v>Nyeregemelő</v>
      </c>
      <c r="M54" s="35" t="s">
        <v>3014</v>
      </c>
      <c r="N54" s="35" t="str">
        <f t="shared" si="5"/>
        <v>Elöl emelt</v>
      </c>
      <c r="O54" s="35" t="s">
        <v>3247</v>
      </c>
      <c r="P54" s="35" t="str">
        <f t="shared" si="6"/>
        <v/>
      </c>
      <c r="Q54" s="35"/>
      <c r="R54" s="50" t="s">
        <v>3215</v>
      </c>
      <c r="S54" s="35" t="s">
        <v>2573</v>
      </c>
      <c r="T54" s="34">
        <v>0</v>
      </c>
      <c r="U54" s="35">
        <v>74</v>
      </c>
      <c r="V54" s="1" t="s">
        <v>2603</v>
      </c>
      <c r="W54" s="55">
        <v>0.8</v>
      </c>
      <c r="X54" s="35" t="str">
        <f>IFERROR(
    IF(ISNUMBER(MATCH(TRIM(CLEAN(SUBSTITUTE(SUBSTITUTE(Y54, CHAR(13), ""), CHAR(10), " "))), sizeList!A:A, 0)),
        INDEX(sizeList!B:B, MATCH(TRIM(CLEAN(SUBSTITUTE(SUBSTITUTE(Y54, CHAR(13), ""), CHAR(10), " "))), sizeList!A:A, 0)),
        IF(ISNUMBER(MATCH(Y54, sizeList!A:A, 0)),
            INDEX(sizeList!B:B, MATCH(Y54, sizeList!A:A, 0)),
            IF(ISNUMBER(MATCH(TRIM(CLEAN(SUBSTITUTE(SUBSTITUTE(Y54, CHAR(13), ""), CHAR(10), " "))), sizeList!B:B, 0)),
                INDEX(sizeList!B:B, MATCH(TRIM(CLEAN(SUBSTITUTE(SUBSTITUTE(Y54, CHAR(13), ""), CHAR(10), " "))), sizeList!B:B, 0)),
                IF(ISNUMBER(MATCH(Y54, sizeList!B:B, 0)),
                    INDEX(sizeList!B:B, MATCH(Y54, sizeList!B:B, 0)),
                    "")
            )
        )
    ),
    ""
)</f>
        <v>ONE</v>
      </c>
      <c r="Y54" s="35" t="s">
        <v>592</v>
      </c>
      <c r="Z54" s="35" t="s">
        <v>2604</v>
      </c>
      <c r="AA54" s="117" t="str">
        <f t="shared" si="7"/>
        <v>BLACK</v>
      </c>
      <c r="AB54" s="7" t="str">
        <f>IF(AA54="", "", IFERROR(VLOOKUP(AA54, colorList!A:B,2,FALSE),""))</f>
        <v>fekete</v>
      </c>
      <c r="AC54" s="7" t="str">
        <f>IF(Z54="", "", IFERROR(VLOOKUP(Z54, colorList!A:B,2,FALSE),""))</f>
        <v>fekete</v>
      </c>
      <c r="AD54" s="7"/>
    </row>
    <row r="55" spans="1:30" ht="60" customHeight="1" x14ac:dyDescent="0.25">
      <c r="A55" s="53" t="s">
        <v>878</v>
      </c>
      <c r="B55" s="7" t="str" cm="1">
        <f t="array" ref="B55">ProcessN2(S55,A55,C55)</f>
        <v>AC126_09</v>
      </c>
      <c r="C55" s="7" t="s">
        <v>1033</v>
      </c>
      <c r="D55" s="52" t="str">
        <f t="shared" si="0"/>
        <v>Acavallo Massage gélpad egyenes</v>
      </c>
      <c r="E55" s="52" t="s">
        <v>2773</v>
      </c>
      <c r="F55" s="52" t="str">
        <f t="shared" si="1"/>
        <v>Massage gel pad</v>
      </c>
      <c r="G55" s="52" t="s">
        <v>2893</v>
      </c>
      <c r="H55" s="116" t="str">
        <f t="shared" si="2"/>
        <v>Acavallo</v>
      </c>
      <c r="I55" s="35" t="s">
        <v>2999</v>
      </c>
      <c r="J55" s="53" t="str">
        <f t="shared" si="3"/>
        <v>Lófelszerelés</v>
      </c>
      <c r="K55" s="53" t="s">
        <v>3007</v>
      </c>
      <c r="L55" s="35" t="str">
        <f t="shared" si="4"/>
        <v>Nyeregemelő</v>
      </c>
      <c r="M55" s="35" t="s">
        <v>3014</v>
      </c>
      <c r="N55" s="35" t="str">
        <f t="shared" si="5"/>
        <v>Egyenes(Nem emelt)</v>
      </c>
      <c r="O55" s="35" t="s">
        <v>3244</v>
      </c>
      <c r="P55" s="35" t="str">
        <f t="shared" si="6"/>
        <v/>
      </c>
      <c r="Q55" s="35"/>
      <c r="R55" s="50" t="s">
        <v>3123</v>
      </c>
      <c r="S55" s="35" t="s">
        <v>1651</v>
      </c>
      <c r="T55" s="34">
        <v>0</v>
      </c>
      <c r="U55" s="35">
        <v>74</v>
      </c>
      <c r="V55" s="1" t="s">
        <v>2603</v>
      </c>
      <c r="W55" s="50">
        <v>0.8</v>
      </c>
      <c r="X55" s="35" t="str">
        <f>IFERROR(
    IF(ISNUMBER(MATCH(TRIM(CLEAN(SUBSTITUTE(SUBSTITUTE(Y55, CHAR(13), ""), CHAR(10), " "))), sizeList!A:A, 0)),
        INDEX(sizeList!B:B, MATCH(TRIM(CLEAN(SUBSTITUTE(SUBSTITUTE(Y55, CHAR(13), ""), CHAR(10), " "))), sizeList!A:A, 0)),
        IF(ISNUMBER(MATCH(Y55, sizeList!A:A, 0)),
            INDEX(sizeList!B:B, MATCH(Y55, sizeList!A:A, 0)),
            IF(ISNUMBER(MATCH(TRIM(CLEAN(SUBSTITUTE(SUBSTITUTE(Y55, CHAR(13), ""), CHAR(10), " "))), sizeList!B:B, 0)),
                INDEX(sizeList!B:B, MATCH(TRIM(CLEAN(SUBSTITUTE(SUBSTITUTE(Y55, CHAR(13), ""), CHAR(10), " "))), sizeList!B:B, 0)),
                IF(ISNUMBER(MATCH(Y55, sizeList!B:B, 0)),
                    INDEX(sizeList!B:B, MATCH(Y55, sizeList!B:B, 0)),
                    "")
            )
        )
    ),
    ""
)</f>
        <v>ONE</v>
      </c>
      <c r="Y55" s="35" t="s">
        <v>592</v>
      </c>
      <c r="Z55" s="35" t="s">
        <v>2604</v>
      </c>
      <c r="AA55" s="117" t="str">
        <f t="shared" si="7"/>
        <v>BLACK</v>
      </c>
      <c r="AB55" s="7" t="str">
        <f>IF(AA55="", "", IFERROR(VLOOKUP(AA55, colorList!A:B,2,FALSE),""))</f>
        <v>fekete</v>
      </c>
      <c r="AC55" s="7" t="str">
        <f>IF(Z55="", "", IFERROR(VLOOKUP(Z55, colorList!A:B,2,FALSE),""))</f>
        <v>fekete</v>
      </c>
      <c r="AD55" s="7"/>
    </row>
    <row r="56" spans="1:30" ht="60" customHeight="1" x14ac:dyDescent="0.25">
      <c r="A56" s="53" t="s">
        <v>878</v>
      </c>
      <c r="B56" s="7" t="str" cm="1">
        <f t="array" ref="B56">ProcessN2(S56,A56,C56)</f>
        <v>AC126_00</v>
      </c>
      <c r="C56" s="7" t="s">
        <v>1034</v>
      </c>
      <c r="D56" s="52" t="str">
        <f t="shared" si="0"/>
        <v>Acavallo Massage gélpad egyenes</v>
      </c>
      <c r="E56" s="52" t="s">
        <v>2773</v>
      </c>
      <c r="F56" s="52" t="str">
        <f t="shared" si="1"/>
        <v>Massage gel pad</v>
      </c>
      <c r="G56" s="52" t="s">
        <v>2893</v>
      </c>
      <c r="H56" s="116" t="str">
        <f t="shared" si="2"/>
        <v>Acavallo</v>
      </c>
      <c r="I56" s="35" t="s">
        <v>2999</v>
      </c>
      <c r="J56" s="53" t="str">
        <f t="shared" si="3"/>
        <v>Lófelszerelés</v>
      </c>
      <c r="K56" s="53" t="s">
        <v>3007</v>
      </c>
      <c r="L56" s="35" t="str">
        <f t="shared" si="4"/>
        <v>Nyeregemelő</v>
      </c>
      <c r="M56" s="35" t="s">
        <v>3014</v>
      </c>
      <c r="N56" s="35" t="str">
        <f t="shared" si="5"/>
        <v>Egyenes(Nem emelt)</v>
      </c>
      <c r="O56" s="35" t="s">
        <v>3244</v>
      </c>
      <c r="P56" s="35" t="str">
        <f t="shared" si="6"/>
        <v/>
      </c>
      <c r="Q56" s="35"/>
      <c r="R56" s="50" t="s">
        <v>3123</v>
      </c>
      <c r="S56" s="35" t="s">
        <v>1654</v>
      </c>
      <c r="T56" s="34">
        <v>0</v>
      </c>
      <c r="U56" s="35">
        <v>86</v>
      </c>
      <c r="V56" s="1" t="s">
        <v>2603</v>
      </c>
      <c r="W56" s="50">
        <v>0.8</v>
      </c>
      <c r="X56" s="35" t="str">
        <f>IFERROR(
    IF(ISNUMBER(MATCH(TRIM(CLEAN(SUBSTITUTE(SUBSTITUTE(Y56, CHAR(13), ""), CHAR(10), " "))), sizeList!A:A, 0)),
        INDEX(sizeList!B:B, MATCH(TRIM(CLEAN(SUBSTITUTE(SUBSTITUTE(Y56, CHAR(13), ""), CHAR(10), " "))), sizeList!A:A, 0)),
        IF(ISNUMBER(MATCH(Y56, sizeList!A:A, 0)),
            INDEX(sizeList!B:B, MATCH(Y56, sizeList!A:A, 0)),
            IF(ISNUMBER(MATCH(TRIM(CLEAN(SUBSTITUTE(SUBSTITUTE(Y56, CHAR(13), ""), CHAR(10), " "))), sizeList!B:B, 0)),
                INDEX(sizeList!B:B, MATCH(TRIM(CLEAN(SUBSTITUTE(SUBSTITUTE(Y56, CHAR(13), ""), CHAR(10), " "))), sizeList!B:B, 0)),
                IF(ISNUMBER(MATCH(Y56, sizeList!B:B, 0)),
                    INDEX(sizeList!B:B, MATCH(Y56, sizeList!B:B, 0)),
                    "")
            )
        )
    ),
    ""
)</f>
        <v>ONE</v>
      </c>
      <c r="Y56" s="35" t="s">
        <v>592</v>
      </c>
      <c r="Z56" s="35" t="s">
        <v>2611</v>
      </c>
      <c r="AA56" s="117" t="str">
        <f t="shared" si="7"/>
        <v>TRANSPARENT</v>
      </c>
      <c r="AB56" s="7" t="str">
        <f>IF(AA56="", "", IFERROR(VLOOKUP(AA56, colorList!A:B,2,FALSE),""))</f>
        <v>átlátszó</v>
      </c>
      <c r="AC56" s="7" t="str">
        <f>IF(Z56="", "", IFERROR(VLOOKUP(Z56, colorList!A:B,2,FALSE),""))</f>
        <v>átlátszó</v>
      </c>
      <c r="AD56" s="7"/>
    </row>
    <row r="57" spans="1:30" ht="60" customHeight="1" x14ac:dyDescent="0.25">
      <c r="A57" s="53" t="s">
        <v>975</v>
      </c>
      <c r="B57" s="7" t="str" cm="1">
        <f t="array" ref="B57">ProcessN2(S57,A57,C57)</f>
        <v>AC127_00</v>
      </c>
      <c r="C57" s="7" t="s">
        <v>1034</v>
      </c>
      <c r="D57" s="52" t="str">
        <f t="shared" si="0"/>
        <v>Acavallo elöl emelt masszázs gélpad</v>
      </c>
      <c r="E57" s="52" t="s">
        <v>2866</v>
      </c>
      <c r="F57" s="52" t="str">
        <f t="shared" si="1"/>
        <v>Gel NS Massage front riser</v>
      </c>
      <c r="G57" s="52" t="s">
        <v>2992</v>
      </c>
      <c r="H57" s="116" t="str">
        <f t="shared" si="2"/>
        <v>Acavallo</v>
      </c>
      <c r="I57" s="35" t="s">
        <v>2999</v>
      </c>
      <c r="J57" s="53" t="str">
        <f t="shared" si="3"/>
        <v>Lófelszerelés</v>
      </c>
      <c r="K57" s="53" t="s">
        <v>3007</v>
      </c>
      <c r="L57" s="35" t="str">
        <f t="shared" si="4"/>
        <v>Nyeregemelő</v>
      </c>
      <c r="M57" s="35" t="s">
        <v>3014</v>
      </c>
      <c r="N57" s="35" t="str">
        <f t="shared" si="5"/>
        <v>Elöl emelt</v>
      </c>
      <c r="O57" s="35" t="s">
        <v>3247</v>
      </c>
      <c r="P57" s="35" t="str">
        <f t="shared" si="6"/>
        <v/>
      </c>
      <c r="Q57" s="35"/>
      <c r="R57" s="50" t="s">
        <v>3219</v>
      </c>
      <c r="S57" s="35" t="s">
        <v>2580</v>
      </c>
      <c r="T57" s="34">
        <v>0</v>
      </c>
      <c r="U57" s="35">
        <v>86</v>
      </c>
      <c r="V57" s="1" t="s">
        <v>2603</v>
      </c>
      <c r="W57" s="55">
        <v>0.8</v>
      </c>
      <c r="X57" s="35" t="str">
        <f>IFERROR(
    IF(ISNUMBER(MATCH(TRIM(CLEAN(SUBSTITUTE(SUBSTITUTE(Y57, CHAR(13), ""), CHAR(10), " "))), sizeList!A:A, 0)),
        INDEX(sizeList!B:B, MATCH(TRIM(CLEAN(SUBSTITUTE(SUBSTITUTE(Y57, CHAR(13), ""), CHAR(10), " "))), sizeList!A:A, 0)),
        IF(ISNUMBER(MATCH(Y57, sizeList!A:A, 0)),
            INDEX(sizeList!B:B, MATCH(Y57, sizeList!A:A, 0)),
            IF(ISNUMBER(MATCH(TRIM(CLEAN(SUBSTITUTE(SUBSTITUTE(Y57, CHAR(13), ""), CHAR(10), " "))), sizeList!B:B, 0)),
                INDEX(sizeList!B:B, MATCH(TRIM(CLEAN(SUBSTITUTE(SUBSTITUTE(Y57, CHAR(13), ""), CHAR(10), " "))), sizeList!B:B, 0)),
                IF(ISNUMBER(MATCH(Y57, sizeList!B:B, 0)),
                    INDEX(sizeList!B:B, MATCH(Y57, sizeList!B:B, 0)),
                    "")
            )
        )
    ),
    ""
)</f>
        <v>ONE</v>
      </c>
      <c r="Y57" s="35" t="s">
        <v>592</v>
      </c>
      <c r="Z57" s="35" t="s">
        <v>2611</v>
      </c>
      <c r="AA57" s="117" t="str">
        <f t="shared" si="7"/>
        <v>TRANSPARENT</v>
      </c>
      <c r="AB57" s="7" t="str">
        <f>IF(AA57="", "", IFERROR(VLOOKUP(AA57, colorList!A:B,2,FALSE),""))</f>
        <v>átlátszó</v>
      </c>
      <c r="AC57" s="7" t="str">
        <f>IF(Z57="", "", IFERROR(VLOOKUP(Z57, colorList!A:B,2,FALSE),""))</f>
        <v>átlátszó</v>
      </c>
      <c r="AD57" s="7"/>
    </row>
    <row r="58" spans="1:30" ht="60" customHeight="1" x14ac:dyDescent="0.25">
      <c r="A58" s="53" t="s">
        <v>975</v>
      </c>
      <c r="B58" s="7" t="str" cm="1">
        <f t="array" ref="B58">ProcessN2(S58,A58,C58)</f>
        <v>AC127_09</v>
      </c>
      <c r="C58" s="7" t="s">
        <v>1033</v>
      </c>
      <c r="D58" s="52" t="str">
        <f t="shared" si="0"/>
        <v>Acavallo elöl emelt masszázs gélpad</v>
      </c>
      <c r="E58" s="52" t="s">
        <v>2866</v>
      </c>
      <c r="F58" s="52" t="str">
        <f t="shared" si="1"/>
        <v>Gel NS Massage front riser</v>
      </c>
      <c r="G58" s="52" t="s">
        <v>2992</v>
      </c>
      <c r="H58" s="116" t="str">
        <f t="shared" si="2"/>
        <v>Acavallo</v>
      </c>
      <c r="I58" s="35" t="s">
        <v>2999</v>
      </c>
      <c r="J58" s="53" t="str">
        <f t="shared" si="3"/>
        <v>Lófelszerelés</v>
      </c>
      <c r="K58" s="53" t="s">
        <v>3007</v>
      </c>
      <c r="L58" s="35" t="str">
        <f t="shared" si="4"/>
        <v>Nyeregemelő</v>
      </c>
      <c r="M58" s="35" t="s">
        <v>3014</v>
      </c>
      <c r="N58" s="35" t="str">
        <f t="shared" si="5"/>
        <v>Elöl emelt</v>
      </c>
      <c r="O58" s="35" t="s">
        <v>3247</v>
      </c>
      <c r="P58" s="35" t="str">
        <f t="shared" si="6"/>
        <v/>
      </c>
      <c r="Q58" s="35"/>
      <c r="R58" s="50" t="s">
        <v>3219</v>
      </c>
      <c r="S58" s="35" t="s">
        <v>2581</v>
      </c>
      <c r="T58" s="34">
        <v>0</v>
      </c>
      <c r="U58" s="35">
        <v>74</v>
      </c>
      <c r="V58" s="1" t="s">
        <v>2603</v>
      </c>
      <c r="W58" s="55">
        <v>0.8</v>
      </c>
      <c r="X58" s="35" t="str">
        <f>IFERROR(
    IF(ISNUMBER(MATCH(TRIM(CLEAN(SUBSTITUTE(SUBSTITUTE(Y58, CHAR(13), ""), CHAR(10), " "))), sizeList!A:A, 0)),
        INDEX(sizeList!B:B, MATCH(TRIM(CLEAN(SUBSTITUTE(SUBSTITUTE(Y58, CHAR(13), ""), CHAR(10), " "))), sizeList!A:A, 0)),
        IF(ISNUMBER(MATCH(Y58, sizeList!A:A, 0)),
            INDEX(sizeList!B:B, MATCH(Y58, sizeList!A:A, 0)),
            IF(ISNUMBER(MATCH(TRIM(CLEAN(SUBSTITUTE(SUBSTITUTE(Y58, CHAR(13), ""), CHAR(10), " "))), sizeList!B:B, 0)),
                INDEX(sizeList!B:B, MATCH(TRIM(CLEAN(SUBSTITUTE(SUBSTITUTE(Y58, CHAR(13), ""), CHAR(10), " "))), sizeList!B:B, 0)),
                IF(ISNUMBER(MATCH(Y58, sizeList!B:B, 0)),
                    INDEX(sizeList!B:B, MATCH(Y58, sizeList!B:B, 0)),
                    "")
            )
        )
    ),
    ""
)</f>
        <v>ONE</v>
      </c>
      <c r="Y58" s="35" t="s">
        <v>592</v>
      </c>
      <c r="Z58" s="35" t="s">
        <v>2604</v>
      </c>
      <c r="AA58" s="117" t="str">
        <f t="shared" si="7"/>
        <v>BLACK</v>
      </c>
      <c r="AB58" s="7" t="str">
        <f>IF(AA58="", "", IFERROR(VLOOKUP(AA58, colorList!A:B,2,FALSE),""))</f>
        <v>fekete</v>
      </c>
      <c r="AC58" s="7" t="str">
        <f>IF(Z58="", "", IFERROR(VLOOKUP(Z58, colorList!A:B,2,FALSE),""))</f>
        <v>fekete</v>
      </c>
      <c r="AD58" s="7"/>
    </row>
    <row r="59" spans="1:30" ht="60" customHeight="1" x14ac:dyDescent="0.25">
      <c r="A59" s="53" t="s">
        <v>876</v>
      </c>
      <c r="B59" s="7" t="str" cm="1">
        <f t="array" ref="B59">ProcessN2(S59,A59,C59)</f>
        <v>AC141_09</v>
      </c>
      <c r="C59" s="7" t="s">
        <v>1033</v>
      </c>
      <c r="D59" s="52" t="str">
        <f t="shared" si="0"/>
        <v>Acavallo Respira Air Release gélpad egyenes</v>
      </c>
      <c r="E59" s="52" t="s">
        <v>2770</v>
      </c>
      <c r="F59" s="52" t="str">
        <f t="shared" si="1"/>
        <v>Respira Air Release gel pad</v>
      </c>
      <c r="G59" s="52" t="s">
        <v>2891</v>
      </c>
      <c r="H59" s="116" t="str">
        <f t="shared" si="2"/>
        <v>Acavallo</v>
      </c>
      <c r="I59" s="35" t="s">
        <v>2999</v>
      </c>
      <c r="J59" s="53" t="str">
        <f t="shared" si="3"/>
        <v>Lófelszerelés</v>
      </c>
      <c r="K59" s="53" t="s">
        <v>3007</v>
      </c>
      <c r="L59" s="35" t="str">
        <f t="shared" si="4"/>
        <v>Nyeregemelő</v>
      </c>
      <c r="M59" s="35" t="s">
        <v>3014</v>
      </c>
      <c r="N59" s="35" t="str">
        <f t="shared" si="5"/>
        <v>Egyenes(Nem emelt)</v>
      </c>
      <c r="O59" s="35" t="s">
        <v>3244</v>
      </c>
      <c r="P59" s="35" t="str">
        <f t="shared" si="6"/>
        <v/>
      </c>
      <c r="Q59" s="35"/>
      <c r="R59" s="50" t="s">
        <v>3121</v>
      </c>
      <c r="S59" s="35" t="s">
        <v>1647</v>
      </c>
      <c r="T59" s="34">
        <v>0</v>
      </c>
      <c r="U59" s="35">
        <v>71.5</v>
      </c>
      <c r="V59" s="1" t="s">
        <v>2603</v>
      </c>
      <c r="W59" s="50">
        <v>0.8</v>
      </c>
      <c r="X59" s="35" t="str">
        <f>IFERROR(
    IF(ISNUMBER(MATCH(TRIM(CLEAN(SUBSTITUTE(SUBSTITUTE(Y59, CHAR(13), ""), CHAR(10), " "))), sizeList!A:A, 0)),
        INDEX(sizeList!B:B, MATCH(TRIM(CLEAN(SUBSTITUTE(SUBSTITUTE(Y59, CHAR(13), ""), CHAR(10), " "))), sizeList!A:A, 0)),
        IF(ISNUMBER(MATCH(Y59, sizeList!A:A, 0)),
            INDEX(sizeList!B:B, MATCH(Y59, sizeList!A:A, 0)),
            IF(ISNUMBER(MATCH(TRIM(CLEAN(SUBSTITUTE(SUBSTITUTE(Y59, CHAR(13), ""), CHAR(10), " "))), sizeList!B:B, 0)),
                INDEX(sizeList!B:B, MATCH(TRIM(CLEAN(SUBSTITUTE(SUBSTITUTE(Y59, CHAR(13), ""), CHAR(10), " "))), sizeList!B:B, 0)),
                IF(ISNUMBER(MATCH(Y59, sizeList!B:B, 0)),
                    INDEX(sizeList!B:B, MATCH(Y59, sizeList!B:B, 0)),
                    "")
            )
        )
    ),
    ""
)</f>
        <v>ONE</v>
      </c>
      <c r="Y59" s="35" t="s">
        <v>592</v>
      </c>
      <c r="Z59" s="35" t="s">
        <v>2604</v>
      </c>
      <c r="AA59" s="117" t="str">
        <f t="shared" si="7"/>
        <v>BLACK</v>
      </c>
      <c r="AB59" s="7" t="str">
        <f>IF(AA59="", "", IFERROR(VLOOKUP(AA59, colorList!A:B,2,FALSE),""))</f>
        <v>fekete</v>
      </c>
      <c r="AC59" s="7" t="str">
        <f>IF(Z59="", "", IFERROR(VLOOKUP(Z59, colorList!A:B,2,FALSE),""))</f>
        <v>fekete</v>
      </c>
      <c r="AD59" s="7"/>
    </row>
    <row r="60" spans="1:30" ht="60" customHeight="1" x14ac:dyDescent="0.25">
      <c r="A60" s="53" t="s">
        <v>876</v>
      </c>
      <c r="B60" s="7" t="str" cm="1">
        <f t="array" ref="B60">ProcessN2(S60,A60,C60)</f>
        <v>AC141_00</v>
      </c>
      <c r="C60" s="7" t="s">
        <v>1034</v>
      </c>
      <c r="D60" s="52" t="str">
        <f t="shared" si="0"/>
        <v>Acavallo Respira Air Release gélpad egyenes</v>
      </c>
      <c r="E60" s="52" t="s">
        <v>2770</v>
      </c>
      <c r="F60" s="52" t="str">
        <f t="shared" si="1"/>
        <v>Respira Air Release gel pad</v>
      </c>
      <c r="G60" s="52" t="s">
        <v>2891</v>
      </c>
      <c r="H60" s="116" t="str">
        <f t="shared" si="2"/>
        <v>Acavallo</v>
      </c>
      <c r="I60" s="35" t="s">
        <v>2999</v>
      </c>
      <c r="J60" s="53" t="str">
        <f t="shared" si="3"/>
        <v>Lófelszerelés</v>
      </c>
      <c r="K60" s="53" t="s">
        <v>3007</v>
      </c>
      <c r="L60" s="35" t="str">
        <f t="shared" si="4"/>
        <v>Nyeregemelő</v>
      </c>
      <c r="M60" s="35" t="s">
        <v>3014</v>
      </c>
      <c r="N60" s="35" t="str">
        <f t="shared" si="5"/>
        <v>Egyenes(Nem emelt)</v>
      </c>
      <c r="O60" s="35" t="s">
        <v>3244</v>
      </c>
      <c r="P60" s="35" t="str">
        <f t="shared" si="6"/>
        <v/>
      </c>
      <c r="Q60" s="35"/>
      <c r="R60" s="50" t="s">
        <v>3121</v>
      </c>
      <c r="S60" s="35" t="s">
        <v>1652</v>
      </c>
      <c r="T60" s="34">
        <v>0</v>
      </c>
      <c r="U60" s="35">
        <v>74.5</v>
      </c>
      <c r="V60" s="1" t="s">
        <v>2603</v>
      </c>
      <c r="W60" s="50">
        <v>0.8</v>
      </c>
      <c r="X60" s="35" t="str">
        <f>IFERROR(
    IF(ISNUMBER(MATCH(TRIM(CLEAN(SUBSTITUTE(SUBSTITUTE(Y60, CHAR(13), ""), CHAR(10), " "))), sizeList!A:A, 0)),
        INDEX(sizeList!B:B, MATCH(TRIM(CLEAN(SUBSTITUTE(SUBSTITUTE(Y60, CHAR(13), ""), CHAR(10), " "))), sizeList!A:A, 0)),
        IF(ISNUMBER(MATCH(Y60, sizeList!A:A, 0)),
            INDEX(sizeList!B:B, MATCH(Y60, sizeList!A:A, 0)),
            IF(ISNUMBER(MATCH(TRIM(CLEAN(SUBSTITUTE(SUBSTITUTE(Y60, CHAR(13), ""), CHAR(10), " "))), sizeList!B:B, 0)),
                INDEX(sizeList!B:B, MATCH(TRIM(CLEAN(SUBSTITUTE(SUBSTITUTE(Y60, CHAR(13), ""), CHAR(10), " "))), sizeList!B:B, 0)),
                IF(ISNUMBER(MATCH(Y60, sizeList!B:B, 0)),
                    INDEX(sizeList!B:B, MATCH(Y60, sizeList!B:B, 0)),
                    "")
            )
        )
    ),
    ""
)</f>
        <v>ONE</v>
      </c>
      <c r="Y60" s="35" t="s">
        <v>592</v>
      </c>
      <c r="Z60" s="35" t="s">
        <v>2611</v>
      </c>
      <c r="AA60" s="117" t="str">
        <f t="shared" si="7"/>
        <v>TRANSPARENT</v>
      </c>
      <c r="AB60" s="7" t="str">
        <f>IF(AA60="", "", IFERROR(VLOOKUP(AA60, colorList!A:B,2,FALSE),""))</f>
        <v>átlátszó</v>
      </c>
      <c r="AC60" s="7" t="str">
        <f>IF(Z60="", "", IFERROR(VLOOKUP(Z60, colorList!A:B,2,FALSE),""))</f>
        <v>átlátszó</v>
      </c>
      <c r="AD60" s="7"/>
    </row>
    <row r="61" spans="1:30" ht="60" customHeight="1" x14ac:dyDescent="0.25">
      <c r="A61" s="53" t="s">
        <v>973</v>
      </c>
      <c r="B61" s="7" t="str" cm="1">
        <f t="array" ref="B61">ProcessN2(S61,A61,C61)</f>
        <v>AC142_00</v>
      </c>
      <c r="C61" s="7" t="s">
        <v>1034</v>
      </c>
      <c r="D61" s="52" t="str">
        <f t="shared" si="0"/>
        <v>Acavallo légáteresztős elöl emelt gélpad</v>
      </c>
      <c r="E61" s="52" t="s">
        <v>2864</v>
      </c>
      <c r="F61" s="52" t="str">
        <f t="shared" si="1"/>
        <v>Gel NS Respira front riser</v>
      </c>
      <c r="G61" s="52" t="s">
        <v>2990</v>
      </c>
      <c r="H61" s="116" t="str">
        <f t="shared" si="2"/>
        <v>Acavallo</v>
      </c>
      <c r="I61" s="35" t="s">
        <v>2999</v>
      </c>
      <c r="J61" s="53" t="str">
        <f t="shared" si="3"/>
        <v>Lófelszerelés</v>
      </c>
      <c r="K61" s="53" t="s">
        <v>3007</v>
      </c>
      <c r="L61" s="35" t="str">
        <f t="shared" si="4"/>
        <v>Nyeregemelő</v>
      </c>
      <c r="M61" s="35" t="s">
        <v>3014</v>
      </c>
      <c r="N61" s="35" t="str">
        <f t="shared" si="5"/>
        <v>Elöl emelt</v>
      </c>
      <c r="O61" s="35" t="s">
        <v>3247</v>
      </c>
      <c r="P61" s="35" t="str">
        <f t="shared" si="6"/>
        <v/>
      </c>
      <c r="Q61" s="35"/>
      <c r="R61" s="50" t="s">
        <v>3217</v>
      </c>
      <c r="S61" s="35" t="s">
        <v>2576</v>
      </c>
      <c r="T61" s="34">
        <v>0</v>
      </c>
      <c r="U61" s="35">
        <v>82.5</v>
      </c>
      <c r="V61" s="1" t="s">
        <v>2603</v>
      </c>
      <c r="W61" s="55">
        <v>0.8</v>
      </c>
      <c r="X61" s="35" t="str">
        <f>IFERROR(
    IF(ISNUMBER(MATCH(TRIM(CLEAN(SUBSTITUTE(SUBSTITUTE(Y61, CHAR(13), ""), CHAR(10), " "))), sizeList!A:A, 0)),
        INDEX(sizeList!B:B, MATCH(TRIM(CLEAN(SUBSTITUTE(SUBSTITUTE(Y61, CHAR(13), ""), CHAR(10), " "))), sizeList!A:A, 0)),
        IF(ISNUMBER(MATCH(Y61, sizeList!A:A, 0)),
            INDEX(sizeList!B:B, MATCH(Y61, sizeList!A:A, 0)),
            IF(ISNUMBER(MATCH(TRIM(CLEAN(SUBSTITUTE(SUBSTITUTE(Y61, CHAR(13), ""), CHAR(10), " "))), sizeList!B:B, 0)),
                INDEX(sizeList!B:B, MATCH(TRIM(CLEAN(SUBSTITUTE(SUBSTITUTE(Y61, CHAR(13), ""), CHAR(10), " "))), sizeList!B:B, 0)),
                IF(ISNUMBER(MATCH(Y61, sizeList!B:B, 0)),
                    INDEX(sizeList!B:B, MATCH(Y61, sizeList!B:B, 0)),
                    "")
            )
        )
    ),
    ""
)</f>
        <v>ONE</v>
      </c>
      <c r="Y61" s="35" t="s">
        <v>592</v>
      </c>
      <c r="Z61" s="35" t="s">
        <v>2611</v>
      </c>
      <c r="AA61" s="117" t="str">
        <f t="shared" si="7"/>
        <v>TRANSPARENT</v>
      </c>
      <c r="AB61" s="7" t="str">
        <f>IF(AA61="", "", IFERROR(VLOOKUP(AA61, colorList!A:B,2,FALSE),""))</f>
        <v>átlátszó</v>
      </c>
      <c r="AC61" s="7" t="str">
        <f>IF(Z61="", "", IFERROR(VLOOKUP(Z61, colorList!A:B,2,FALSE),""))</f>
        <v>átlátszó</v>
      </c>
      <c r="AD61" s="7"/>
    </row>
    <row r="62" spans="1:30" ht="60" customHeight="1" x14ac:dyDescent="0.25">
      <c r="A62" s="53" t="s">
        <v>973</v>
      </c>
      <c r="B62" s="7" t="str" cm="1">
        <f t="array" ref="B62">ProcessN2(S62,A62,C62)</f>
        <v>AC142_09</v>
      </c>
      <c r="C62" s="7" t="s">
        <v>1033</v>
      </c>
      <c r="D62" s="52" t="str">
        <f t="shared" si="0"/>
        <v>Acavallo légáteresztős elöl emelt gélpad</v>
      </c>
      <c r="E62" s="52" t="s">
        <v>2864</v>
      </c>
      <c r="F62" s="52" t="str">
        <f t="shared" si="1"/>
        <v>Gel NS Respira front riser</v>
      </c>
      <c r="G62" s="52" t="s">
        <v>2990</v>
      </c>
      <c r="H62" s="116" t="str">
        <f t="shared" si="2"/>
        <v>Acavallo</v>
      </c>
      <c r="I62" s="35" t="s">
        <v>2999</v>
      </c>
      <c r="J62" s="53" t="str">
        <f t="shared" si="3"/>
        <v>Lófelszerelés</v>
      </c>
      <c r="K62" s="53" t="s">
        <v>3007</v>
      </c>
      <c r="L62" s="35" t="str">
        <f t="shared" si="4"/>
        <v>Nyeregemelő</v>
      </c>
      <c r="M62" s="35" t="s">
        <v>3014</v>
      </c>
      <c r="N62" s="35" t="str">
        <f t="shared" si="5"/>
        <v>Elöl emelt</v>
      </c>
      <c r="O62" s="35" t="s">
        <v>3247</v>
      </c>
      <c r="P62" s="35" t="str">
        <f t="shared" si="6"/>
        <v/>
      </c>
      <c r="Q62" s="35"/>
      <c r="R62" s="50" t="s">
        <v>3217</v>
      </c>
      <c r="S62" s="35" t="s">
        <v>2577</v>
      </c>
      <c r="T62" s="34">
        <v>0</v>
      </c>
      <c r="U62" s="35">
        <v>77</v>
      </c>
      <c r="V62" s="1" t="s">
        <v>2603</v>
      </c>
      <c r="W62" s="55">
        <v>0.8</v>
      </c>
      <c r="X62" s="35" t="str">
        <f>IFERROR(
    IF(ISNUMBER(MATCH(TRIM(CLEAN(SUBSTITUTE(SUBSTITUTE(Y62, CHAR(13), ""), CHAR(10), " "))), sizeList!A:A, 0)),
        INDEX(sizeList!B:B, MATCH(TRIM(CLEAN(SUBSTITUTE(SUBSTITUTE(Y62, CHAR(13), ""), CHAR(10), " "))), sizeList!A:A, 0)),
        IF(ISNUMBER(MATCH(Y62, sizeList!A:A, 0)),
            INDEX(sizeList!B:B, MATCH(Y62, sizeList!A:A, 0)),
            IF(ISNUMBER(MATCH(TRIM(CLEAN(SUBSTITUTE(SUBSTITUTE(Y62, CHAR(13), ""), CHAR(10), " "))), sizeList!B:B, 0)),
                INDEX(sizeList!B:B, MATCH(TRIM(CLEAN(SUBSTITUTE(SUBSTITUTE(Y62, CHAR(13), ""), CHAR(10), " "))), sizeList!B:B, 0)),
                IF(ISNUMBER(MATCH(Y62, sizeList!B:B, 0)),
                    INDEX(sizeList!B:B, MATCH(Y62, sizeList!B:B, 0)),
                    "")
            )
        )
    ),
    ""
)</f>
        <v>ONE</v>
      </c>
      <c r="Y62" s="35" t="s">
        <v>592</v>
      </c>
      <c r="Z62" s="35" t="s">
        <v>2604</v>
      </c>
      <c r="AA62" s="117" t="str">
        <f t="shared" si="7"/>
        <v>BLACK</v>
      </c>
      <c r="AB62" s="7" t="str">
        <f>IF(AA62="", "", IFERROR(VLOOKUP(AA62, colorList!A:B,2,FALSE),""))</f>
        <v>fekete</v>
      </c>
      <c r="AC62" s="7" t="str">
        <f>IF(Z62="", "", IFERROR(VLOOKUP(Z62, colorList!A:B,2,FALSE),""))</f>
        <v>fekete</v>
      </c>
      <c r="AD62" s="7"/>
    </row>
    <row r="63" spans="1:30" ht="60" customHeight="1" x14ac:dyDescent="0.25">
      <c r="A63" s="53" t="s">
        <v>974</v>
      </c>
      <c r="B63" s="7" t="str" cm="1">
        <f t="array" ref="B63">ProcessN2(S63,A63,C63)</f>
        <v>AC143_00</v>
      </c>
      <c r="C63" s="7" t="s">
        <v>1034</v>
      </c>
      <c r="D63" s="52" t="str">
        <f t="shared" si="0"/>
        <v>Acavallo légáteresztős hátul emelt gélpad</v>
      </c>
      <c r="E63" s="52" t="s">
        <v>2865</v>
      </c>
      <c r="F63" s="52" t="str">
        <f t="shared" si="1"/>
        <v>Gel NS Respira rear riser</v>
      </c>
      <c r="G63" s="52" t="s">
        <v>2991</v>
      </c>
      <c r="H63" s="116" t="str">
        <f t="shared" si="2"/>
        <v>Acavallo</v>
      </c>
      <c r="I63" s="35" t="s">
        <v>2999</v>
      </c>
      <c r="J63" s="53" t="str">
        <f t="shared" si="3"/>
        <v>Lófelszerelés</v>
      </c>
      <c r="K63" s="53" t="s">
        <v>3007</v>
      </c>
      <c r="L63" s="35" t="str">
        <f t="shared" si="4"/>
        <v>Nyeregemelő</v>
      </c>
      <c r="M63" s="35" t="s">
        <v>3014</v>
      </c>
      <c r="N63" s="35" t="str">
        <f t="shared" si="5"/>
        <v>Hátul emelt</v>
      </c>
      <c r="O63" s="35" t="s">
        <v>3016</v>
      </c>
      <c r="P63" s="35" t="str">
        <f t="shared" si="6"/>
        <v/>
      </c>
      <c r="Q63" s="35"/>
      <c r="R63" s="50" t="s">
        <v>3218</v>
      </c>
      <c r="S63" s="35" t="s">
        <v>2578</v>
      </c>
      <c r="T63" s="34">
        <v>0</v>
      </c>
      <c r="U63" s="35">
        <v>82.5</v>
      </c>
      <c r="V63" s="1" t="s">
        <v>2603</v>
      </c>
      <c r="W63" s="55">
        <v>0.8</v>
      </c>
      <c r="X63" s="35" t="str">
        <f>IFERROR(
    IF(ISNUMBER(MATCH(TRIM(CLEAN(SUBSTITUTE(SUBSTITUTE(Y63, CHAR(13), ""), CHAR(10), " "))), sizeList!A:A, 0)),
        INDEX(sizeList!B:B, MATCH(TRIM(CLEAN(SUBSTITUTE(SUBSTITUTE(Y63, CHAR(13), ""), CHAR(10), " "))), sizeList!A:A, 0)),
        IF(ISNUMBER(MATCH(Y63, sizeList!A:A, 0)),
            INDEX(sizeList!B:B, MATCH(Y63, sizeList!A:A, 0)),
            IF(ISNUMBER(MATCH(TRIM(CLEAN(SUBSTITUTE(SUBSTITUTE(Y63, CHAR(13), ""), CHAR(10), " "))), sizeList!B:B, 0)),
                INDEX(sizeList!B:B, MATCH(TRIM(CLEAN(SUBSTITUTE(SUBSTITUTE(Y63, CHAR(13), ""), CHAR(10), " "))), sizeList!B:B, 0)),
                IF(ISNUMBER(MATCH(Y63, sizeList!B:B, 0)),
                    INDEX(sizeList!B:B, MATCH(Y63, sizeList!B:B, 0)),
                    "")
            )
        )
    ),
    ""
)</f>
        <v>ONE</v>
      </c>
      <c r="Y63" s="35" t="s">
        <v>592</v>
      </c>
      <c r="Z63" s="35" t="s">
        <v>2611</v>
      </c>
      <c r="AA63" s="117" t="str">
        <f t="shared" si="7"/>
        <v>TRANSPARENT</v>
      </c>
      <c r="AB63" s="7" t="str">
        <f>IF(AA63="", "", IFERROR(VLOOKUP(AA63, colorList!A:B,2,FALSE),""))</f>
        <v>átlátszó</v>
      </c>
      <c r="AC63" s="7" t="str">
        <f>IF(Z63="", "", IFERROR(VLOOKUP(Z63, colorList!A:B,2,FALSE),""))</f>
        <v>átlátszó</v>
      </c>
      <c r="AD63" s="7"/>
    </row>
    <row r="64" spans="1:30" ht="60" customHeight="1" x14ac:dyDescent="0.25">
      <c r="A64" s="53" t="s">
        <v>974</v>
      </c>
      <c r="B64" s="7" t="str" cm="1">
        <f t="array" ref="B64">ProcessN2(S64,A64,C64)</f>
        <v>AC143_09</v>
      </c>
      <c r="C64" s="7" t="s">
        <v>1033</v>
      </c>
      <c r="D64" s="52" t="str">
        <f t="shared" si="0"/>
        <v>Acavallo légáteresztős hátul emelt gélpad</v>
      </c>
      <c r="E64" s="52" t="s">
        <v>2865</v>
      </c>
      <c r="F64" s="52" t="str">
        <f t="shared" si="1"/>
        <v>Gel NS Respira rear riser</v>
      </c>
      <c r="G64" s="52" t="s">
        <v>2991</v>
      </c>
      <c r="H64" s="116" t="str">
        <f t="shared" si="2"/>
        <v>Acavallo</v>
      </c>
      <c r="I64" s="35" t="s">
        <v>2999</v>
      </c>
      <c r="J64" s="53" t="str">
        <f t="shared" si="3"/>
        <v>Lófelszerelés</v>
      </c>
      <c r="K64" s="53" t="s">
        <v>3007</v>
      </c>
      <c r="L64" s="35" t="str">
        <f t="shared" si="4"/>
        <v>Nyeregemelő</v>
      </c>
      <c r="M64" s="35" t="s">
        <v>3014</v>
      </c>
      <c r="N64" s="35" t="str">
        <f t="shared" si="5"/>
        <v>Hátul emelt</v>
      </c>
      <c r="O64" s="35" t="s">
        <v>3016</v>
      </c>
      <c r="P64" s="35" t="str">
        <f t="shared" si="6"/>
        <v/>
      </c>
      <c r="Q64" s="35"/>
      <c r="R64" s="50" t="s">
        <v>3218</v>
      </c>
      <c r="S64" s="35" t="s">
        <v>2579</v>
      </c>
      <c r="T64" s="34">
        <v>0</v>
      </c>
      <c r="U64" s="35">
        <v>77</v>
      </c>
      <c r="V64" s="1" t="s">
        <v>2603</v>
      </c>
      <c r="W64" s="55">
        <v>0.8</v>
      </c>
      <c r="X64" s="35" t="str">
        <f>IFERROR(
    IF(ISNUMBER(MATCH(TRIM(CLEAN(SUBSTITUTE(SUBSTITUTE(Y64, CHAR(13), ""), CHAR(10), " "))), sizeList!A:A, 0)),
        INDEX(sizeList!B:B, MATCH(TRIM(CLEAN(SUBSTITUTE(SUBSTITUTE(Y64, CHAR(13), ""), CHAR(10), " "))), sizeList!A:A, 0)),
        IF(ISNUMBER(MATCH(Y64, sizeList!A:A, 0)),
            INDEX(sizeList!B:B, MATCH(Y64, sizeList!A:A, 0)),
            IF(ISNUMBER(MATCH(TRIM(CLEAN(SUBSTITUTE(SUBSTITUTE(Y64, CHAR(13), ""), CHAR(10), " "))), sizeList!B:B, 0)),
                INDEX(sizeList!B:B, MATCH(TRIM(CLEAN(SUBSTITUTE(SUBSTITUTE(Y64, CHAR(13), ""), CHAR(10), " "))), sizeList!B:B, 0)),
                IF(ISNUMBER(MATCH(Y64, sizeList!B:B, 0)),
                    INDEX(sizeList!B:B, MATCH(Y64, sizeList!B:B, 0)),
                    "")
            )
        )
    ),
    ""
)</f>
        <v>ONE</v>
      </c>
      <c r="Y64" s="35" t="s">
        <v>592</v>
      </c>
      <c r="Z64" s="35" t="s">
        <v>2604</v>
      </c>
      <c r="AA64" s="117" t="str">
        <f t="shared" si="7"/>
        <v>BLACK</v>
      </c>
      <c r="AB64" s="7" t="str">
        <f>IF(AA64="", "", IFERROR(VLOOKUP(AA64, colorList!A:B,2,FALSE),""))</f>
        <v>fekete</v>
      </c>
      <c r="AC64" s="7" t="str">
        <f>IF(Z64="", "", IFERROR(VLOOKUP(Z64, colorList!A:B,2,FALSE),""))</f>
        <v>fekete</v>
      </c>
      <c r="AD64" s="7"/>
    </row>
    <row r="65" spans="1:30" ht="60" customHeight="1" x14ac:dyDescent="0.25">
      <c r="A65" s="53" t="s">
        <v>976</v>
      </c>
      <c r="B65" s="7" t="str" cm="1">
        <f t="array" ref="B65">ProcessN2(S65,A65,C65)</f>
        <v>AC163_00_0031</v>
      </c>
      <c r="C65" s="7" t="s">
        <v>1364</v>
      </c>
      <c r="D65" s="52" t="str">
        <f t="shared" si="0"/>
        <v>Acavallo NS-S Classic-S légáteresztős elöl emelt gélpad</v>
      </c>
      <c r="E65" s="52" t="s">
        <v>2867</v>
      </c>
      <c r="F65" s="52" t="str">
        <f t="shared" si="1"/>
        <v>Gel NS-S Classic-S cut-out front riser</v>
      </c>
      <c r="G65" s="52" t="s">
        <v>2993</v>
      </c>
      <c r="H65" s="116" t="str">
        <f t="shared" si="2"/>
        <v>Acavallo</v>
      </c>
      <c r="I65" s="35" t="s">
        <v>2999</v>
      </c>
      <c r="J65" s="53" t="str">
        <f t="shared" si="3"/>
        <v>Lófelszerelés</v>
      </c>
      <c r="K65" s="53" t="s">
        <v>3007</v>
      </c>
      <c r="L65" s="35" t="str">
        <f t="shared" si="4"/>
        <v>Nyeregemelő</v>
      </c>
      <c r="M65" s="35" t="s">
        <v>3014</v>
      </c>
      <c r="N65" s="35" t="str">
        <f t="shared" si="5"/>
        <v>Elöl emelt</v>
      </c>
      <c r="O65" s="35" t="s">
        <v>3247</v>
      </c>
      <c r="P65" s="35" t="str">
        <f t="shared" si="6"/>
        <v/>
      </c>
      <c r="Q65" s="35"/>
      <c r="R65" s="50" t="s">
        <v>3220</v>
      </c>
      <c r="S65" s="35" t="s">
        <v>2582</v>
      </c>
      <c r="T65" s="34">
        <v>0</v>
      </c>
      <c r="U65" s="35">
        <v>206</v>
      </c>
      <c r="V65" s="1" t="s">
        <v>2603</v>
      </c>
      <c r="W65" s="55">
        <v>0.8</v>
      </c>
      <c r="X65" s="35" t="str">
        <f>IFERROR(
    IF(ISNUMBER(MATCH(TRIM(CLEAN(SUBSTITUTE(SUBSTITUTE(Y65, CHAR(13), ""), CHAR(10), " "))), sizeList!A:A, 0)),
        INDEX(sizeList!B:B, MATCH(TRIM(CLEAN(SUBSTITUTE(SUBSTITUTE(Y65, CHAR(13), ""), CHAR(10), " "))), sizeList!A:A, 0)),
        IF(ISNUMBER(MATCH(Y65, sizeList!A:A, 0)),
            INDEX(sizeList!B:B, MATCH(Y65, sizeList!A:A, 0)),
            IF(ISNUMBER(MATCH(TRIM(CLEAN(SUBSTITUTE(SUBSTITUTE(Y65, CHAR(13), ""), CHAR(10), " "))), sizeList!B:B, 0)),
                INDEX(sizeList!B:B, MATCH(TRIM(CLEAN(SUBSTITUTE(SUBSTITUTE(Y65, CHAR(13), ""), CHAR(10), " "))), sizeList!B:B, 0)),
                IF(ISNUMBER(MATCH(Y65, sizeList!B:B, 0)),
                    INDEX(sizeList!B:B, MATCH(Y65, sizeList!B:B, 0)),
                    "")
            )
        )
    ),
    ""
)</f>
        <v>ONE</v>
      </c>
      <c r="Y65" s="35" t="s">
        <v>592</v>
      </c>
      <c r="Z65" s="35" t="s">
        <v>2611</v>
      </c>
      <c r="AA65" s="117" t="str">
        <f t="shared" si="7"/>
        <v>TRANSPARENT</v>
      </c>
      <c r="AB65" s="7" t="str">
        <f>IF(AA65="", "", IFERROR(VLOOKUP(AA65, colorList!A:B,2,FALSE),""))</f>
        <v>átlátszó</v>
      </c>
      <c r="AC65" s="7" t="str">
        <f>IF(Z65="", "", IFERROR(VLOOKUP(Z65, colorList!A:B,2,FALSE),""))</f>
        <v>átlátszó</v>
      </c>
      <c r="AD65" s="7"/>
    </row>
    <row r="66" spans="1:30" ht="60" customHeight="1" x14ac:dyDescent="0.25">
      <c r="A66" s="53" t="s">
        <v>976</v>
      </c>
      <c r="B66" s="7" t="str" cm="1">
        <f t="array" ref="B66">ProcessN2(S66,A66,C66)</f>
        <v>AC163_00_0032</v>
      </c>
      <c r="C66" s="7" t="s">
        <v>1365</v>
      </c>
      <c r="D66" s="52" t="str">
        <f t="shared" ref="D66:D129" si="8">TRIM(CLEAN(SUBSTITUTE(SUBSTITUTE(E66, CHAR(13), ""), CHAR(10), " ")))</f>
        <v>Acavallo NS-S Classic-S légáteresztős elöl emelt gélpad</v>
      </c>
      <c r="E66" s="52" t="s">
        <v>2867</v>
      </c>
      <c r="F66" s="52" t="str">
        <f t="shared" ref="F66:F129" si="9">TRIM(CLEAN(SUBSTITUTE(SUBSTITUTE(G66, CHAR(13), ""), CHAR(10), " ")))</f>
        <v>Gel NS-S Classic-S cut-out front riser</v>
      </c>
      <c r="G66" s="52" t="s">
        <v>2993</v>
      </c>
      <c r="H66" s="116" t="str">
        <f t="shared" ref="H66:H129" si="10">TRIM(CLEAN(SUBSTITUTE(SUBSTITUTE(I66, CHAR(13), ""), CHAR(10), " ")))</f>
        <v>Acavallo</v>
      </c>
      <c r="I66" s="35" t="s">
        <v>2999</v>
      </c>
      <c r="J66" s="53" t="str">
        <f t="shared" ref="J66:J129" si="11">TRIM(CLEAN(SUBSTITUTE(SUBSTITUTE(K66, CHAR(13), ""), CHAR(10), " ")))</f>
        <v>Lófelszerelés</v>
      </c>
      <c r="K66" s="53" t="s">
        <v>3007</v>
      </c>
      <c r="L66" s="35" t="str">
        <f t="shared" ref="L66:L129" si="12">TRIM(CLEAN(SUBSTITUTE(SUBSTITUTE(M66, CHAR(13), ""), CHAR(10), " ")))</f>
        <v>Nyeregemelő</v>
      </c>
      <c r="M66" s="35" t="s">
        <v>3014</v>
      </c>
      <c r="N66" s="35" t="str">
        <f t="shared" ref="N66:N129" si="13">TRIM(CLEAN(SUBSTITUTE(SUBSTITUTE(O66, CHAR(13), ""), CHAR(10), " ")))</f>
        <v>Elöl emelt</v>
      </c>
      <c r="O66" s="35" t="s">
        <v>3247</v>
      </c>
      <c r="P66" s="35" t="str">
        <f t="shared" ref="P66:P129" si="14">TRIM(CLEAN(SUBSTITUTE(SUBSTITUTE(Q66, CHAR(13), ""), CHAR(10), " ")))</f>
        <v/>
      </c>
      <c r="Q66" s="35"/>
      <c r="R66" s="50" t="s">
        <v>3220</v>
      </c>
      <c r="S66" s="35" t="s">
        <v>2583</v>
      </c>
      <c r="T66" s="34">
        <v>0</v>
      </c>
      <c r="U66" s="35">
        <v>206</v>
      </c>
      <c r="V66" s="1" t="s">
        <v>2603</v>
      </c>
      <c r="W66" s="55">
        <v>0.8</v>
      </c>
      <c r="X66" s="35" t="str">
        <f>IFERROR(
    IF(ISNUMBER(MATCH(TRIM(CLEAN(SUBSTITUTE(SUBSTITUTE(Y66, CHAR(13), ""), CHAR(10), " "))), sizeList!A:A, 0)),
        INDEX(sizeList!B:B, MATCH(TRIM(CLEAN(SUBSTITUTE(SUBSTITUTE(Y66, CHAR(13), ""), CHAR(10), " "))), sizeList!A:A, 0)),
        IF(ISNUMBER(MATCH(Y66, sizeList!A:A, 0)),
            INDEX(sizeList!B:B, MATCH(Y66, sizeList!A:A, 0)),
            IF(ISNUMBER(MATCH(TRIM(CLEAN(SUBSTITUTE(SUBSTITUTE(Y66, CHAR(13), ""), CHAR(10), " "))), sizeList!B:B, 0)),
                INDEX(sizeList!B:B, MATCH(TRIM(CLEAN(SUBSTITUTE(SUBSTITUTE(Y66, CHAR(13), ""), CHAR(10), " "))), sizeList!B:B, 0)),
                IF(ISNUMBER(MATCH(Y66, sizeList!B:B, 0)),
                    INDEX(sizeList!B:B, MATCH(Y66, sizeList!B:B, 0)),
                    "")
            )
        )
    ),
    ""
)</f>
        <v>ONE</v>
      </c>
      <c r="Y66" s="35" t="s">
        <v>592</v>
      </c>
      <c r="Z66" s="35" t="s">
        <v>2611</v>
      </c>
      <c r="AA66" s="117" t="str">
        <f t="shared" ref="AA66:AA129" si="15">TRIM(CLEAN(SUBSTITUTE(SUBSTITUTE(Z66, CHAR(13), ""), CHAR(10), " ")))</f>
        <v>TRANSPARENT</v>
      </c>
      <c r="AB66" s="7" t="str">
        <f>IF(AA66="", "", IFERROR(VLOOKUP(AA66, colorList!A:B,2,FALSE),""))</f>
        <v>átlátszó</v>
      </c>
      <c r="AC66" s="7" t="str">
        <f>IF(Z66="", "", IFERROR(VLOOKUP(Z66, colorList!A:B,2,FALSE),""))</f>
        <v>átlátszó</v>
      </c>
      <c r="AD66" s="7"/>
    </row>
    <row r="67" spans="1:30" ht="60" customHeight="1" x14ac:dyDescent="0.25">
      <c r="A67" s="53" t="s">
        <v>976</v>
      </c>
      <c r="B67" s="7" t="str" cm="1">
        <f t="array" ref="B67">ProcessN2(S67,A67,C67)</f>
        <v>AC163_00_0036</v>
      </c>
      <c r="C67" s="7" t="s">
        <v>1366</v>
      </c>
      <c r="D67" s="52" t="str">
        <f t="shared" si="8"/>
        <v>Acavallo NS-S Classic-S légáteresztős elöl emelt gélpad</v>
      </c>
      <c r="E67" s="52" t="s">
        <v>2867</v>
      </c>
      <c r="F67" s="52" t="str">
        <f t="shared" si="9"/>
        <v>Gel NS-S Classic-S cut-out front riser</v>
      </c>
      <c r="G67" s="52" t="s">
        <v>2993</v>
      </c>
      <c r="H67" s="116" t="str">
        <f t="shared" si="10"/>
        <v>Acavallo</v>
      </c>
      <c r="I67" s="35" t="s">
        <v>2999</v>
      </c>
      <c r="J67" s="53" t="str">
        <f t="shared" si="11"/>
        <v>Lófelszerelés</v>
      </c>
      <c r="K67" s="53" t="s">
        <v>3007</v>
      </c>
      <c r="L67" s="35" t="str">
        <f t="shared" si="12"/>
        <v>Nyeregemelő</v>
      </c>
      <c r="M67" s="35" t="s">
        <v>3014</v>
      </c>
      <c r="N67" s="35" t="str">
        <f t="shared" si="13"/>
        <v>Elöl emelt</v>
      </c>
      <c r="O67" s="35" t="s">
        <v>3247</v>
      </c>
      <c r="P67" s="35" t="str">
        <f t="shared" si="14"/>
        <v/>
      </c>
      <c r="Q67" s="35"/>
      <c r="R67" s="50" t="s">
        <v>3220</v>
      </c>
      <c r="S67" s="35" t="s">
        <v>2584</v>
      </c>
      <c r="T67" s="34">
        <v>0</v>
      </c>
      <c r="U67" s="35">
        <v>206</v>
      </c>
      <c r="V67" s="1" t="s">
        <v>2603</v>
      </c>
      <c r="W67" s="55">
        <v>0.8</v>
      </c>
      <c r="X67" s="35" t="str">
        <f>IFERROR(
    IF(ISNUMBER(MATCH(TRIM(CLEAN(SUBSTITUTE(SUBSTITUTE(Y67, CHAR(13), ""), CHAR(10), " "))), sizeList!A:A, 0)),
        INDEX(sizeList!B:B, MATCH(TRIM(CLEAN(SUBSTITUTE(SUBSTITUTE(Y67, CHAR(13), ""), CHAR(10), " "))), sizeList!A:A, 0)),
        IF(ISNUMBER(MATCH(Y67, sizeList!A:A, 0)),
            INDEX(sizeList!B:B, MATCH(Y67, sizeList!A:A, 0)),
            IF(ISNUMBER(MATCH(TRIM(CLEAN(SUBSTITUTE(SUBSTITUTE(Y67, CHAR(13), ""), CHAR(10), " "))), sizeList!B:B, 0)),
                INDEX(sizeList!B:B, MATCH(TRIM(CLEAN(SUBSTITUTE(SUBSTITUTE(Y67, CHAR(13), ""), CHAR(10), " "))), sizeList!B:B, 0)),
                IF(ISNUMBER(MATCH(Y67, sizeList!B:B, 0)),
                    INDEX(sizeList!B:B, MATCH(Y67, sizeList!B:B, 0)),
                    "")
            )
        )
    ),
    ""
)</f>
        <v>ONE</v>
      </c>
      <c r="Y67" s="35" t="s">
        <v>592</v>
      </c>
      <c r="Z67" s="35" t="s">
        <v>2611</v>
      </c>
      <c r="AA67" s="117" t="str">
        <f t="shared" si="15"/>
        <v>TRANSPARENT</v>
      </c>
      <c r="AB67" s="7" t="str">
        <f>IF(AA67="", "", IFERROR(VLOOKUP(AA67, colorList!A:B,2,FALSE),""))</f>
        <v>átlátszó</v>
      </c>
      <c r="AC67" s="7" t="str">
        <f>IF(Z67="", "", IFERROR(VLOOKUP(Z67, colorList!A:B,2,FALSE),""))</f>
        <v>átlátszó</v>
      </c>
      <c r="AD67" s="7"/>
    </row>
    <row r="68" spans="1:30" ht="60" customHeight="1" x14ac:dyDescent="0.25">
      <c r="A68" s="53" t="s">
        <v>976</v>
      </c>
      <c r="B68" s="7" t="str" cm="1">
        <f t="array" ref="B68">ProcessN2(S68,A68,C68)</f>
        <v>AC163_00_0037</v>
      </c>
      <c r="C68" s="7" t="s">
        <v>1367</v>
      </c>
      <c r="D68" s="52" t="str">
        <f t="shared" si="8"/>
        <v>Acavallo NS-S Classic-S légáteresztős elöl emelt gélpad</v>
      </c>
      <c r="E68" s="52" t="s">
        <v>2867</v>
      </c>
      <c r="F68" s="52" t="str">
        <f t="shared" si="9"/>
        <v>Gel NS-S Classic-S cut-out front riser</v>
      </c>
      <c r="G68" s="52" t="s">
        <v>2993</v>
      </c>
      <c r="H68" s="116" t="str">
        <f t="shared" si="10"/>
        <v>Acavallo</v>
      </c>
      <c r="I68" s="35" t="s">
        <v>2999</v>
      </c>
      <c r="J68" s="53" t="str">
        <f t="shared" si="11"/>
        <v>Lófelszerelés</v>
      </c>
      <c r="K68" s="53" t="s">
        <v>3007</v>
      </c>
      <c r="L68" s="35" t="str">
        <f t="shared" si="12"/>
        <v>Nyeregemelő</v>
      </c>
      <c r="M68" s="35" t="s">
        <v>3014</v>
      </c>
      <c r="N68" s="35" t="str">
        <f t="shared" si="13"/>
        <v>Elöl emelt</v>
      </c>
      <c r="O68" s="35" t="s">
        <v>3247</v>
      </c>
      <c r="P68" s="35" t="str">
        <f t="shared" si="14"/>
        <v/>
      </c>
      <c r="Q68" s="35"/>
      <c r="R68" s="50" t="s">
        <v>3220</v>
      </c>
      <c r="S68" s="35" t="s">
        <v>2585</v>
      </c>
      <c r="T68" s="34">
        <v>0</v>
      </c>
      <c r="U68" s="35">
        <v>206</v>
      </c>
      <c r="V68" s="1" t="s">
        <v>2603</v>
      </c>
      <c r="W68" s="55">
        <v>0.8</v>
      </c>
      <c r="X68" s="35" t="str">
        <f>IFERROR(
    IF(ISNUMBER(MATCH(TRIM(CLEAN(SUBSTITUTE(SUBSTITUTE(Y68, CHAR(13), ""), CHAR(10), " "))), sizeList!A:A, 0)),
        INDEX(sizeList!B:B, MATCH(TRIM(CLEAN(SUBSTITUTE(SUBSTITUTE(Y68, CHAR(13), ""), CHAR(10), " "))), sizeList!A:A, 0)),
        IF(ISNUMBER(MATCH(Y68, sizeList!A:A, 0)),
            INDEX(sizeList!B:B, MATCH(Y68, sizeList!A:A, 0)),
            IF(ISNUMBER(MATCH(TRIM(CLEAN(SUBSTITUTE(SUBSTITUTE(Y68, CHAR(13), ""), CHAR(10), " "))), sizeList!B:B, 0)),
                INDEX(sizeList!B:B, MATCH(TRIM(CLEAN(SUBSTITUTE(SUBSTITUTE(Y68, CHAR(13), ""), CHAR(10), " "))), sizeList!B:B, 0)),
                IF(ISNUMBER(MATCH(Y68, sizeList!B:B, 0)),
                    INDEX(sizeList!B:B, MATCH(Y68, sizeList!B:B, 0)),
                    "")
            )
        )
    ),
    ""
)</f>
        <v>ONE</v>
      </c>
      <c r="Y68" s="35" t="s">
        <v>592</v>
      </c>
      <c r="Z68" s="35" t="s">
        <v>2611</v>
      </c>
      <c r="AA68" s="117" t="str">
        <f t="shared" si="15"/>
        <v>TRANSPARENT</v>
      </c>
      <c r="AB68" s="7" t="str">
        <f>IF(AA68="", "", IFERROR(VLOOKUP(AA68, colorList!A:B,2,FALSE),""))</f>
        <v>átlátszó</v>
      </c>
      <c r="AC68" s="7" t="str">
        <f>IF(Z68="", "", IFERROR(VLOOKUP(Z68, colorList!A:B,2,FALSE),""))</f>
        <v>átlátszó</v>
      </c>
      <c r="AD68" s="7"/>
    </row>
    <row r="69" spans="1:30" ht="60" customHeight="1" x14ac:dyDescent="0.25">
      <c r="A69" s="53" t="s">
        <v>976</v>
      </c>
      <c r="B69" s="7" t="str" cm="1">
        <f t="array" ref="B69">ProcessN2(S69,A69,C69)</f>
        <v>AC163_00_0038</v>
      </c>
      <c r="C69" s="7" t="s">
        <v>1368</v>
      </c>
      <c r="D69" s="52" t="str">
        <f t="shared" si="8"/>
        <v>Acavallo NS-S Classic-S légáteresztős elöl emelt gélpad</v>
      </c>
      <c r="E69" s="52" t="s">
        <v>2867</v>
      </c>
      <c r="F69" s="52" t="str">
        <f t="shared" si="9"/>
        <v>Gel NS-S Classic-S cut-out front riser</v>
      </c>
      <c r="G69" s="52" t="s">
        <v>2993</v>
      </c>
      <c r="H69" s="116" t="str">
        <f t="shared" si="10"/>
        <v>Acavallo</v>
      </c>
      <c r="I69" s="35" t="s">
        <v>2999</v>
      </c>
      <c r="J69" s="53" t="str">
        <f t="shared" si="11"/>
        <v>Lófelszerelés</v>
      </c>
      <c r="K69" s="53" t="s">
        <v>3007</v>
      </c>
      <c r="L69" s="35" t="str">
        <f t="shared" si="12"/>
        <v>Nyeregemelő</v>
      </c>
      <c r="M69" s="35" t="s">
        <v>3014</v>
      </c>
      <c r="N69" s="35" t="str">
        <f t="shared" si="13"/>
        <v>Elöl emelt</v>
      </c>
      <c r="O69" s="35" t="s">
        <v>3247</v>
      </c>
      <c r="P69" s="35" t="str">
        <f t="shared" si="14"/>
        <v/>
      </c>
      <c r="Q69" s="35"/>
      <c r="R69" s="50" t="s">
        <v>3220</v>
      </c>
      <c r="S69" s="35" t="s">
        <v>2586</v>
      </c>
      <c r="T69" s="34">
        <v>0</v>
      </c>
      <c r="U69" s="35">
        <v>206</v>
      </c>
      <c r="V69" s="1" t="s">
        <v>2603</v>
      </c>
      <c r="W69" s="55">
        <v>0.8</v>
      </c>
      <c r="X69" s="35" t="str">
        <f>IFERROR(
    IF(ISNUMBER(MATCH(TRIM(CLEAN(SUBSTITUTE(SUBSTITUTE(Y69, CHAR(13), ""), CHAR(10), " "))), sizeList!A:A, 0)),
        INDEX(sizeList!B:B, MATCH(TRIM(CLEAN(SUBSTITUTE(SUBSTITUTE(Y69, CHAR(13), ""), CHAR(10), " "))), sizeList!A:A, 0)),
        IF(ISNUMBER(MATCH(Y69, sizeList!A:A, 0)),
            INDEX(sizeList!B:B, MATCH(Y69, sizeList!A:A, 0)),
            IF(ISNUMBER(MATCH(TRIM(CLEAN(SUBSTITUTE(SUBSTITUTE(Y69, CHAR(13), ""), CHAR(10), " "))), sizeList!B:B, 0)),
                INDEX(sizeList!B:B, MATCH(TRIM(CLEAN(SUBSTITUTE(SUBSTITUTE(Y69, CHAR(13), ""), CHAR(10), " "))), sizeList!B:B, 0)),
                IF(ISNUMBER(MATCH(Y69, sizeList!B:B, 0)),
                    INDEX(sizeList!B:B, MATCH(Y69, sizeList!B:B, 0)),
                    "")
            )
        )
    ),
    ""
)</f>
        <v>ONE</v>
      </c>
      <c r="Y69" s="35" t="s">
        <v>592</v>
      </c>
      <c r="Z69" s="35" t="s">
        <v>2611</v>
      </c>
      <c r="AA69" s="117" t="str">
        <f t="shared" si="15"/>
        <v>TRANSPARENT</v>
      </c>
      <c r="AB69" s="7" t="str">
        <f>IF(AA69="", "", IFERROR(VLOOKUP(AA69, colorList!A:B,2,FALSE),""))</f>
        <v>átlátszó</v>
      </c>
      <c r="AC69" s="7" t="str">
        <f>IF(Z69="", "", IFERROR(VLOOKUP(Z69, colorList!A:B,2,FALSE),""))</f>
        <v>átlátszó</v>
      </c>
      <c r="AD69" s="7"/>
    </row>
    <row r="70" spans="1:30" ht="60" customHeight="1" x14ac:dyDescent="0.25">
      <c r="A70" s="53" t="s">
        <v>976</v>
      </c>
      <c r="B70" s="7" t="str" cm="1">
        <f t="array" ref="B70">ProcessN2(S70,A70,C70)</f>
        <v>AC163_00_0039</v>
      </c>
      <c r="C70" s="7" t="s">
        <v>1369</v>
      </c>
      <c r="D70" s="52" t="str">
        <f t="shared" si="8"/>
        <v>Acavallo NS-S Classic-S légáteresztős elöl emelt gélpad</v>
      </c>
      <c r="E70" s="52" t="s">
        <v>2867</v>
      </c>
      <c r="F70" s="52" t="str">
        <f t="shared" si="9"/>
        <v>Gel NS-S Classic-S cut-out front riser</v>
      </c>
      <c r="G70" s="52" t="s">
        <v>2993</v>
      </c>
      <c r="H70" s="116" t="str">
        <f t="shared" si="10"/>
        <v>Acavallo</v>
      </c>
      <c r="I70" s="35" t="s">
        <v>2999</v>
      </c>
      <c r="J70" s="53" t="str">
        <f t="shared" si="11"/>
        <v>Lófelszerelés</v>
      </c>
      <c r="K70" s="53" t="s">
        <v>3007</v>
      </c>
      <c r="L70" s="35" t="str">
        <f t="shared" si="12"/>
        <v>Nyeregemelő</v>
      </c>
      <c r="M70" s="35" t="s">
        <v>3014</v>
      </c>
      <c r="N70" s="35" t="str">
        <f t="shared" si="13"/>
        <v>Elöl emelt</v>
      </c>
      <c r="O70" s="35" t="s">
        <v>3247</v>
      </c>
      <c r="P70" s="35" t="str">
        <f t="shared" si="14"/>
        <v/>
      </c>
      <c r="Q70" s="35"/>
      <c r="R70" s="50" t="s">
        <v>3220</v>
      </c>
      <c r="S70" s="35" t="s">
        <v>2587</v>
      </c>
      <c r="T70" s="34">
        <v>0</v>
      </c>
      <c r="U70" s="35">
        <v>206</v>
      </c>
      <c r="V70" s="1" t="s">
        <v>2603</v>
      </c>
      <c r="W70" s="55">
        <v>0.8</v>
      </c>
      <c r="X70" s="35" t="str">
        <f>IFERROR(
    IF(ISNUMBER(MATCH(TRIM(CLEAN(SUBSTITUTE(SUBSTITUTE(Y70, CHAR(13), ""), CHAR(10), " "))), sizeList!A:A, 0)),
        INDEX(sizeList!B:B, MATCH(TRIM(CLEAN(SUBSTITUTE(SUBSTITUTE(Y70, CHAR(13), ""), CHAR(10), " "))), sizeList!A:A, 0)),
        IF(ISNUMBER(MATCH(Y70, sizeList!A:A, 0)),
            INDEX(sizeList!B:B, MATCH(Y70, sizeList!A:A, 0)),
            IF(ISNUMBER(MATCH(TRIM(CLEAN(SUBSTITUTE(SUBSTITUTE(Y70, CHAR(13), ""), CHAR(10), " "))), sizeList!B:B, 0)),
                INDEX(sizeList!B:B, MATCH(TRIM(CLEAN(SUBSTITUTE(SUBSTITUTE(Y70, CHAR(13), ""), CHAR(10), " "))), sizeList!B:B, 0)),
                IF(ISNUMBER(MATCH(Y70, sizeList!B:B, 0)),
                    INDEX(sizeList!B:B, MATCH(Y70, sizeList!B:B, 0)),
                    "")
            )
        )
    ),
    ""
)</f>
        <v>ONE</v>
      </c>
      <c r="Y70" s="35" t="s">
        <v>592</v>
      </c>
      <c r="Z70" s="35" t="s">
        <v>2611</v>
      </c>
      <c r="AA70" s="117" t="str">
        <f t="shared" si="15"/>
        <v>TRANSPARENT</v>
      </c>
      <c r="AB70" s="7" t="str">
        <f>IF(AA70="", "", IFERROR(VLOOKUP(AA70, colorList!A:B,2,FALSE),""))</f>
        <v>átlátszó</v>
      </c>
      <c r="AC70" s="7" t="str">
        <f>IF(Z70="", "", IFERROR(VLOOKUP(Z70, colorList!A:B,2,FALSE),""))</f>
        <v>átlátszó</v>
      </c>
      <c r="AD70" s="7"/>
    </row>
    <row r="71" spans="1:30" ht="60" customHeight="1" x14ac:dyDescent="0.25">
      <c r="A71" s="53" t="s">
        <v>976</v>
      </c>
      <c r="B71" s="7" t="str" cm="1">
        <f t="array" ref="B71">ProcessN2(S71,A71,C71)</f>
        <v>AC163_09_0031</v>
      </c>
      <c r="C71" s="7" t="s">
        <v>1370</v>
      </c>
      <c r="D71" s="52" t="str">
        <f t="shared" si="8"/>
        <v>Acavallo NS-S Classic-S légáteresztős elöl emelt gélpad</v>
      </c>
      <c r="E71" s="52" t="s">
        <v>2867</v>
      </c>
      <c r="F71" s="52" t="str">
        <f t="shared" si="9"/>
        <v>Gel NS-S Classic-S cut-out front riser</v>
      </c>
      <c r="G71" s="52" t="s">
        <v>2993</v>
      </c>
      <c r="H71" s="116" t="str">
        <f t="shared" si="10"/>
        <v>Acavallo</v>
      </c>
      <c r="I71" s="35" t="s">
        <v>2999</v>
      </c>
      <c r="J71" s="53" t="str">
        <f t="shared" si="11"/>
        <v>Lófelszerelés</v>
      </c>
      <c r="K71" s="53" t="s">
        <v>3007</v>
      </c>
      <c r="L71" s="35" t="str">
        <f t="shared" si="12"/>
        <v>Nyeregemelő</v>
      </c>
      <c r="M71" s="35" t="s">
        <v>3014</v>
      </c>
      <c r="N71" s="35" t="str">
        <f t="shared" si="13"/>
        <v>Elöl emelt</v>
      </c>
      <c r="O71" s="35" t="s">
        <v>3247</v>
      </c>
      <c r="P71" s="35" t="str">
        <f t="shared" si="14"/>
        <v/>
      </c>
      <c r="Q71" s="35"/>
      <c r="R71" s="50" t="s">
        <v>3220</v>
      </c>
      <c r="S71" s="35" t="s">
        <v>2588</v>
      </c>
      <c r="T71" s="34">
        <v>0</v>
      </c>
      <c r="U71" s="35">
        <v>206</v>
      </c>
      <c r="V71" s="1" t="s">
        <v>2603</v>
      </c>
      <c r="W71" s="55">
        <v>0.8</v>
      </c>
      <c r="X71" s="35" t="str">
        <f>IFERROR(
    IF(ISNUMBER(MATCH(TRIM(CLEAN(SUBSTITUTE(SUBSTITUTE(Y71, CHAR(13), ""), CHAR(10), " "))), sizeList!A:A, 0)),
        INDEX(sizeList!B:B, MATCH(TRIM(CLEAN(SUBSTITUTE(SUBSTITUTE(Y71, CHAR(13), ""), CHAR(10), " "))), sizeList!A:A, 0)),
        IF(ISNUMBER(MATCH(Y71, sizeList!A:A, 0)),
            INDEX(sizeList!B:B, MATCH(Y71, sizeList!A:A, 0)),
            IF(ISNUMBER(MATCH(TRIM(CLEAN(SUBSTITUTE(SUBSTITUTE(Y71, CHAR(13), ""), CHAR(10), " "))), sizeList!B:B, 0)),
                INDEX(sizeList!B:B, MATCH(TRIM(CLEAN(SUBSTITUTE(SUBSTITUTE(Y71, CHAR(13), ""), CHAR(10), " "))), sizeList!B:B, 0)),
                IF(ISNUMBER(MATCH(Y71, sizeList!B:B, 0)),
                    INDEX(sizeList!B:B, MATCH(Y71, sizeList!B:B, 0)),
                    "")
            )
        )
    ),
    ""
)</f>
        <v>ONE</v>
      </c>
      <c r="Y71" s="35" t="s">
        <v>592</v>
      </c>
      <c r="Z71" s="35" t="s">
        <v>2604</v>
      </c>
      <c r="AA71" s="117" t="str">
        <f t="shared" si="15"/>
        <v>BLACK</v>
      </c>
      <c r="AB71" s="7" t="str">
        <f>IF(AA71="", "", IFERROR(VLOOKUP(AA71, colorList!A:B,2,FALSE),""))</f>
        <v>fekete</v>
      </c>
      <c r="AC71" s="7" t="str">
        <f>IF(Z71="", "", IFERROR(VLOOKUP(Z71, colorList!A:B,2,FALSE),""))</f>
        <v>fekete</v>
      </c>
      <c r="AD71" s="7"/>
    </row>
    <row r="72" spans="1:30" ht="60" customHeight="1" x14ac:dyDescent="0.25">
      <c r="A72" s="53" t="s">
        <v>976</v>
      </c>
      <c r="B72" s="7" t="str" cm="1">
        <f t="array" ref="B72">ProcessN2(S72,A72,C72)</f>
        <v>AC163_09_0032</v>
      </c>
      <c r="C72" s="7" t="s">
        <v>1371</v>
      </c>
      <c r="D72" s="52" t="str">
        <f t="shared" si="8"/>
        <v>Acavallo NS-S Classic-S légáteresztős elöl emelt gélpad</v>
      </c>
      <c r="E72" s="52" t="s">
        <v>2867</v>
      </c>
      <c r="F72" s="52" t="str">
        <f t="shared" si="9"/>
        <v>Gel NS-S Classic-S cut-out front riser</v>
      </c>
      <c r="G72" s="52" t="s">
        <v>2993</v>
      </c>
      <c r="H72" s="116" t="str">
        <f t="shared" si="10"/>
        <v>Acavallo</v>
      </c>
      <c r="I72" s="35" t="s">
        <v>2999</v>
      </c>
      <c r="J72" s="53" t="str">
        <f t="shared" si="11"/>
        <v>Lófelszerelés</v>
      </c>
      <c r="K72" s="53" t="s">
        <v>3007</v>
      </c>
      <c r="L72" s="35" t="str">
        <f t="shared" si="12"/>
        <v>Nyeregemelő</v>
      </c>
      <c r="M72" s="35" t="s">
        <v>3014</v>
      </c>
      <c r="N72" s="35" t="str">
        <f t="shared" si="13"/>
        <v>Elöl emelt</v>
      </c>
      <c r="O72" s="35" t="s">
        <v>3247</v>
      </c>
      <c r="P72" s="35" t="str">
        <f t="shared" si="14"/>
        <v/>
      </c>
      <c r="Q72" s="35"/>
      <c r="R72" s="50" t="s">
        <v>3220</v>
      </c>
      <c r="S72" s="35" t="s">
        <v>2589</v>
      </c>
      <c r="T72" s="34">
        <v>0</v>
      </c>
      <c r="U72" s="35">
        <v>206</v>
      </c>
      <c r="V72" s="1" t="s">
        <v>2603</v>
      </c>
      <c r="W72" s="55">
        <v>0.8</v>
      </c>
      <c r="X72" s="35" t="str">
        <f>IFERROR(
    IF(ISNUMBER(MATCH(TRIM(CLEAN(SUBSTITUTE(SUBSTITUTE(Y72, CHAR(13), ""), CHAR(10), " "))), sizeList!A:A, 0)),
        INDEX(sizeList!B:B, MATCH(TRIM(CLEAN(SUBSTITUTE(SUBSTITUTE(Y72, CHAR(13), ""), CHAR(10), " "))), sizeList!A:A, 0)),
        IF(ISNUMBER(MATCH(Y72, sizeList!A:A, 0)),
            INDEX(sizeList!B:B, MATCH(Y72, sizeList!A:A, 0)),
            IF(ISNUMBER(MATCH(TRIM(CLEAN(SUBSTITUTE(SUBSTITUTE(Y72, CHAR(13), ""), CHAR(10), " "))), sizeList!B:B, 0)),
                INDEX(sizeList!B:B, MATCH(TRIM(CLEAN(SUBSTITUTE(SUBSTITUTE(Y72, CHAR(13), ""), CHAR(10), " "))), sizeList!B:B, 0)),
                IF(ISNUMBER(MATCH(Y72, sizeList!B:B, 0)),
                    INDEX(sizeList!B:B, MATCH(Y72, sizeList!B:B, 0)),
                    "")
            )
        )
    ),
    ""
)</f>
        <v>ONE</v>
      </c>
      <c r="Y72" s="35" t="s">
        <v>592</v>
      </c>
      <c r="Z72" s="35" t="s">
        <v>2604</v>
      </c>
      <c r="AA72" s="117" t="str">
        <f t="shared" si="15"/>
        <v>BLACK</v>
      </c>
      <c r="AB72" s="7" t="str">
        <f>IF(AA72="", "", IFERROR(VLOOKUP(AA72, colorList!A:B,2,FALSE),""))</f>
        <v>fekete</v>
      </c>
      <c r="AC72" s="7" t="str">
        <f>IF(Z72="", "", IFERROR(VLOOKUP(Z72, colorList!A:B,2,FALSE),""))</f>
        <v>fekete</v>
      </c>
      <c r="AD72" s="7"/>
    </row>
    <row r="73" spans="1:30" ht="60" customHeight="1" x14ac:dyDescent="0.25">
      <c r="A73" s="53" t="s">
        <v>976</v>
      </c>
      <c r="B73" s="7" t="str" cm="1">
        <f t="array" ref="B73">ProcessN2(S73,A73,C73)</f>
        <v>AC163_09_0036</v>
      </c>
      <c r="C73" s="7" t="s">
        <v>1372</v>
      </c>
      <c r="D73" s="52" t="str">
        <f t="shared" si="8"/>
        <v>Acavallo NS-S Classic-S légáteresztős elöl emelt gélpad</v>
      </c>
      <c r="E73" s="52" t="s">
        <v>2867</v>
      </c>
      <c r="F73" s="52" t="str">
        <f t="shared" si="9"/>
        <v>Gel NS-S Classic-S cut-out front riser</v>
      </c>
      <c r="G73" s="52" t="s">
        <v>2993</v>
      </c>
      <c r="H73" s="116" t="str">
        <f t="shared" si="10"/>
        <v>Acavallo</v>
      </c>
      <c r="I73" s="35" t="s">
        <v>2999</v>
      </c>
      <c r="J73" s="53" t="str">
        <f t="shared" si="11"/>
        <v>Lófelszerelés</v>
      </c>
      <c r="K73" s="53" t="s">
        <v>3007</v>
      </c>
      <c r="L73" s="35" t="str">
        <f t="shared" si="12"/>
        <v>Nyeregemelő</v>
      </c>
      <c r="M73" s="35" t="s">
        <v>3014</v>
      </c>
      <c r="N73" s="35" t="str">
        <f t="shared" si="13"/>
        <v>Elöl emelt</v>
      </c>
      <c r="O73" s="35" t="s">
        <v>3247</v>
      </c>
      <c r="P73" s="35" t="str">
        <f t="shared" si="14"/>
        <v/>
      </c>
      <c r="Q73" s="35"/>
      <c r="R73" s="50" t="s">
        <v>3220</v>
      </c>
      <c r="S73" s="35" t="s">
        <v>2590</v>
      </c>
      <c r="T73" s="34">
        <v>0</v>
      </c>
      <c r="U73" s="35">
        <v>206</v>
      </c>
      <c r="V73" s="1" t="s">
        <v>2603</v>
      </c>
      <c r="W73" s="55">
        <v>0.8</v>
      </c>
      <c r="X73" s="35" t="str">
        <f>IFERROR(
    IF(ISNUMBER(MATCH(TRIM(CLEAN(SUBSTITUTE(SUBSTITUTE(Y73, CHAR(13), ""), CHAR(10), " "))), sizeList!A:A, 0)),
        INDEX(sizeList!B:B, MATCH(TRIM(CLEAN(SUBSTITUTE(SUBSTITUTE(Y73, CHAR(13), ""), CHAR(10), " "))), sizeList!A:A, 0)),
        IF(ISNUMBER(MATCH(Y73, sizeList!A:A, 0)),
            INDEX(sizeList!B:B, MATCH(Y73, sizeList!A:A, 0)),
            IF(ISNUMBER(MATCH(TRIM(CLEAN(SUBSTITUTE(SUBSTITUTE(Y73, CHAR(13), ""), CHAR(10), " "))), sizeList!B:B, 0)),
                INDEX(sizeList!B:B, MATCH(TRIM(CLEAN(SUBSTITUTE(SUBSTITUTE(Y73, CHAR(13), ""), CHAR(10), " "))), sizeList!B:B, 0)),
                IF(ISNUMBER(MATCH(Y73, sizeList!B:B, 0)),
                    INDEX(sizeList!B:B, MATCH(Y73, sizeList!B:B, 0)),
                    "")
            )
        )
    ),
    ""
)</f>
        <v>ONE</v>
      </c>
      <c r="Y73" s="35" t="s">
        <v>592</v>
      </c>
      <c r="Z73" s="35" t="s">
        <v>2604</v>
      </c>
      <c r="AA73" s="117" t="str">
        <f t="shared" si="15"/>
        <v>BLACK</v>
      </c>
      <c r="AB73" s="7" t="str">
        <f>IF(AA73="", "", IFERROR(VLOOKUP(AA73, colorList!A:B,2,FALSE),""))</f>
        <v>fekete</v>
      </c>
      <c r="AC73" s="7" t="str">
        <f>IF(Z73="", "", IFERROR(VLOOKUP(Z73, colorList!A:B,2,FALSE),""))</f>
        <v>fekete</v>
      </c>
      <c r="AD73" s="7"/>
    </row>
    <row r="74" spans="1:30" ht="60" customHeight="1" x14ac:dyDescent="0.25">
      <c r="A74" s="53" t="s">
        <v>976</v>
      </c>
      <c r="B74" s="7" t="str" cm="1">
        <f t="array" ref="B74">ProcessN2(S74,A74,C74)</f>
        <v>AC163_09_0037</v>
      </c>
      <c r="C74" s="7" t="s">
        <v>1373</v>
      </c>
      <c r="D74" s="52" t="str">
        <f t="shared" si="8"/>
        <v>Acavallo NS-S Classic-S légáteresztős elöl emelt gélpad</v>
      </c>
      <c r="E74" s="52" t="s">
        <v>2867</v>
      </c>
      <c r="F74" s="52" t="str">
        <f t="shared" si="9"/>
        <v>Gel NS-S Classic-S cut-out front riser</v>
      </c>
      <c r="G74" s="52" t="s">
        <v>2993</v>
      </c>
      <c r="H74" s="116" t="str">
        <f t="shared" si="10"/>
        <v>Acavallo</v>
      </c>
      <c r="I74" s="35" t="s">
        <v>2999</v>
      </c>
      <c r="J74" s="53" t="str">
        <f t="shared" si="11"/>
        <v>Lófelszerelés</v>
      </c>
      <c r="K74" s="53" t="s">
        <v>3007</v>
      </c>
      <c r="L74" s="35" t="str">
        <f t="shared" si="12"/>
        <v>Nyeregemelő</v>
      </c>
      <c r="M74" s="35" t="s">
        <v>3014</v>
      </c>
      <c r="N74" s="35" t="str">
        <f t="shared" si="13"/>
        <v>Elöl emelt</v>
      </c>
      <c r="O74" s="35" t="s">
        <v>3247</v>
      </c>
      <c r="P74" s="35" t="str">
        <f t="shared" si="14"/>
        <v/>
      </c>
      <c r="Q74" s="35"/>
      <c r="R74" s="50" t="s">
        <v>3220</v>
      </c>
      <c r="S74" s="35" t="s">
        <v>2591</v>
      </c>
      <c r="T74" s="34">
        <v>0</v>
      </c>
      <c r="U74" s="35">
        <v>206</v>
      </c>
      <c r="V74" s="1" t="s">
        <v>2603</v>
      </c>
      <c r="W74" s="55">
        <v>0.8</v>
      </c>
      <c r="X74" s="35" t="str">
        <f>IFERROR(
    IF(ISNUMBER(MATCH(TRIM(CLEAN(SUBSTITUTE(SUBSTITUTE(Y74, CHAR(13), ""), CHAR(10), " "))), sizeList!A:A, 0)),
        INDEX(sizeList!B:B, MATCH(TRIM(CLEAN(SUBSTITUTE(SUBSTITUTE(Y74, CHAR(13), ""), CHAR(10), " "))), sizeList!A:A, 0)),
        IF(ISNUMBER(MATCH(Y74, sizeList!A:A, 0)),
            INDEX(sizeList!B:B, MATCH(Y74, sizeList!A:A, 0)),
            IF(ISNUMBER(MATCH(TRIM(CLEAN(SUBSTITUTE(SUBSTITUTE(Y74, CHAR(13), ""), CHAR(10), " "))), sizeList!B:B, 0)),
                INDEX(sizeList!B:B, MATCH(TRIM(CLEAN(SUBSTITUTE(SUBSTITUTE(Y74, CHAR(13), ""), CHAR(10), " "))), sizeList!B:B, 0)),
                IF(ISNUMBER(MATCH(Y74, sizeList!B:B, 0)),
                    INDEX(sizeList!B:B, MATCH(Y74, sizeList!B:B, 0)),
                    "")
            )
        )
    ),
    ""
)</f>
        <v>ONE</v>
      </c>
      <c r="Y74" s="35" t="s">
        <v>592</v>
      </c>
      <c r="Z74" s="35" t="s">
        <v>2604</v>
      </c>
      <c r="AA74" s="117" t="str">
        <f t="shared" si="15"/>
        <v>BLACK</v>
      </c>
      <c r="AB74" s="7" t="str">
        <f>IF(AA74="", "", IFERROR(VLOOKUP(AA74, colorList!A:B,2,FALSE),""))</f>
        <v>fekete</v>
      </c>
      <c r="AC74" s="7" t="str">
        <f>IF(Z74="", "", IFERROR(VLOOKUP(Z74, colorList!A:B,2,FALSE),""))</f>
        <v>fekete</v>
      </c>
      <c r="AD74" s="7"/>
    </row>
    <row r="75" spans="1:30" ht="60" customHeight="1" x14ac:dyDescent="0.25">
      <c r="A75" s="53" t="s">
        <v>976</v>
      </c>
      <c r="B75" s="7" t="str" cm="1">
        <f t="array" ref="B75">ProcessN2(S75,A75,C75)</f>
        <v>AC163_09_0038</v>
      </c>
      <c r="C75" s="7" t="s">
        <v>1374</v>
      </c>
      <c r="D75" s="52" t="str">
        <f t="shared" si="8"/>
        <v>Acavallo NS-S Classic-S légáteresztős elöl emelt gélpad</v>
      </c>
      <c r="E75" s="52" t="s">
        <v>2867</v>
      </c>
      <c r="F75" s="52" t="str">
        <f t="shared" si="9"/>
        <v>Gel NS-S Classic-S cut-out front riser</v>
      </c>
      <c r="G75" s="52" t="s">
        <v>2993</v>
      </c>
      <c r="H75" s="116" t="str">
        <f t="shared" si="10"/>
        <v>Acavallo</v>
      </c>
      <c r="I75" s="35" t="s">
        <v>2999</v>
      </c>
      <c r="J75" s="53" t="str">
        <f t="shared" si="11"/>
        <v>Lófelszerelés</v>
      </c>
      <c r="K75" s="53" t="s">
        <v>3007</v>
      </c>
      <c r="L75" s="35" t="str">
        <f t="shared" si="12"/>
        <v>Nyeregemelő</v>
      </c>
      <c r="M75" s="35" t="s">
        <v>3014</v>
      </c>
      <c r="N75" s="35" t="str">
        <f t="shared" si="13"/>
        <v>Elöl emelt</v>
      </c>
      <c r="O75" s="35" t="s">
        <v>3247</v>
      </c>
      <c r="P75" s="35" t="str">
        <f t="shared" si="14"/>
        <v/>
      </c>
      <c r="Q75" s="35"/>
      <c r="R75" s="50" t="s">
        <v>3220</v>
      </c>
      <c r="S75" s="35" t="s">
        <v>2592</v>
      </c>
      <c r="T75" s="34">
        <v>0</v>
      </c>
      <c r="U75" s="35">
        <v>206</v>
      </c>
      <c r="V75" s="1" t="s">
        <v>2603</v>
      </c>
      <c r="W75" s="55">
        <v>0.8</v>
      </c>
      <c r="X75" s="35" t="str">
        <f>IFERROR(
    IF(ISNUMBER(MATCH(TRIM(CLEAN(SUBSTITUTE(SUBSTITUTE(Y75, CHAR(13), ""), CHAR(10), " "))), sizeList!A:A, 0)),
        INDEX(sizeList!B:B, MATCH(TRIM(CLEAN(SUBSTITUTE(SUBSTITUTE(Y75, CHAR(13), ""), CHAR(10), " "))), sizeList!A:A, 0)),
        IF(ISNUMBER(MATCH(Y75, sizeList!A:A, 0)),
            INDEX(sizeList!B:B, MATCH(Y75, sizeList!A:A, 0)),
            IF(ISNUMBER(MATCH(TRIM(CLEAN(SUBSTITUTE(SUBSTITUTE(Y75, CHAR(13), ""), CHAR(10), " "))), sizeList!B:B, 0)),
                INDEX(sizeList!B:B, MATCH(TRIM(CLEAN(SUBSTITUTE(SUBSTITUTE(Y75, CHAR(13), ""), CHAR(10), " "))), sizeList!B:B, 0)),
                IF(ISNUMBER(MATCH(Y75, sizeList!B:B, 0)),
                    INDEX(sizeList!B:B, MATCH(Y75, sizeList!B:B, 0)),
                    "")
            )
        )
    ),
    ""
)</f>
        <v>ONE</v>
      </c>
      <c r="Y75" s="35" t="s">
        <v>592</v>
      </c>
      <c r="Z75" s="35" t="s">
        <v>2604</v>
      </c>
      <c r="AA75" s="117" t="str">
        <f t="shared" si="15"/>
        <v>BLACK</v>
      </c>
      <c r="AB75" s="7" t="str">
        <f>IF(AA75="", "", IFERROR(VLOOKUP(AA75, colorList!A:B,2,FALSE),""))</f>
        <v>fekete</v>
      </c>
      <c r="AC75" s="7" t="str">
        <f>IF(Z75="", "", IFERROR(VLOOKUP(Z75, colorList!A:B,2,FALSE),""))</f>
        <v>fekete</v>
      </c>
      <c r="AD75" s="7"/>
    </row>
    <row r="76" spans="1:30" ht="60" customHeight="1" x14ac:dyDescent="0.25">
      <c r="A76" s="53" t="s">
        <v>976</v>
      </c>
      <c r="B76" s="7" t="str" cm="1">
        <f t="array" ref="B76">ProcessN2(S76,A76,C76)</f>
        <v>AC163_09_0039</v>
      </c>
      <c r="C76" s="7" t="s">
        <v>1375</v>
      </c>
      <c r="D76" s="52" t="str">
        <f t="shared" si="8"/>
        <v>Acavallo NS-S Classic-S légáteresztős elöl emelt gélpad</v>
      </c>
      <c r="E76" s="52" t="s">
        <v>2867</v>
      </c>
      <c r="F76" s="52" t="str">
        <f t="shared" si="9"/>
        <v>Gel NS-S Classic-S cut-out front riser</v>
      </c>
      <c r="G76" s="52" t="s">
        <v>2993</v>
      </c>
      <c r="H76" s="116" t="str">
        <f t="shared" si="10"/>
        <v>Acavallo</v>
      </c>
      <c r="I76" s="35" t="s">
        <v>2999</v>
      </c>
      <c r="J76" s="53" t="str">
        <f t="shared" si="11"/>
        <v>Lófelszerelés</v>
      </c>
      <c r="K76" s="53" t="s">
        <v>3007</v>
      </c>
      <c r="L76" s="35" t="str">
        <f t="shared" si="12"/>
        <v>Nyeregemelő</v>
      </c>
      <c r="M76" s="35" t="s">
        <v>3014</v>
      </c>
      <c r="N76" s="35" t="str">
        <f t="shared" si="13"/>
        <v>Elöl emelt</v>
      </c>
      <c r="O76" s="35" t="s">
        <v>3247</v>
      </c>
      <c r="P76" s="35" t="str">
        <f t="shared" si="14"/>
        <v/>
      </c>
      <c r="Q76" s="35"/>
      <c r="R76" s="50" t="s">
        <v>3220</v>
      </c>
      <c r="S76" s="35" t="s">
        <v>2593</v>
      </c>
      <c r="T76" s="34">
        <v>0</v>
      </c>
      <c r="U76" s="35">
        <v>206</v>
      </c>
      <c r="V76" s="1" t="s">
        <v>2603</v>
      </c>
      <c r="W76" s="55">
        <v>0.8</v>
      </c>
      <c r="X76" s="35" t="str">
        <f>IFERROR(
    IF(ISNUMBER(MATCH(TRIM(CLEAN(SUBSTITUTE(SUBSTITUTE(Y76, CHAR(13), ""), CHAR(10), " "))), sizeList!A:A, 0)),
        INDEX(sizeList!B:B, MATCH(TRIM(CLEAN(SUBSTITUTE(SUBSTITUTE(Y76, CHAR(13), ""), CHAR(10), " "))), sizeList!A:A, 0)),
        IF(ISNUMBER(MATCH(Y76, sizeList!A:A, 0)),
            INDEX(sizeList!B:B, MATCH(Y76, sizeList!A:A, 0)),
            IF(ISNUMBER(MATCH(TRIM(CLEAN(SUBSTITUTE(SUBSTITUTE(Y76, CHAR(13), ""), CHAR(10), " "))), sizeList!B:B, 0)),
                INDEX(sizeList!B:B, MATCH(TRIM(CLEAN(SUBSTITUTE(SUBSTITUTE(Y76, CHAR(13), ""), CHAR(10), " "))), sizeList!B:B, 0)),
                IF(ISNUMBER(MATCH(Y76, sizeList!B:B, 0)),
                    INDEX(sizeList!B:B, MATCH(Y76, sizeList!B:B, 0)),
                    "")
            )
        )
    ),
    ""
)</f>
        <v>ONE</v>
      </c>
      <c r="Y76" s="35" t="s">
        <v>592</v>
      </c>
      <c r="Z76" s="35" t="s">
        <v>2604</v>
      </c>
      <c r="AA76" s="117" t="str">
        <f t="shared" si="15"/>
        <v>BLACK</v>
      </c>
      <c r="AB76" s="7" t="str">
        <f>IF(AA76="", "", IFERROR(VLOOKUP(AA76, colorList!A:B,2,FALSE),""))</f>
        <v>fekete</v>
      </c>
      <c r="AC76" s="7" t="str">
        <f>IF(Z76="", "", IFERROR(VLOOKUP(Z76, colorList!A:B,2,FALSE),""))</f>
        <v>fekete</v>
      </c>
      <c r="AD76" s="7"/>
    </row>
    <row r="77" spans="1:30" s="58" customFormat="1" ht="60" customHeight="1" x14ac:dyDescent="0.25">
      <c r="A77" s="57" t="s">
        <v>977</v>
      </c>
      <c r="B77" s="58" t="str" cm="1">
        <f t="array" ref="B77">ProcessN2(S77,A77,C77)</f>
        <v>AC172_00_0031</v>
      </c>
      <c r="C77" s="58" t="s">
        <v>1364</v>
      </c>
      <c r="D77" s="59" t="str">
        <f t="shared" si="8"/>
        <v>Acavallo légáteresztős bárányszőrös gélpad</v>
      </c>
      <c r="E77" s="59" t="s">
        <v>2868</v>
      </c>
      <c r="F77" s="52" t="str">
        <f t="shared" si="9"/>
        <v>Respira Air Release gel pad cut out sheepskin rear riser</v>
      </c>
      <c r="G77" s="59" t="s">
        <v>2994</v>
      </c>
      <c r="H77" s="116" t="str">
        <f t="shared" si="10"/>
        <v>Acavallo</v>
      </c>
      <c r="I77" s="36" t="s">
        <v>2999</v>
      </c>
      <c r="J77" s="57" t="str">
        <f t="shared" si="11"/>
        <v>Lófelszerelés</v>
      </c>
      <c r="K77" s="57" t="s">
        <v>3007</v>
      </c>
      <c r="L77" s="36" t="str">
        <f t="shared" si="12"/>
        <v>Nyeregemelő</v>
      </c>
      <c r="M77" s="36" t="s">
        <v>3014</v>
      </c>
      <c r="N77" s="36" t="str">
        <f t="shared" si="13"/>
        <v>Hátul emelt</v>
      </c>
      <c r="O77" s="36" t="s">
        <v>3016</v>
      </c>
      <c r="P77" s="36" t="str">
        <f t="shared" si="14"/>
        <v/>
      </c>
      <c r="Q77" s="36"/>
      <c r="R77" s="61" t="s">
        <v>3221</v>
      </c>
      <c r="S77" s="36" t="s">
        <v>2594</v>
      </c>
      <c r="T77" s="36">
        <v>1</v>
      </c>
      <c r="U77" s="36">
        <v>191</v>
      </c>
      <c r="V77" s="17" t="s">
        <v>2603</v>
      </c>
      <c r="W77" s="60">
        <v>0.8</v>
      </c>
      <c r="X77" s="36" t="str">
        <f>IFERROR(
    IF(ISNUMBER(MATCH(TRIM(CLEAN(SUBSTITUTE(SUBSTITUTE(Y77, CHAR(13), ""), CHAR(10), " "))), sizeList!A:A, 0)),
        INDEX(sizeList!B:B, MATCH(TRIM(CLEAN(SUBSTITUTE(SUBSTITUTE(Y77, CHAR(13), ""), CHAR(10), " "))), sizeList!A:A, 0)),
        IF(ISNUMBER(MATCH(Y77, sizeList!A:A, 0)),
            INDEX(sizeList!B:B, MATCH(Y77, sizeList!A:A, 0)),
            IF(ISNUMBER(MATCH(TRIM(CLEAN(SUBSTITUTE(SUBSTITUTE(Y77, CHAR(13), ""), CHAR(10), " "))), sizeList!B:B, 0)),
                INDEX(sizeList!B:B, MATCH(TRIM(CLEAN(SUBSTITUTE(SUBSTITUTE(Y77, CHAR(13), ""), CHAR(10), " "))), sizeList!B:B, 0)),
                IF(ISNUMBER(MATCH(Y77, sizeList!B:B, 0)),
                    INDEX(sizeList!B:B, MATCH(Y77, sizeList!B:B, 0)),
                    "")
            )
        )
    ),
    ""
)</f>
        <v>ONE</v>
      </c>
      <c r="Y77" s="36" t="s">
        <v>592</v>
      </c>
      <c r="Z77" s="36" t="s">
        <v>2611</v>
      </c>
      <c r="AA77" s="117" t="str">
        <f t="shared" si="15"/>
        <v>TRANSPARENT</v>
      </c>
      <c r="AB77" s="58" t="str">
        <f>IF(AA77="", "", IFERROR(VLOOKUP(AA77, colorList!A:B,2,FALSE),""))</f>
        <v>átlátszó</v>
      </c>
      <c r="AC77" s="58" t="str">
        <f>IF(Z77="", "", IFERROR(VLOOKUP(Z77, colorList!A:B,2,FALSE),""))</f>
        <v>átlátszó</v>
      </c>
    </row>
    <row r="78" spans="1:30" s="58" customFormat="1" ht="60" customHeight="1" x14ac:dyDescent="0.25">
      <c r="A78" s="57" t="s">
        <v>977</v>
      </c>
      <c r="B78" s="58" t="str" cm="1">
        <f t="array" ref="B78">ProcessN2(S78,A78,C78)</f>
        <v>AC172_00_0032</v>
      </c>
      <c r="C78" s="58" t="s">
        <v>1365</v>
      </c>
      <c r="D78" s="59" t="str">
        <f t="shared" si="8"/>
        <v>Acavallo légáteresztős bárányszőrös gélpad</v>
      </c>
      <c r="E78" s="59" t="s">
        <v>2868</v>
      </c>
      <c r="F78" s="52" t="str">
        <f t="shared" si="9"/>
        <v>Respira Air Release gel pad cut out sheepskin rear riser</v>
      </c>
      <c r="G78" s="59" t="s">
        <v>2994</v>
      </c>
      <c r="H78" s="116" t="str">
        <f t="shared" si="10"/>
        <v>Acavallo</v>
      </c>
      <c r="I78" s="36" t="s">
        <v>2999</v>
      </c>
      <c r="J78" s="57" t="str">
        <f t="shared" si="11"/>
        <v>Lófelszerelés</v>
      </c>
      <c r="K78" s="57" t="s">
        <v>3007</v>
      </c>
      <c r="L78" s="36" t="str">
        <f t="shared" si="12"/>
        <v>Nyeregemelő</v>
      </c>
      <c r="M78" s="36" t="s">
        <v>3014</v>
      </c>
      <c r="N78" s="36" t="str">
        <f t="shared" si="13"/>
        <v>Hátul emelt</v>
      </c>
      <c r="O78" s="36" t="s">
        <v>3016</v>
      </c>
      <c r="P78" s="36" t="str">
        <f t="shared" si="14"/>
        <v/>
      </c>
      <c r="Q78" s="36"/>
      <c r="R78" s="61" t="s">
        <v>3221</v>
      </c>
      <c r="S78" s="36" t="s">
        <v>2595</v>
      </c>
      <c r="T78" s="36">
        <v>1</v>
      </c>
      <c r="U78" s="36">
        <v>191</v>
      </c>
      <c r="V78" s="17" t="s">
        <v>2603</v>
      </c>
      <c r="W78" s="60">
        <v>0.8</v>
      </c>
      <c r="X78" s="36" t="str">
        <f>IFERROR(
    IF(ISNUMBER(MATCH(TRIM(CLEAN(SUBSTITUTE(SUBSTITUTE(Y78, CHAR(13), ""), CHAR(10), " "))), sizeList!A:A, 0)),
        INDEX(sizeList!B:B, MATCH(TRIM(CLEAN(SUBSTITUTE(SUBSTITUTE(Y78, CHAR(13), ""), CHAR(10), " "))), sizeList!A:A, 0)),
        IF(ISNUMBER(MATCH(Y78, sizeList!A:A, 0)),
            INDEX(sizeList!B:B, MATCH(Y78, sizeList!A:A, 0)),
            IF(ISNUMBER(MATCH(TRIM(CLEAN(SUBSTITUTE(SUBSTITUTE(Y78, CHAR(13), ""), CHAR(10), " "))), sizeList!B:B, 0)),
                INDEX(sizeList!B:B, MATCH(TRIM(CLEAN(SUBSTITUTE(SUBSTITUTE(Y78, CHAR(13), ""), CHAR(10), " "))), sizeList!B:B, 0)),
                IF(ISNUMBER(MATCH(Y78, sizeList!B:B, 0)),
                    INDEX(sizeList!B:B, MATCH(Y78, sizeList!B:B, 0)),
                    "")
            )
        )
    ),
    ""
)</f>
        <v>ONE</v>
      </c>
      <c r="Y78" s="36" t="s">
        <v>592</v>
      </c>
      <c r="Z78" s="36" t="s">
        <v>2611</v>
      </c>
      <c r="AA78" s="117" t="str">
        <f t="shared" si="15"/>
        <v>TRANSPARENT</v>
      </c>
      <c r="AB78" s="58" t="str">
        <f>IF(AA78="", "", IFERROR(VLOOKUP(AA78, colorList!A:B,2,FALSE),""))</f>
        <v>átlátszó</v>
      </c>
      <c r="AC78" s="58" t="str">
        <f>IF(Z78="", "", IFERROR(VLOOKUP(Z78, colorList!A:B,2,FALSE),""))</f>
        <v>átlátszó</v>
      </c>
    </row>
    <row r="79" spans="1:30" ht="60" customHeight="1" x14ac:dyDescent="0.25">
      <c r="A79" s="53" t="s">
        <v>890</v>
      </c>
      <c r="B79" s="7" t="str" cm="1">
        <f t="array" ref="B79">ProcessN2(S79,A79,C79)</f>
        <v>AC181_00_0031</v>
      </c>
      <c r="C79" s="7" t="s">
        <v>1120</v>
      </c>
      <c r="D79" s="52" t="str">
        <f t="shared" si="8"/>
        <v>Acavallo Dri-lex báránybőrös gélpad egyenes</v>
      </c>
      <c r="E79" s="52" t="s">
        <v>2785</v>
      </c>
      <c r="F79" s="52" t="str">
        <f t="shared" si="9"/>
        <v>Gel classic pad Dri-lex cut out sheepskin</v>
      </c>
      <c r="G79" s="52" t="s">
        <v>2905</v>
      </c>
      <c r="H79" s="116" t="str">
        <f t="shared" si="10"/>
        <v>Acavallo</v>
      </c>
      <c r="I79" s="35" t="s">
        <v>2999</v>
      </c>
      <c r="J79" s="53" t="str">
        <f t="shared" si="11"/>
        <v>Lófelszerelés</v>
      </c>
      <c r="K79" s="53" t="s">
        <v>3007</v>
      </c>
      <c r="L79" s="35" t="str">
        <f t="shared" si="12"/>
        <v>Nyeregemelő</v>
      </c>
      <c r="M79" s="35" t="s">
        <v>3014</v>
      </c>
      <c r="N79" s="35" t="str">
        <f t="shared" si="13"/>
        <v>Egyenes(Nem emelt)</v>
      </c>
      <c r="O79" s="35" t="s">
        <v>3244</v>
      </c>
      <c r="P79" s="35" t="str">
        <f t="shared" si="14"/>
        <v/>
      </c>
      <c r="Q79" s="35"/>
      <c r="R79" s="50" t="s">
        <v>3135</v>
      </c>
      <c r="S79" s="35" t="s">
        <v>1753</v>
      </c>
      <c r="T79" s="34">
        <v>0</v>
      </c>
      <c r="U79" s="35">
        <v>164.5</v>
      </c>
      <c r="V79" s="1" t="s">
        <v>2603</v>
      </c>
      <c r="W79" s="55">
        <v>0.8</v>
      </c>
      <c r="X79" s="35" t="str">
        <f>IFERROR(
    IF(ISNUMBER(MATCH(TRIM(CLEAN(SUBSTITUTE(SUBSTITUTE(Y79, CHAR(13), ""), CHAR(10), " "))), sizeList!A:A, 0)),
        INDEX(sizeList!B:B, MATCH(TRIM(CLEAN(SUBSTITUTE(SUBSTITUTE(Y79, CHAR(13), ""), CHAR(10), " "))), sizeList!A:A, 0)),
        IF(ISNUMBER(MATCH(Y79, sizeList!A:A, 0)),
            INDEX(sizeList!B:B, MATCH(Y79, sizeList!A:A, 0)),
            IF(ISNUMBER(MATCH(TRIM(CLEAN(SUBSTITUTE(SUBSTITUTE(Y79, CHAR(13), ""), CHAR(10), " "))), sizeList!B:B, 0)),
                INDEX(sizeList!B:B, MATCH(TRIM(CLEAN(SUBSTITUTE(SUBSTITUTE(Y79, CHAR(13), ""), CHAR(10), " "))), sizeList!B:B, 0)),
                IF(ISNUMBER(MATCH(Y79, sizeList!B:B, 0)),
                    INDEX(sizeList!B:B, MATCH(Y79, sizeList!B:B, 0)),
                    "")
            )
        )
    ),
    ""
)</f>
        <v>MEDIUM</v>
      </c>
      <c r="Y79" s="35" t="s">
        <v>536</v>
      </c>
      <c r="Z79" s="35" t="s">
        <v>3256</v>
      </c>
      <c r="AA79" s="117" t="str">
        <f t="shared" si="15"/>
        <v>TRANSPARENT/WHITE</v>
      </c>
      <c r="AB79" s="7" t="str">
        <f>IF(AA79="", "", IFERROR(VLOOKUP(AA79, colorList!A:B,2,FALSE),""))</f>
        <v>átlátszó/fehér</v>
      </c>
      <c r="AC79" s="7" t="str">
        <f>IF(Z79="", "", IFERROR(VLOOKUP(Z79, colorList!A:B,2,FALSE),""))</f>
        <v>átlátszó/fehér</v>
      </c>
      <c r="AD79" s="7"/>
    </row>
    <row r="80" spans="1:30" ht="60" customHeight="1" x14ac:dyDescent="0.25">
      <c r="A80" s="53" t="s">
        <v>890</v>
      </c>
      <c r="B80" s="7" t="str" cm="1">
        <f t="array" ref="B80">ProcessN2(S80,A80,C80)</f>
        <v>AC181_00_0032</v>
      </c>
      <c r="C80" s="7" t="s">
        <v>1121</v>
      </c>
      <c r="D80" s="52" t="str">
        <f t="shared" si="8"/>
        <v>Acavallo Dri-lex báránybőrös gélpad egyenes</v>
      </c>
      <c r="E80" s="52" t="s">
        <v>2785</v>
      </c>
      <c r="F80" s="52" t="str">
        <f t="shared" si="9"/>
        <v>Gel classic pad Dri-lex cut out sheepskin</v>
      </c>
      <c r="G80" s="52" t="s">
        <v>2905</v>
      </c>
      <c r="H80" s="116" t="str">
        <f t="shared" si="10"/>
        <v>Acavallo</v>
      </c>
      <c r="I80" s="35" t="s">
        <v>2999</v>
      </c>
      <c r="J80" s="53" t="str">
        <f t="shared" si="11"/>
        <v>Lófelszerelés</v>
      </c>
      <c r="K80" s="53" t="s">
        <v>3007</v>
      </c>
      <c r="L80" s="35" t="str">
        <f t="shared" si="12"/>
        <v>Nyeregemelő</v>
      </c>
      <c r="M80" s="35" t="s">
        <v>3014</v>
      </c>
      <c r="N80" s="35" t="str">
        <f t="shared" si="13"/>
        <v>Egyenes(Nem emelt)</v>
      </c>
      <c r="O80" s="35" t="s">
        <v>3244</v>
      </c>
      <c r="P80" s="35" t="str">
        <f t="shared" si="14"/>
        <v/>
      </c>
      <c r="Q80" s="35"/>
      <c r="R80" s="50" t="s">
        <v>3135</v>
      </c>
      <c r="S80" s="35" t="s">
        <v>1754</v>
      </c>
      <c r="T80" s="34">
        <v>0</v>
      </c>
      <c r="U80" s="35">
        <v>164.5</v>
      </c>
      <c r="V80" s="1" t="s">
        <v>2603</v>
      </c>
      <c r="W80" s="55">
        <v>0.8</v>
      </c>
      <c r="X80" s="35" t="str">
        <f>IFERROR(
    IF(ISNUMBER(MATCH(TRIM(CLEAN(SUBSTITUTE(SUBSTITUTE(Y80, CHAR(13), ""), CHAR(10), " "))), sizeList!A:A, 0)),
        INDEX(sizeList!B:B, MATCH(TRIM(CLEAN(SUBSTITUTE(SUBSTITUTE(Y80, CHAR(13), ""), CHAR(10), " "))), sizeList!A:A, 0)),
        IF(ISNUMBER(MATCH(Y80, sizeList!A:A, 0)),
            INDEX(sizeList!B:B, MATCH(Y80, sizeList!A:A, 0)),
            IF(ISNUMBER(MATCH(TRIM(CLEAN(SUBSTITUTE(SUBSTITUTE(Y80, CHAR(13), ""), CHAR(10), " "))), sizeList!B:B, 0)),
                INDEX(sizeList!B:B, MATCH(TRIM(CLEAN(SUBSTITUTE(SUBSTITUTE(Y80, CHAR(13), ""), CHAR(10), " "))), sizeList!B:B, 0)),
                IF(ISNUMBER(MATCH(Y80, sizeList!B:B, 0)),
                    INDEX(sizeList!B:B, MATCH(Y80, sizeList!B:B, 0)),
                    "")
            )
        )
    ),
    ""
)</f>
        <v>MEDIUM</v>
      </c>
      <c r="Y80" s="35" t="s">
        <v>536</v>
      </c>
      <c r="Z80" s="35" t="s">
        <v>3257</v>
      </c>
      <c r="AA80" s="117" t="str">
        <f t="shared" si="15"/>
        <v>TRANSPARENT/NATURAL</v>
      </c>
      <c r="AB80" s="7" t="str">
        <f>IF(AA80="", "", IFERROR(VLOOKUP(AA80, colorList!A:B,2,FALSE),""))</f>
        <v>átlátszó/natúr</v>
      </c>
      <c r="AC80" s="7" t="str">
        <f>IF(Z80="", "", IFERROR(VLOOKUP(Z80, colorList!A:B,2,FALSE),""))</f>
        <v>átlátszó/natúr</v>
      </c>
      <c r="AD80" s="7"/>
    </row>
    <row r="81" spans="1:30" s="58" customFormat="1" ht="60" customHeight="1" x14ac:dyDescent="0.25">
      <c r="A81" s="57" t="s">
        <v>890</v>
      </c>
      <c r="B81" s="58" t="str" cm="1">
        <f t="array" ref="B81">ProcessN2(S81,A81,C81)</f>
        <v>AC181_00_0036</v>
      </c>
      <c r="C81" s="58" t="s">
        <v>1122</v>
      </c>
      <c r="D81" s="59" t="str">
        <f t="shared" si="8"/>
        <v>Acavallo Dri-lex báránybőrös gélpad egyenes</v>
      </c>
      <c r="E81" s="59" t="s">
        <v>2785</v>
      </c>
      <c r="F81" s="52" t="str">
        <f t="shared" si="9"/>
        <v>Gel classic pad Dri-lex cut out sheepskin</v>
      </c>
      <c r="G81" s="59" t="s">
        <v>2905</v>
      </c>
      <c r="H81" s="116" t="str">
        <f t="shared" si="10"/>
        <v>Acavallo</v>
      </c>
      <c r="I81" s="36" t="s">
        <v>2999</v>
      </c>
      <c r="J81" s="57" t="str">
        <f t="shared" si="11"/>
        <v>Lófelszerelés</v>
      </c>
      <c r="K81" s="57" t="s">
        <v>3007</v>
      </c>
      <c r="L81" s="36" t="str">
        <f t="shared" si="12"/>
        <v>Nyeregemelő</v>
      </c>
      <c r="M81" s="36" t="s">
        <v>3014</v>
      </c>
      <c r="N81" s="36" t="str">
        <f t="shared" si="13"/>
        <v>Egyenes(Nem emelt)</v>
      </c>
      <c r="O81" s="36" t="s">
        <v>3244</v>
      </c>
      <c r="P81" s="36" t="str">
        <f t="shared" si="14"/>
        <v/>
      </c>
      <c r="Q81" s="36"/>
      <c r="R81" s="61" t="s">
        <v>3135</v>
      </c>
      <c r="S81" s="36" t="s">
        <v>1755</v>
      </c>
      <c r="T81" s="36">
        <v>1</v>
      </c>
      <c r="U81" s="36">
        <v>164.5</v>
      </c>
      <c r="V81" s="17" t="s">
        <v>2603</v>
      </c>
      <c r="W81" s="60">
        <v>0.8</v>
      </c>
      <c r="X81" s="36" t="str">
        <f>IFERROR(
    IF(ISNUMBER(MATCH(TRIM(CLEAN(SUBSTITUTE(SUBSTITUTE(Y81, CHAR(13), ""), CHAR(10), " "))), sizeList!A:A, 0)),
        INDEX(sizeList!B:B, MATCH(TRIM(CLEAN(SUBSTITUTE(SUBSTITUTE(Y81, CHAR(13), ""), CHAR(10), " "))), sizeList!A:A, 0)),
        IF(ISNUMBER(MATCH(Y81, sizeList!A:A, 0)),
            INDEX(sizeList!B:B, MATCH(Y81, sizeList!A:A, 0)),
            IF(ISNUMBER(MATCH(TRIM(CLEAN(SUBSTITUTE(SUBSTITUTE(Y81, CHAR(13), ""), CHAR(10), " "))), sizeList!B:B, 0)),
                INDEX(sizeList!B:B, MATCH(TRIM(CLEAN(SUBSTITUTE(SUBSTITUTE(Y81, CHAR(13), ""), CHAR(10), " "))), sizeList!B:B, 0)),
                IF(ISNUMBER(MATCH(Y81, sizeList!B:B, 0)),
                    INDEX(sizeList!B:B, MATCH(Y81, sizeList!B:B, 0)),
                    "")
            )
        )
    ),
    ""
)</f>
        <v>MEDIUM</v>
      </c>
      <c r="Y81" s="36" t="s">
        <v>536</v>
      </c>
      <c r="Z81" s="36" t="s">
        <v>2611</v>
      </c>
      <c r="AA81" s="117" t="str">
        <f t="shared" si="15"/>
        <v>TRANSPARENT</v>
      </c>
      <c r="AB81" s="58" t="str">
        <f>IF(AA81="", "", IFERROR(VLOOKUP(AA81, colorList!A:B,2,FALSE),""))</f>
        <v>átlátszó</v>
      </c>
      <c r="AC81" s="58" t="str">
        <f>IF(Z81="", "", IFERROR(VLOOKUP(Z81, colorList!A:B,2,FALSE),""))</f>
        <v>átlátszó</v>
      </c>
    </row>
    <row r="82" spans="1:30" s="58" customFormat="1" ht="60" customHeight="1" x14ac:dyDescent="0.25">
      <c r="A82" s="57" t="s">
        <v>890</v>
      </c>
      <c r="B82" s="58" t="str" cm="1">
        <f t="array" ref="B82">ProcessN2(S82,A82,C82)</f>
        <v>AC181_00_0037</v>
      </c>
      <c r="C82" s="58" t="s">
        <v>1123</v>
      </c>
      <c r="D82" s="59" t="str">
        <f t="shared" si="8"/>
        <v>Acavallo Dri-lex báránybőrös gélpad egyenes</v>
      </c>
      <c r="E82" s="59" t="s">
        <v>2785</v>
      </c>
      <c r="F82" s="52" t="str">
        <f t="shared" si="9"/>
        <v>Gel classic pad Dri-lex cut out sheepskin</v>
      </c>
      <c r="G82" s="59" t="s">
        <v>2905</v>
      </c>
      <c r="H82" s="116" t="str">
        <f t="shared" si="10"/>
        <v>Acavallo</v>
      </c>
      <c r="I82" s="36" t="s">
        <v>2999</v>
      </c>
      <c r="J82" s="57" t="str">
        <f t="shared" si="11"/>
        <v>Lófelszerelés</v>
      </c>
      <c r="K82" s="57" t="s">
        <v>3007</v>
      </c>
      <c r="L82" s="36" t="str">
        <f t="shared" si="12"/>
        <v>Nyeregemelő</v>
      </c>
      <c r="M82" s="36" t="s">
        <v>3014</v>
      </c>
      <c r="N82" s="36" t="str">
        <f t="shared" si="13"/>
        <v>Egyenes(Nem emelt)</v>
      </c>
      <c r="O82" s="36" t="s">
        <v>3244</v>
      </c>
      <c r="P82" s="36" t="str">
        <f t="shared" si="14"/>
        <v/>
      </c>
      <c r="Q82" s="36"/>
      <c r="R82" s="61" t="s">
        <v>3135</v>
      </c>
      <c r="S82" s="36" t="s">
        <v>1756</v>
      </c>
      <c r="T82" s="36">
        <v>1</v>
      </c>
      <c r="U82" s="36">
        <v>164.5</v>
      </c>
      <c r="V82" s="17" t="s">
        <v>2603</v>
      </c>
      <c r="W82" s="60">
        <v>0.8</v>
      </c>
      <c r="X82" s="36" t="str">
        <f>IFERROR(
    IF(ISNUMBER(MATCH(TRIM(CLEAN(SUBSTITUTE(SUBSTITUTE(Y82, CHAR(13), ""), CHAR(10), " "))), sizeList!A:A, 0)),
        INDEX(sizeList!B:B, MATCH(TRIM(CLEAN(SUBSTITUTE(SUBSTITUTE(Y82, CHAR(13), ""), CHAR(10), " "))), sizeList!A:A, 0)),
        IF(ISNUMBER(MATCH(Y82, sizeList!A:A, 0)),
            INDEX(sizeList!B:B, MATCH(Y82, sizeList!A:A, 0)),
            IF(ISNUMBER(MATCH(TRIM(CLEAN(SUBSTITUTE(SUBSTITUTE(Y82, CHAR(13), ""), CHAR(10), " "))), sizeList!B:B, 0)),
                INDEX(sizeList!B:B, MATCH(TRIM(CLEAN(SUBSTITUTE(SUBSTITUTE(Y82, CHAR(13), ""), CHAR(10), " "))), sizeList!B:B, 0)),
                IF(ISNUMBER(MATCH(Y82, sizeList!B:B, 0)),
                    INDEX(sizeList!B:B, MATCH(Y82, sizeList!B:B, 0)),
                    "")
            )
        )
    ),
    ""
)</f>
        <v>MEDIUM</v>
      </c>
      <c r="Y82" s="36" t="s">
        <v>536</v>
      </c>
      <c r="Z82" s="36" t="s">
        <v>2611</v>
      </c>
      <c r="AA82" s="117" t="str">
        <f t="shared" si="15"/>
        <v>TRANSPARENT</v>
      </c>
      <c r="AB82" s="58" t="str">
        <f>IF(AA82="", "", IFERROR(VLOOKUP(AA82, colorList!A:B,2,FALSE),""))</f>
        <v>átlátszó</v>
      </c>
      <c r="AC82" s="58" t="str">
        <f>IF(Z82="", "", IFERROR(VLOOKUP(Z82, colorList!A:B,2,FALSE),""))</f>
        <v>átlátszó</v>
      </c>
    </row>
    <row r="83" spans="1:30" s="58" customFormat="1" ht="60" customHeight="1" x14ac:dyDescent="0.25">
      <c r="A83" s="57" t="s">
        <v>890</v>
      </c>
      <c r="B83" s="58" t="str" cm="1">
        <f t="array" ref="B83">ProcessN2(S83,A83,C83)</f>
        <v>AC181_00_0038</v>
      </c>
      <c r="C83" s="58" t="s">
        <v>1124</v>
      </c>
      <c r="D83" s="59" t="str">
        <f t="shared" si="8"/>
        <v>Acavallo Dri-lex báránybőrös gélpad egyenes</v>
      </c>
      <c r="E83" s="59" t="s">
        <v>2785</v>
      </c>
      <c r="F83" s="52" t="str">
        <f t="shared" si="9"/>
        <v>Gel classic pad Dri-lex cut out sheepskin</v>
      </c>
      <c r="G83" s="59" t="s">
        <v>2905</v>
      </c>
      <c r="H83" s="116" t="str">
        <f t="shared" si="10"/>
        <v>Acavallo</v>
      </c>
      <c r="I83" s="36" t="s">
        <v>2999</v>
      </c>
      <c r="J83" s="57" t="str">
        <f t="shared" si="11"/>
        <v>Lófelszerelés</v>
      </c>
      <c r="K83" s="57" t="s">
        <v>3007</v>
      </c>
      <c r="L83" s="36" t="str">
        <f t="shared" si="12"/>
        <v>Nyeregemelő</v>
      </c>
      <c r="M83" s="36" t="s">
        <v>3014</v>
      </c>
      <c r="N83" s="36" t="str">
        <f t="shared" si="13"/>
        <v>Egyenes(Nem emelt)</v>
      </c>
      <c r="O83" s="36" t="s">
        <v>3244</v>
      </c>
      <c r="P83" s="36" t="str">
        <f t="shared" si="14"/>
        <v/>
      </c>
      <c r="Q83" s="36"/>
      <c r="R83" s="61" t="s">
        <v>3135</v>
      </c>
      <c r="S83" s="36" t="s">
        <v>1757</v>
      </c>
      <c r="T83" s="36">
        <v>1</v>
      </c>
      <c r="U83" s="36">
        <v>164.5</v>
      </c>
      <c r="V83" s="17" t="s">
        <v>2603</v>
      </c>
      <c r="W83" s="60">
        <v>0.8</v>
      </c>
      <c r="X83" s="36" t="str">
        <f>IFERROR(
    IF(ISNUMBER(MATCH(TRIM(CLEAN(SUBSTITUTE(SUBSTITUTE(Y83, CHAR(13), ""), CHAR(10), " "))), sizeList!A:A, 0)),
        INDEX(sizeList!B:B, MATCH(TRIM(CLEAN(SUBSTITUTE(SUBSTITUTE(Y83, CHAR(13), ""), CHAR(10), " "))), sizeList!A:A, 0)),
        IF(ISNUMBER(MATCH(Y83, sizeList!A:A, 0)),
            INDEX(sizeList!B:B, MATCH(Y83, sizeList!A:A, 0)),
            IF(ISNUMBER(MATCH(TRIM(CLEAN(SUBSTITUTE(SUBSTITUTE(Y83, CHAR(13), ""), CHAR(10), " "))), sizeList!B:B, 0)),
                INDEX(sizeList!B:B, MATCH(TRIM(CLEAN(SUBSTITUTE(SUBSTITUTE(Y83, CHAR(13), ""), CHAR(10), " "))), sizeList!B:B, 0)),
                IF(ISNUMBER(MATCH(Y83, sizeList!B:B, 0)),
                    INDEX(sizeList!B:B, MATCH(Y83, sizeList!B:B, 0)),
                    "")
            )
        )
    ),
    ""
)</f>
        <v>MEDIUM</v>
      </c>
      <c r="Y83" s="36" t="s">
        <v>536</v>
      </c>
      <c r="Z83" s="36" t="s">
        <v>2611</v>
      </c>
      <c r="AA83" s="117" t="str">
        <f t="shared" si="15"/>
        <v>TRANSPARENT</v>
      </c>
      <c r="AB83" s="58" t="str">
        <f>IF(AA83="", "", IFERROR(VLOOKUP(AA83, colorList!A:B,2,FALSE),""))</f>
        <v>átlátszó</v>
      </c>
      <c r="AC83" s="58" t="str">
        <f>IF(Z83="", "", IFERROR(VLOOKUP(Z83, colorList!A:B,2,FALSE),""))</f>
        <v>átlátszó</v>
      </c>
    </row>
    <row r="84" spans="1:30" s="58" customFormat="1" ht="60" customHeight="1" x14ac:dyDescent="0.25">
      <c r="A84" s="57" t="s">
        <v>890</v>
      </c>
      <c r="B84" s="58" t="str" cm="1">
        <f t="array" ref="B84">ProcessN2(S84,A84,C84)</f>
        <v>AC181_00_0039</v>
      </c>
      <c r="C84" s="58" t="s">
        <v>1125</v>
      </c>
      <c r="D84" s="59" t="str">
        <f t="shared" si="8"/>
        <v>Acavallo Dri-lex báránybőrös gélpad egyenes</v>
      </c>
      <c r="E84" s="59" t="s">
        <v>2785</v>
      </c>
      <c r="F84" s="52" t="str">
        <f t="shared" si="9"/>
        <v>Gel classic pad Dri-lex cut out sheepskin</v>
      </c>
      <c r="G84" s="59" t="s">
        <v>2905</v>
      </c>
      <c r="H84" s="116" t="str">
        <f t="shared" si="10"/>
        <v>Acavallo</v>
      </c>
      <c r="I84" s="36" t="s">
        <v>2999</v>
      </c>
      <c r="J84" s="57" t="str">
        <f t="shared" si="11"/>
        <v>Lófelszerelés</v>
      </c>
      <c r="K84" s="57" t="s">
        <v>3007</v>
      </c>
      <c r="L84" s="36" t="str">
        <f t="shared" si="12"/>
        <v>Nyeregemelő</v>
      </c>
      <c r="M84" s="36" t="s">
        <v>3014</v>
      </c>
      <c r="N84" s="36" t="str">
        <f t="shared" si="13"/>
        <v>Egyenes(Nem emelt)</v>
      </c>
      <c r="O84" s="36" t="s">
        <v>3244</v>
      </c>
      <c r="P84" s="36" t="str">
        <f t="shared" si="14"/>
        <v/>
      </c>
      <c r="Q84" s="36"/>
      <c r="R84" s="61" t="s">
        <v>3135</v>
      </c>
      <c r="S84" s="36" t="s">
        <v>1758</v>
      </c>
      <c r="T84" s="36">
        <v>1</v>
      </c>
      <c r="U84" s="36">
        <v>164.5</v>
      </c>
      <c r="V84" s="17" t="s">
        <v>2603</v>
      </c>
      <c r="W84" s="60">
        <v>0.8</v>
      </c>
      <c r="X84" s="36" t="str">
        <f>IFERROR(
    IF(ISNUMBER(MATCH(TRIM(CLEAN(SUBSTITUTE(SUBSTITUTE(Y84, CHAR(13), ""), CHAR(10), " "))), sizeList!A:A, 0)),
        INDEX(sizeList!B:B, MATCH(TRIM(CLEAN(SUBSTITUTE(SUBSTITUTE(Y84, CHAR(13), ""), CHAR(10), " "))), sizeList!A:A, 0)),
        IF(ISNUMBER(MATCH(Y84, sizeList!A:A, 0)),
            INDEX(sizeList!B:B, MATCH(Y84, sizeList!A:A, 0)),
            IF(ISNUMBER(MATCH(TRIM(CLEAN(SUBSTITUTE(SUBSTITUTE(Y84, CHAR(13), ""), CHAR(10), " "))), sizeList!B:B, 0)),
                INDEX(sizeList!B:B, MATCH(TRIM(CLEAN(SUBSTITUTE(SUBSTITUTE(Y84, CHAR(13), ""), CHAR(10), " "))), sizeList!B:B, 0)),
                IF(ISNUMBER(MATCH(Y84, sizeList!B:B, 0)),
                    INDEX(sizeList!B:B, MATCH(Y84, sizeList!B:B, 0)),
                    "")
            )
        )
    ),
    ""
)</f>
        <v>MEDIUM</v>
      </c>
      <c r="Y84" s="36" t="s">
        <v>536</v>
      </c>
      <c r="Z84" s="36" t="s">
        <v>2611</v>
      </c>
      <c r="AA84" s="117" t="str">
        <f t="shared" si="15"/>
        <v>TRANSPARENT</v>
      </c>
      <c r="AB84" s="58" t="str">
        <f>IF(AA84="", "", IFERROR(VLOOKUP(AA84, colorList!A:B,2,FALSE),""))</f>
        <v>átlátszó</v>
      </c>
      <c r="AC84" s="58" t="str">
        <f>IF(Z84="", "", IFERROR(VLOOKUP(Z84, colorList!A:B,2,FALSE),""))</f>
        <v>átlátszó</v>
      </c>
    </row>
    <row r="85" spans="1:30" ht="60" customHeight="1" x14ac:dyDescent="0.25">
      <c r="A85" s="53" t="s">
        <v>890</v>
      </c>
      <c r="B85" s="7" t="str" cm="1">
        <f t="array" ref="B85">ProcessN2(S85,A85,C85)</f>
        <v>AC181_00_0031</v>
      </c>
      <c r="C85" s="7" t="s">
        <v>1126</v>
      </c>
      <c r="D85" s="52" t="str">
        <f t="shared" si="8"/>
        <v>Acavallo Dri-lex báránybőrös gélpad egyenes</v>
      </c>
      <c r="E85" s="52" t="s">
        <v>2785</v>
      </c>
      <c r="F85" s="52" t="str">
        <f t="shared" si="9"/>
        <v>Gel classic pad Dri-lex cut out sheepskin</v>
      </c>
      <c r="G85" s="52" t="s">
        <v>2905</v>
      </c>
      <c r="H85" s="116" t="str">
        <f t="shared" si="10"/>
        <v>Acavallo</v>
      </c>
      <c r="I85" s="35" t="s">
        <v>2999</v>
      </c>
      <c r="J85" s="53" t="str">
        <f t="shared" si="11"/>
        <v>Lófelszerelés</v>
      </c>
      <c r="K85" s="53" t="s">
        <v>3007</v>
      </c>
      <c r="L85" s="35" t="str">
        <f t="shared" si="12"/>
        <v>Nyeregemelő</v>
      </c>
      <c r="M85" s="35" t="s">
        <v>3014</v>
      </c>
      <c r="N85" s="35" t="str">
        <f t="shared" si="13"/>
        <v>Egyenes(Nem emelt)</v>
      </c>
      <c r="O85" s="35" t="s">
        <v>3244</v>
      </c>
      <c r="P85" s="35" t="str">
        <f t="shared" si="14"/>
        <v/>
      </c>
      <c r="Q85" s="35"/>
      <c r="R85" s="50" t="s">
        <v>3135</v>
      </c>
      <c r="S85" s="35" t="s">
        <v>1759</v>
      </c>
      <c r="T85" s="34">
        <v>0</v>
      </c>
      <c r="U85" s="35">
        <v>164.5</v>
      </c>
      <c r="V85" s="1" t="s">
        <v>2603</v>
      </c>
      <c r="W85" s="55">
        <v>0.8</v>
      </c>
      <c r="X85" s="35" t="str">
        <f>IFERROR(
    IF(ISNUMBER(MATCH(TRIM(CLEAN(SUBSTITUTE(SUBSTITUTE(Y85, CHAR(13), ""), CHAR(10), " "))), sizeList!A:A, 0)),
        INDEX(sizeList!B:B, MATCH(TRIM(CLEAN(SUBSTITUTE(SUBSTITUTE(Y85, CHAR(13), ""), CHAR(10), " "))), sizeList!A:A, 0)),
        IF(ISNUMBER(MATCH(Y85, sizeList!A:A, 0)),
            INDEX(sizeList!B:B, MATCH(Y85, sizeList!A:A, 0)),
            IF(ISNUMBER(MATCH(TRIM(CLEAN(SUBSTITUTE(SUBSTITUTE(Y85, CHAR(13), ""), CHAR(10), " "))), sizeList!B:B, 0)),
                INDEX(sizeList!B:B, MATCH(TRIM(CLEAN(SUBSTITUTE(SUBSTITUTE(Y85, CHAR(13), ""), CHAR(10), " "))), sizeList!B:B, 0)),
                IF(ISNUMBER(MATCH(Y85, sizeList!B:B, 0)),
                    INDEX(sizeList!B:B, MATCH(Y85, sizeList!B:B, 0)),
                    "")
            )
        )
    ),
    ""
)</f>
        <v>LARGE</v>
      </c>
      <c r="Y85" s="35" t="s">
        <v>537</v>
      </c>
      <c r="Z85" s="35" t="s">
        <v>3256</v>
      </c>
      <c r="AA85" s="117" t="str">
        <f t="shared" si="15"/>
        <v>TRANSPARENT/WHITE</v>
      </c>
      <c r="AB85" s="7" t="str">
        <f>IF(AA85="", "", IFERROR(VLOOKUP(AA85, colorList!A:B,2,FALSE),""))</f>
        <v>átlátszó/fehér</v>
      </c>
      <c r="AC85" s="7" t="str">
        <f>IF(Z85="", "", IFERROR(VLOOKUP(Z85, colorList!A:B,2,FALSE),""))</f>
        <v>átlátszó/fehér</v>
      </c>
      <c r="AD85" s="7"/>
    </row>
    <row r="86" spans="1:30" ht="60" customHeight="1" x14ac:dyDescent="0.25">
      <c r="A86" s="53" t="s">
        <v>890</v>
      </c>
      <c r="B86" s="7" t="str" cm="1">
        <f t="array" ref="B86">ProcessN2(S86,A86,C86)</f>
        <v>AC181_00_0032</v>
      </c>
      <c r="C86" s="7" t="s">
        <v>1127</v>
      </c>
      <c r="D86" s="52" t="str">
        <f t="shared" si="8"/>
        <v>Acavallo Dri-lex báránybőrös gélpad egyenes</v>
      </c>
      <c r="E86" s="52" t="s">
        <v>2785</v>
      </c>
      <c r="F86" s="52" t="str">
        <f t="shared" si="9"/>
        <v>Gel classic pad Dri-lex cut out sheepskin</v>
      </c>
      <c r="G86" s="52" t="s">
        <v>2905</v>
      </c>
      <c r="H86" s="116" t="str">
        <f t="shared" si="10"/>
        <v>Acavallo</v>
      </c>
      <c r="I86" s="35" t="s">
        <v>2999</v>
      </c>
      <c r="J86" s="53" t="str">
        <f t="shared" si="11"/>
        <v>Lófelszerelés</v>
      </c>
      <c r="K86" s="53" t="s">
        <v>3007</v>
      </c>
      <c r="L86" s="35" t="str">
        <f t="shared" si="12"/>
        <v>Nyeregemelő</v>
      </c>
      <c r="M86" s="35" t="s">
        <v>3014</v>
      </c>
      <c r="N86" s="35" t="str">
        <f t="shared" si="13"/>
        <v>Egyenes(Nem emelt)</v>
      </c>
      <c r="O86" s="35" t="s">
        <v>3244</v>
      </c>
      <c r="P86" s="35" t="str">
        <f t="shared" si="14"/>
        <v/>
      </c>
      <c r="Q86" s="35"/>
      <c r="R86" s="50" t="s">
        <v>3135</v>
      </c>
      <c r="S86" s="35" t="s">
        <v>1760</v>
      </c>
      <c r="T86" s="34">
        <v>0</v>
      </c>
      <c r="U86" s="35">
        <v>164.5</v>
      </c>
      <c r="V86" s="1" t="s">
        <v>2603</v>
      </c>
      <c r="W86" s="55">
        <v>0.8</v>
      </c>
      <c r="X86" s="35" t="str">
        <f>IFERROR(
    IF(ISNUMBER(MATCH(TRIM(CLEAN(SUBSTITUTE(SUBSTITUTE(Y86, CHAR(13), ""), CHAR(10), " "))), sizeList!A:A, 0)),
        INDEX(sizeList!B:B, MATCH(TRIM(CLEAN(SUBSTITUTE(SUBSTITUTE(Y86, CHAR(13), ""), CHAR(10), " "))), sizeList!A:A, 0)),
        IF(ISNUMBER(MATCH(Y86, sizeList!A:A, 0)),
            INDEX(sizeList!B:B, MATCH(Y86, sizeList!A:A, 0)),
            IF(ISNUMBER(MATCH(TRIM(CLEAN(SUBSTITUTE(SUBSTITUTE(Y86, CHAR(13), ""), CHAR(10), " "))), sizeList!B:B, 0)),
                INDEX(sizeList!B:B, MATCH(TRIM(CLEAN(SUBSTITUTE(SUBSTITUTE(Y86, CHAR(13), ""), CHAR(10), " "))), sizeList!B:B, 0)),
                IF(ISNUMBER(MATCH(Y86, sizeList!B:B, 0)),
                    INDEX(sizeList!B:B, MATCH(Y86, sizeList!B:B, 0)),
                    "")
            )
        )
    ),
    ""
)</f>
        <v>LARGE</v>
      </c>
      <c r="Y86" s="35" t="s">
        <v>537</v>
      </c>
      <c r="Z86" s="35" t="s">
        <v>3257</v>
      </c>
      <c r="AA86" s="117" t="str">
        <f t="shared" si="15"/>
        <v>TRANSPARENT/NATURAL</v>
      </c>
      <c r="AB86" s="7" t="str">
        <f>IF(AA86="", "", IFERROR(VLOOKUP(AA86, colorList!A:B,2,FALSE),""))</f>
        <v>átlátszó/natúr</v>
      </c>
      <c r="AC86" s="7" t="str">
        <f>IF(Z86="", "", IFERROR(VLOOKUP(Z86, colorList!A:B,2,FALSE),""))</f>
        <v>átlátszó/natúr</v>
      </c>
      <c r="AD86" s="7"/>
    </row>
    <row r="87" spans="1:30" s="58" customFormat="1" ht="60" customHeight="1" x14ac:dyDescent="0.25">
      <c r="A87" s="57" t="s">
        <v>890</v>
      </c>
      <c r="B87" s="58" t="str" cm="1">
        <f t="array" ref="B87">ProcessN2(S87,A87,C87)</f>
        <v>AC181_00_0036</v>
      </c>
      <c r="C87" s="58" t="s">
        <v>1128</v>
      </c>
      <c r="D87" s="59" t="str">
        <f t="shared" si="8"/>
        <v>Acavallo Dri-lex báránybőrös gélpad egyenes</v>
      </c>
      <c r="E87" s="59" t="s">
        <v>2785</v>
      </c>
      <c r="F87" s="52" t="str">
        <f t="shared" si="9"/>
        <v>Gel classic pad Dri-lex cut out sheepskin</v>
      </c>
      <c r="G87" s="59" t="s">
        <v>2905</v>
      </c>
      <c r="H87" s="116" t="str">
        <f t="shared" si="10"/>
        <v>Acavallo</v>
      </c>
      <c r="I87" s="36" t="s">
        <v>2999</v>
      </c>
      <c r="J87" s="57" t="str">
        <f t="shared" si="11"/>
        <v>Lófelszerelés</v>
      </c>
      <c r="K87" s="57" t="s">
        <v>3007</v>
      </c>
      <c r="L87" s="36" t="str">
        <f t="shared" si="12"/>
        <v>Nyeregemelő</v>
      </c>
      <c r="M87" s="36" t="s">
        <v>3014</v>
      </c>
      <c r="N87" s="36" t="str">
        <f t="shared" si="13"/>
        <v>Egyenes(Nem emelt)</v>
      </c>
      <c r="O87" s="36" t="s">
        <v>3244</v>
      </c>
      <c r="P87" s="36" t="str">
        <f t="shared" si="14"/>
        <v/>
      </c>
      <c r="Q87" s="36"/>
      <c r="R87" s="61" t="s">
        <v>3135</v>
      </c>
      <c r="S87" s="36" t="s">
        <v>1761</v>
      </c>
      <c r="T87" s="36">
        <v>1</v>
      </c>
      <c r="U87" s="36">
        <v>164.5</v>
      </c>
      <c r="V87" s="17" t="s">
        <v>2603</v>
      </c>
      <c r="W87" s="60">
        <v>0.8</v>
      </c>
      <c r="X87" s="36" t="str">
        <f>IFERROR(
    IF(ISNUMBER(MATCH(TRIM(CLEAN(SUBSTITUTE(SUBSTITUTE(Y87, CHAR(13), ""), CHAR(10), " "))), sizeList!A:A, 0)),
        INDEX(sizeList!B:B, MATCH(TRIM(CLEAN(SUBSTITUTE(SUBSTITUTE(Y87, CHAR(13), ""), CHAR(10), " "))), sizeList!A:A, 0)),
        IF(ISNUMBER(MATCH(Y87, sizeList!A:A, 0)),
            INDEX(sizeList!B:B, MATCH(Y87, sizeList!A:A, 0)),
            IF(ISNUMBER(MATCH(TRIM(CLEAN(SUBSTITUTE(SUBSTITUTE(Y87, CHAR(13), ""), CHAR(10), " "))), sizeList!B:B, 0)),
                INDEX(sizeList!B:B, MATCH(TRIM(CLEAN(SUBSTITUTE(SUBSTITUTE(Y87, CHAR(13), ""), CHAR(10), " "))), sizeList!B:B, 0)),
                IF(ISNUMBER(MATCH(Y87, sizeList!B:B, 0)),
                    INDEX(sizeList!B:B, MATCH(Y87, sizeList!B:B, 0)),
                    "")
            )
        )
    ),
    ""
)</f>
        <v>LARGE</v>
      </c>
      <c r="Y87" s="36" t="s">
        <v>537</v>
      </c>
      <c r="Z87" s="36" t="s">
        <v>2611</v>
      </c>
      <c r="AA87" s="117" t="str">
        <f t="shared" si="15"/>
        <v>TRANSPARENT</v>
      </c>
      <c r="AB87" s="58" t="str">
        <f>IF(AA87="", "", IFERROR(VLOOKUP(AA87, colorList!A:B,2,FALSE),""))</f>
        <v>átlátszó</v>
      </c>
      <c r="AC87" s="58" t="str">
        <f>IF(Z87="", "", IFERROR(VLOOKUP(Z87, colorList!A:B,2,FALSE),""))</f>
        <v>átlátszó</v>
      </c>
    </row>
    <row r="88" spans="1:30" s="58" customFormat="1" ht="60" customHeight="1" x14ac:dyDescent="0.25">
      <c r="A88" s="57" t="s">
        <v>890</v>
      </c>
      <c r="B88" s="58" t="str" cm="1">
        <f t="array" ref="B88">ProcessN2(S88,A88,C88)</f>
        <v>AC181_00_0037</v>
      </c>
      <c r="C88" s="58" t="s">
        <v>1129</v>
      </c>
      <c r="D88" s="59" t="str">
        <f t="shared" si="8"/>
        <v>Acavallo Dri-lex báránybőrös gélpad egyenes</v>
      </c>
      <c r="E88" s="59" t="s">
        <v>2785</v>
      </c>
      <c r="F88" s="52" t="str">
        <f t="shared" si="9"/>
        <v>Gel classic pad Dri-lex cut out sheepskin</v>
      </c>
      <c r="G88" s="59" t="s">
        <v>2905</v>
      </c>
      <c r="H88" s="116" t="str">
        <f t="shared" si="10"/>
        <v>Acavallo</v>
      </c>
      <c r="I88" s="36" t="s">
        <v>2999</v>
      </c>
      <c r="J88" s="57" t="str">
        <f t="shared" si="11"/>
        <v>Lófelszerelés</v>
      </c>
      <c r="K88" s="57" t="s">
        <v>3007</v>
      </c>
      <c r="L88" s="36" t="str">
        <f t="shared" si="12"/>
        <v>Nyeregemelő</v>
      </c>
      <c r="M88" s="36" t="s">
        <v>3014</v>
      </c>
      <c r="N88" s="36" t="str">
        <f t="shared" si="13"/>
        <v>Egyenes(Nem emelt)</v>
      </c>
      <c r="O88" s="36" t="s">
        <v>3244</v>
      </c>
      <c r="P88" s="36" t="str">
        <f t="shared" si="14"/>
        <v/>
      </c>
      <c r="Q88" s="36"/>
      <c r="R88" s="61" t="s">
        <v>3135</v>
      </c>
      <c r="S88" s="36" t="s">
        <v>1762</v>
      </c>
      <c r="T88" s="36">
        <v>1</v>
      </c>
      <c r="U88" s="36">
        <v>164.5</v>
      </c>
      <c r="V88" s="17" t="s">
        <v>2603</v>
      </c>
      <c r="W88" s="60">
        <v>0.8</v>
      </c>
      <c r="X88" s="36" t="str">
        <f>IFERROR(
    IF(ISNUMBER(MATCH(TRIM(CLEAN(SUBSTITUTE(SUBSTITUTE(Y88, CHAR(13), ""), CHAR(10), " "))), sizeList!A:A, 0)),
        INDEX(sizeList!B:B, MATCH(TRIM(CLEAN(SUBSTITUTE(SUBSTITUTE(Y88, CHAR(13), ""), CHAR(10), " "))), sizeList!A:A, 0)),
        IF(ISNUMBER(MATCH(Y88, sizeList!A:A, 0)),
            INDEX(sizeList!B:B, MATCH(Y88, sizeList!A:A, 0)),
            IF(ISNUMBER(MATCH(TRIM(CLEAN(SUBSTITUTE(SUBSTITUTE(Y88, CHAR(13), ""), CHAR(10), " "))), sizeList!B:B, 0)),
                INDEX(sizeList!B:B, MATCH(TRIM(CLEAN(SUBSTITUTE(SUBSTITUTE(Y88, CHAR(13), ""), CHAR(10), " "))), sizeList!B:B, 0)),
                IF(ISNUMBER(MATCH(Y88, sizeList!B:B, 0)),
                    INDEX(sizeList!B:B, MATCH(Y88, sizeList!B:B, 0)),
                    "")
            )
        )
    ),
    ""
)</f>
        <v>LARGE</v>
      </c>
      <c r="Y88" s="36" t="s">
        <v>537</v>
      </c>
      <c r="Z88" s="36" t="s">
        <v>2611</v>
      </c>
      <c r="AA88" s="117" t="str">
        <f t="shared" si="15"/>
        <v>TRANSPARENT</v>
      </c>
      <c r="AB88" s="58" t="str">
        <f>IF(AA88="", "", IFERROR(VLOOKUP(AA88, colorList!A:B,2,FALSE),""))</f>
        <v>átlátszó</v>
      </c>
      <c r="AC88" s="58" t="str">
        <f>IF(Z88="", "", IFERROR(VLOOKUP(Z88, colorList!A:B,2,FALSE),""))</f>
        <v>átlátszó</v>
      </c>
    </row>
    <row r="89" spans="1:30" s="58" customFormat="1" ht="60" customHeight="1" x14ac:dyDescent="0.25">
      <c r="A89" s="57" t="s">
        <v>890</v>
      </c>
      <c r="B89" s="58" t="str" cm="1">
        <f t="array" ref="B89">ProcessN2(S89,A89,C89)</f>
        <v>AC181_00_0038</v>
      </c>
      <c r="C89" s="58" t="s">
        <v>1130</v>
      </c>
      <c r="D89" s="59" t="str">
        <f t="shared" si="8"/>
        <v>Acavallo Dri-lex báránybőrös gélpad egyenes</v>
      </c>
      <c r="E89" s="59" t="s">
        <v>2785</v>
      </c>
      <c r="F89" s="52" t="str">
        <f t="shared" si="9"/>
        <v>Gel classic pad Dri-lex cut out sheepskin</v>
      </c>
      <c r="G89" s="59" t="s">
        <v>2905</v>
      </c>
      <c r="H89" s="116" t="str">
        <f t="shared" si="10"/>
        <v>Acavallo</v>
      </c>
      <c r="I89" s="36" t="s">
        <v>2999</v>
      </c>
      <c r="J89" s="57" t="str">
        <f t="shared" si="11"/>
        <v>Lófelszerelés</v>
      </c>
      <c r="K89" s="57" t="s">
        <v>3007</v>
      </c>
      <c r="L89" s="36" t="str">
        <f t="shared" si="12"/>
        <v>Nyeregemelő</v>
      </c>
      <c r="M89" s="36" t="s">
        <v>3014</v>
      </c>
      <c r="N89" s="36" t="str">
        <f t="shared" si="13"/>
        <v>Egyenes(Nem emelt)</v>
      </c>
      <c r="O89" s="36" t="s">
        <v>3244</v>
      </c>
      <c r="P89" s="36" t="str">
        <f t="shared" si="14"/>
        <v/>
      </c>
      <c r="Q89" s="36"/>
      <c r="R89" s="61" t="s">
        <v>3135</v>
      </c>
      <c r="S89" s="36" t="s">
        <v>1763</v>
      </c>
      <c r="T89" s="36">
        <v>1</v>
      </c>
      <c r="U89" s="36">
        <v>164.5</v>
      </c>
      <c r="V89" s="17" t="s">
        <v>2603</v>
      </c>
      <c r="W89" s="60">
        <v>0.8</v>
      </c>
      <c r="X89" s="36" t="str">
        <f>IFERROR(
    IF(ISNUMBER(MATCH(TRIM(CLEAN(SUBSTITUTE(SUBSTITUTE(Y89, CHAR(13), ""), CHAR(10), " "))), sizeList!A:A, 0)),
        INDEX(sizeList!B:B, MATCH(TRIM(CLEAN(SUBSTITUTE(SUBSTITUTE(Y89, CHAR(13), ""), CHAR(10), " "))), sizeList!A:A, 0)),
        IF(ISNUMBER(MATCH(Y89, sizeList!A:A, 0)),
            INDEX(sizeList!B:B, MATCH(Y89, sizeList!A:A, 0)),
            IF(ISNUMBER(MATCH(TRIM(CLEAN(SUBSTITUTE(SUBSTITUTE(Y89, CHAR(13), ""), CHAR(10), " "))), sizeList!B:B, 0)),
                INDEX(sizeList!B:B, MATCH(TRIM(CLEAN(SUBSTITUTE(SUBSTITUTE(Y89, CHAR(13), ""), CHAR(10), " "))), sizeList!B:B, 0)),
                IF(ISNUMBER(MATCH(Y89, sizeList!B:B, 0)),
                    INDEX(sizeList!B:B, MATCH(Y89, sizeList!B:B, 0)),
                    "")
            )
        )
    ),
    ""
)</f>
        <v>LARGE</v>
      </c>
      <c r="Y89" s="36" t="s">
        <v>537</v>
      </c>
      <c r="Z89" s="36" t="s">
        <v>2611</v>
      </c>
      <c r="AA89" s="117" t="str">
        <f t="shared" si="15"/>
        <v>TRANSPARENT</v>
      </c>
      <c r="AB89" s="58" t="str">
        <f>IF(AA89="", "", IFERROR(VLOOKUP(AA89, colorList!A:B,2,FALSE),""))</f>
        <v>átlátszó</v>
      </c>
      <c r="AC89" s="58" t="str">
        <f>IF(Z89="", "", IFERROR(VLOOKUP(Z89, colorList!A:B,2,FALSE),""))</f>
        <v>átlátszó</v>
      </c>
    </row>
    <row r="90" spans="1:30" s="58" customFormat="1" ht="60" customHeight="1" x14ac:dyDescent="0.25">
      <c r="A90" s="57" t="s">
        <v>890</v>
      </c>
      <c r="B90" s="58" t="str" cm="1">
        <f t="array" ref="B90">ProcessN2(S90,A90,C90)</f>
        <v>AC181_00_0039</v>
      </c>
      <c r="C90" s="58" t="s">
        <v>1131</v>
      </c>
      <c r="D90" s="59" t="str">
        <f t="shared" si="8"/>
        <v>Acavallo Dri-lex báránybőrös gélpad egyenes</v>
      </c>
      <c r="E90" s="59" t="s">
        <v>2785</v>
      </c>
      <c r="F90" s="52" t="str">
        <f t="shared" si="9"/>
        <v>Gel classic pad Dri-lex cut out sheepskin</v>
      </c>
      <c r="G90" s="59" t="s">
        <v>2905</v>
      </c>
      <c r="H90" s="116" t="str">
        <f t="shared" si="10"/>
        <v>Acavallo</v>
      </c>
      <c r="I90" s="36" t="s">
        <v>2999</v>
      </c>
      <c r="J90" s="57" t="str">
        <f t="shared" si="11"/>
        <v>Lófelszerelés</v>
      </c>
      <c r="K90" s="57" t="s">
        <v>3007</v>
      </c>
      <c r="L90" s="36" t="str">
        <f t="shared" si="12"/>
        <v>Nyeregemelő</v>
      </c>
      <c r="M90" s="36" t="s">
        <v>3014</v>
      </c>
      <c r="N90" s="36" t="str">
        <f t="shared" si="13"/>
        <v>Egyenes(Nem emelt)</v>
      </c>
      <c r="O90" s="36" t="s">
        <v>3244</v>
      </c>
      <c r="P90" s="36" t="str">
        <f t="shared" si="14"/>
        <v/>
      </c>
      <c r="Q90" s="36"/>
      <c r="R90" s="61" t="s">
        <v>3135</v>
      </c>
      <c r="S90" s="36" t="s">
        <v>1764</v>
      </c>
      <c r="T90" s="36">
        <v>1</v>
      </c>
      <c r="U90" s="36">
        <v>164.5</v>
      </c>
      <c r="V90" s="17" t="s">
        <v>2603</v>
      </c>
      <c r="W90" s="60">
        <v>0.8</v>
      </c>
      <c r="X90" s="36" t="str">
        <f>IFERROR(
    IF(ISNUMBER(MATCH(TRIM(CLEAN(SUBSTITUTE(SUBSTITUTE(Y90, CHAR(13), ""), CHAR(10), " "))), sizeList!A:A, 0)),
        INDEX(sizeList!B:B, MATCH(TRIM(CLEAN(SUBSTITUTE(SUBSTITUTE(Y90, CHAR(13), ""), CHAR(10), " "))), sizeList!A:A, 0)),
        IF(ISNUMBER(MATCH(Y90, sizeList!A:A, 0)),
            INDEX(sizeList!B:B, MATCH(Y90, sizeList!A:A, 0)),
            IF(ISNUMBER(MATCH(TRIM(CLEAN(SUBSTITUTE(SUBSTITUTE(Y90, CHAR(13), ""), CHAR(10), " "))), sizeList!B:B, 0)),
                INDEX(sizeList!B:B, MATCH(TRIM(CLEAN(SUBSTITUTE(SUBSTITUTE(Y90, CHAR(13), ""), CHAR(10), " "))), sizeList!B:B, 0)),
                IF(ISNUMBER(MATCH(Y90, sizeList!B:B, 0)),
                    INDEX(sizeList!B:B, MATCH(Y90, sizeList!B:B, 0)),
                    "")
            )
        )
    ),
    ""
)</f>
        <v>LARGE</v>
      </c>
      <c r="Y90" s="36" t="s">
        <v>537</v>
      </c>
      <c r="Z90" s="36" t="s">
        <v>2611</v>
      </c>
      <c r="AA90" s="117" t="str">
        <f t="shared" si="15"/>
        <v>TRANSPARENT</v>
      </c>
      <c r="AB90" s="58" t="str">
        <f>IF(AA90="", "", IFERROR(VLOOKUP(AA90, colorList!A:B,2,FALSE),""))</f>
        <v>átlátszó</v>
      </c>
      <c r="AC90" s="58" t="str">
        <f>IF(Z90="", "", IFERROR(VLOOKUP(Z90, colorList!A:B,2,FALSE),""))</f>
        <v>átlátszó</v>
      </c>
    </row>
    <row r="91" spans="1:30" s="58" customFormat="1" ht="60" customHeight="1" x14ac:dyDescent="0.25">
      <c r="A91" s="57" t="s">
        <v>890</v>
      </c>
      <c r="B91" s="58" t="str" cm="1">
        <f t="array" ref="B91">ProcessN2(S91,A91,C91)</f>
        <v>AC181_07_0031</v>
      </c>
      <c r="C91" s="58" t="s">
        <v>1132</v>
      </c>
      <c r="D91" s="59" t="str">
        <f t="shared" si="8"/>
        <v>Acavallo Dri-lex báránybőrös gélpad egyenes</v>
      </c>
      <c r="E91" s="59" t="s">
        <v>2785</v>
      </c>
      <c r="F91" s="52" t="str">
        <f t="shared" si="9"/>
        <v>Gel classic pad Dri-lex cut out sheepskin</v>
      </c>
      <c r="G91" s="59" t="s">
        <v>2905</v>
      </c>
      <c r="H91" s="116" t="str">
        <f t="shared" si="10"/>
        <v>Acavallo</v>
      </c>
      <c r="I91" s="36" t="s">
        <v>2999</v>
      </c>
      <c r="J91" s="57" t="str">
        <f t="shared" si="11"/>
        <v>Lófelszerelés</v>
      </c>
      <c r="K91" s="57" t="s">
        <v>3007</v>
      </c>
      <c r="L91" s="36" t="str">
        <f t="shared" si="12"/>
        <v>Nyeregemelő</v>
      </c>
      <c r="M91" s="36" t="s">
        <v>3014</v>
      </c>
      <c r="N91" s="36" t="str">
        <f t="shared" si="13"/>
        <v>Egyenes(Nem emelt)</v>
      </c>
      <c r="O91" s="36" t="s">
        <v>3244</v>
      </c>
      <c r="P91" s="36" t="str">
        <f t="shared" si="14"/>
        <v/>
      </c>
      <c r="Q91" s="36"/>
      <c r="R91" s="61" t="s">
        <v>3135</v>
      </c>
      <c r="S91" s="36" t="s">
        <v>1765</v>
      </c>
      <c r="T91" s="36">
        <v>1</v>
      </c>
      <c r="U91" s="36">
        <v>164.5</v>
      </c>
      <c r="V91" s="17" t="s">
        <v>2603</v>
      </c>
      <c r="W91" s="60">
        <v>0.8</v>
      </c>
      <c r="X91" s="36" t="str">
        <f>IFERROR(
    IF(ISNUMBER(MATCH(TRIM(CLEAN(SUBSTITUTE(SUBSTITUTE(Y91, CHAR(13), ""), CHAR(10), " "))), sizeList!A:A, 0)),
        INDEX(sizeList!B:B, MATCH(TRIM(CLEAN(SUBSTITUTE(SUBSTITUTE(Y91, CHAR(13), ""), CHAR(10), " "))), sizeList!A:A, 0)),
        IF(ISNUMBER(MATCH(Y91, sizeList!A:A, 0)),
            INDEX(sizeList!B:B, MATCH(Y91, sizeList!A:A, 0)),
            IF(ISNUMBER(MATCH(TRIM(CLEAN(SUBSTITUTE(SUBSTITUTE(Y91, CHAR(13), ""), CHAR(10), " "))), sizeList!B:B, 0)),
                INDEX(sizeList!B:B, MATCH(TRIM(CLEAN(SUBSTITUTE(SUBSTITUTE(Y91, CHAR(13), ""), CHAR(10), " "))), sizeList!B:B, 0)),
                IF(ISNUMBER(MATCH(Y91, sizeList!B:B, 0)),
                    INDEX(sizeList!B:B, MATCH(Y91, sizeList!B:B, 0)),
                    "")
            )
        )
    ),
    ""
)</f>
        <v>MEDIUM</v>
      </c>
      <c r="Y91" s="36" t="s">
        <v>536</v>
      </c>
      <c r="Z91" s="36" t="s">
        <v>2609</v>
      </c>
      <c r="AA91" s="117" t="str">
        <f t="shared" si="15"/>
        <v>BROWN</v>
      </c>
      <c r="AB91" s="58" t="str">
        <f>IF(AA91="", "", IFERROR(VLOOKUP(AA91, colorList!A:B,2,FALSE),""))</f>
        <v>barna</v>
      </c>
      <c r="AC91" s="58" t="str">
        <f>IF(Z91="", "", IFERROR(VLOOKUP(Z91, colorList!A:B,2,FALSE),""))</f>
        <v>barna</v>
      </c>
    </row>
    <row r="92" spans="1:30" s="58" customFormat="1" ht="60" customHeight="1" x14ac:dyDescent="0.25">
      <c r="A92" s="57" t="s">
        <v>890</v>
      </c>
      <c r="B92" s="58" t="str" cm="1">
        <f t="array" ref="B92">ProcessN2(S92,A92,C92)</f>
        <v>AC181_07_0032</v>
      </c>
      <c r="C92" s="58" t="s">
        <v>1133</v>
      </c>
      <c r="D92" s="59" t="str">
        <f t="shared" si="8"/>
        <v>Acavallo Dri-lex báránybőrös gélpad egyenes</v>
      </c>
      <c r="E92" s="59" t="s">
        <v>2785</v>
      </c>
      <c r="F92" s="52" t="str">
        <f t="shared" si="9"/>
        <v>Gel classic pad Dri-lex cut out sheepskin</v>
      </c>
      <c r="G92" s="59" t="s">
        <v>2905</v>
      </c>
      <c r="H92" s="116" t="str">
        <f t="shared" si="10"/>
        <v>Acavallo</v>
      </c>
      <c r="I92" s="36" t="s">
        <v>2999</v>
      </c>
      <c r="J92" s="57" t="str">
        <f t="shared" si="11"/>
        <v>Lófelszerelés</v>
      </c>
      <c r="K92" s="57" t="s">
        <v>3007</v>
      </c>
      <c r="L92" s="36" t="str">
        <f t="shared" si="12"/>
        <v>Nyeregemelő</v>
      </c>
      <c r="M92" s="36" t="s">
        <v>3014</v>
      </c>
      <c r="N92" s="36" t="str">
        <f t="shared" si="13"/>
        <v>Egyenes(Nem emelt)</v>
      </c>
      <c r="O92" s="36" t="s">
        <v>3244</v>
      </c>
      <c r="P92" s="36" t="str">
        <f t="shared" si="14"/>
        <v/>
      </c>
      <c r="Q92" s="36"/>
      <c r="R92" s="61" t="s">
        <v>3135</v>
      </c>
      <c r="S92" s="36" t="s">
        <v>1766</v>
      </c>
      <c r="T92" s="36">
        <v>1</v>
      </c>
      <c r="U92" s="36">
        <v>164.5</v>
      </c>
      <c r="V92" s="17" t="s">
        <v>2603</v>
      </c>
      <c r="W92" s="60">
        <v>0.8</v>
      </c>
      <c r="X92" s="36" t="str">
        <f>IFERROR(
    IF(ISNUMBER(MATCH(TRIM(CLEAN(SUBSTITUTE(SUBSTITUTE(Y92, CHAR(13), ""), CHAR(10), " "))), sizeList!A:A, 0)),
        INDEX(sizeList!B:B, MATCH(TRIM(CLEAN(SUBSTITUTE(SUBSTITUTE(Y92, CHAR(13), ""), CHAR(10), " "))), sizeList!A:A, 0)),
        IF(ISNUMBER(MATCH(Y92, sizeList!A:A, 0)),
            INDEX(sizeList!B:B, MATCH(Y92, sizeList!A:A, 0)),
            IF(ISNUMBER(MATCH(TRIM(CLEAN(SUBSTITUTE(SUBSTITUTE(Y92, CHAR(13), ""), CHAR(10), " "))), sizeList!B:B, 0)),
                INDEX(sizeList!B:B, MATCH(TRIM(CLEAN(SUBSTITUTE(SUBSTITUTE(Y92, CHAR(13), ""), CHAR(10), " "))), sizeList!B:B, 0)),
                IF(ISNUMBER(MATCH(Y92, sizeList!B:B, 0)),
                    INDEX(sizeList!B:B, MATCH(Y92, sizeList!B:B, 0)),
                    "")
            )
        )
    ),
    ""
)</f>
        <v>MEDIUM</v>
      </c>
      <c r="Y92" s="36" t="s">
        <v>536</v>
      </c>
      <c r="Z92" s="36" t="s">
        <v>2609</v>
      </c>
      <c r="AA92" s="117" t="str">
        <f t="shared" si="15"/>
        <v>BROWN</v>
      </c>
      <c r="AB92" s="58" t="str">
        <f>IF(AA92="", "", IFERROR(VLOOKUP(AA92, colorList!A:B,2,FALSE),""))</f>
        <v>barna</v>
      </c>
      <c r="AC92" s="58" t="str">
        <f>IF(Z92="", "", IFERROR(VLOOKUP(Z92, colorList!A:B,2,FALSE),""))</f>
        <v>barna</v>
      </c>
    </row>
    <row r="93" spans="1:30" s="58" customFormat="1" ht="60" customHeight="1" x14ac:dyDescent="0.25">
      <c r="A93" s="57" t="s">
        <v>890</v>
      </c>
      <c r="B93" s="58" t="str" cm="1">
        <f t="array" ref="B93">ProcessN2(S93,A93,C93)</f>
        <v>AC181_07_0036</v>
      </c>
      <c r="C93" s="58" t="s">
        <v>1134</v>
      </c>
      <c r="D93" s="59" t="str">
        <f t="shared" si="8"/>
        <v>Acavallo Dri-lex báránybőrös gélpad egyenes</v>
      </c>
      <c r="E93" s="59" t="s">
        <v>2785</v>
      </c>
      <c r="F93" s="52" t="str">
        <f t="shared" si="9"/>
        <v>Gel classic pad Dri-lex cut out sheepskin</v>
      </c>
      <c r="G93" s="59" t="s">
        <v>2905</v>
      </c>
      <c r="H93" s="116" t="str">
        <f t="shared" si="10"/>
        <v>Acavallo</v>
      </c>
      <c r="I93" s="36" t="s">
        <v>2999</v>
      </c>
      <c r="J93" s="57" t="str">
        <f t="shared" si="11"/>
        <v>Lófelszerelés</v>
      </c>
      <c r="K93" s="57" t="s">
        <v>3007</v>
      </c>
      <c r="L93" s="36" t="str">
        <f t="shared" si="12"/>
        <v>Nyeregemelő</v>
      </c>
      <c r="M93" s="36" t="s">
        <v>3014</v>
      </c>
      <c r="N93" s="36" t="str">
        <f t="shared" si="13"/>
        <v>Egyenes(Nem emelt)</v>
      </c>
      <c r="O93" s="36" t="s">
        <v>3244</v>
      </c>
      <c r="P93" s="36" t="str">
        <f t="shared" si="14"/>
        <v/>
      </c>
      <c r="Q93" s="36"/>
      <c r="R93" s="61" t="s">
        <v>3135</v>
      </c>
      <c r="S93" s="36" t="s">
        <v>1767</v>
      </c>
      <c r="T93" s="36">
        <v>1</v>
      </c>
      <c r="U93" s="36">
        <v>164.5</v>
      </c>
      <c r="V93" s="17" t="s">
        <v>2603</v>
      </c>
      <c r="W93" s="60">
        <v>0.8</v>
      </c>
      <c r="X93" s="36" t="str">
        <f>IFERROR(
    IF(ISNUMBER(MATCH(TRIM(CLEAN(SUBSTITUTE(SUBSTITUTE(Y93, CHAR(13), ""), CHAR(10), " "))), sizeList!A:A, 0)),
        INDEX(sizeList!B:B, MATCH(TRIM(CLEAN(SUBSTITUTE(SUBSTITUTE(Y93, CHAR(13), ""), CHAR(10), " "))), sizeList!A:A, 0)),
        IF(ISNUMBER(MATCH(Y93, sizeList!A:A, 0)),
            INDEX(sizeList!B:B, MATCH(Y93, sizeList!A:A, 0)),
            IF(ISNUMBER(MATCH(TRIM(CLEAN(SUBSTITUTE(SUBSTITUTE(Y93, CHAR(13), ""), CHAR(10), " "))), sizeList!B:B, 0)),
                INDEX(sizeList!B:B, MATCH(TRIM(CLEAN(SUBSTITUTE(SUBSTITUTE(Y93, CHAR(13), ""), CHAR(10), " "))), sizeList!B:B, 0)),
                IF(ISNUMBER(MATCH(Y93, sizeList!B:B, 0)),
                    INDEX(sizeList!B:B, MATCH(Y93, sizeList!B:B, 0)),
                    "")
            )
        )
    ),
    ""
)</f>
        <v>MEDIUM</v>
      </c>
      <c r="Y93" s="36" t="s">
        <v>536</v>
      </c>
      <c r="Z93" s="36" t="s">
        <v>2609</v>
      </c>
      <c r="AA93" s="117" t="str">
        <f t="shared" si="15"/>
        <v>BROWN</v>
      </c>
      <c r="AB93" s="58" t="str">
        <f>IF(AA93="", "", IFERROR(VLOOKUP(AA93, colorList!A:B,2,FALSE),""))</f>
        <v>barna</v>
      </c>
      <c r="AC93" s="58" t="str">
        <f>IF(Z93="", "", IFERROR(VLOOKUP(Z93, colorList!A:B,2,FALSE),""))</f>
        <v>barna</v>
      </c>
    </row>
    <row r="94" spans="1:30" ht="60" customHeight="1" x14ac:dyDescent="0.25">
      <c r="A94" s="53" t="s">
        <v>890</v>
      </c>
      <c r="B94" s="7" t="str" cm="1">
        <f t="array" ref="B94">ProcessN2(S94,A94,C94)</f>
        <v>AC181_07_0037</v>
      </c>
      <c r="C94" s="7" t="s">
        <v>1135</v>
      </c>
      <c r="D94" s="52" t="str">
        <f t="shared" si="8"/>
        <v>Acavallo Dri-lex báránybőrös gélpad egyenes</v>
      </c>
      <c r="E94" s="52" t="s">
        <v>2785</v>
      </c>
      <c r="F94" s="52" t="str">
        <f t="shared" si="9"/>
        <v>Gel classic pad Dri-lex cut out sheepskin</v>
      </c>
      <c r="G94" s="52" t="s">
        <v>2905</v>
      </c>
      <c r="H94" s="116" t="str">
        <f t="shared" si="10"/>
        <v>Acavallo</v>
      </c>
      <c r="I94" s="35" t="s">
        <v>2999</v>
      </c>
      <c r="J94" s="53" t="str">
        <f t="shared" si="11"/>
        <v>Lófelszerelés</v>
      </c>
      <c r="K94" s="53" t="s">
        <v>3007</v>
      </c>
      <c r="L94" s="35" t="str">
        <f t="shared" si="12"/>
        <v>Nyeregemelő</v>
      </c>
      <c r="M94" s="35" t="s">
        <v>3014</v>
      </c>
      <c r="N94" s="35" t="str">
        <f t="shared" si="13"/>
        <v>Egyenes(Nem emelt)</v>
      </c>
      <c r="O94" s="35" t="s">
        <v>3244</v>
      </c>
      <c r="P94" s="35" t="str">
        <f t="shared" si="14"/>
        <v/>
      </c>
      <c r="Q94" s="35"/>
      <c r="R94" s="50" t="s">
        <v>3135</v>
      </c>
      <c r="S94" s="35" t="s">
        <v>1768</v>
      </c>
      <c r="T94" s="34">
        <v>0</v>
      </c>
      <c r="U94" s="35">
        <v>164.5</v>
      </c>
      <c r="V94" s="1" t="s">
        <v>2603</v>
      </c>
      <c r="W94" s="55">
        <v>0.8</v>
      </c>
      <c r="X94" s="35" t="str">
        <f>IFERROR(
    IF(ISNUMBER(MATCH(TRIM(CLEAN(SUBSTITUTE(SUBSTITUTE(Y94, CHAR(13), ""), CHAR(10), " "))), sizeList!A:A, 0)),
        INDEX(sizeList!B:B, MATCH(TRIM(CLEAN(SUBSTITUTE(SUBSTITUTE(Y94, CHAR(13), ""), CHAR(10), " "))), sizeList!A:A, 0)),
        IF(ISNUMBER(MATCH(Y94, sizeList!A:A, 0)),
            INDEX(sizeList!B:B, MATCH(Y94, sizeList!A:A, 0)),
            IF(ISNUMBER(MATCH(TRIM(CLEAN(SUBSTITUTE(SUBSTITUTE(Y94, CHAR(13), ""), CHAR(10), " "))), sizeList!B:B, 0)),
                INDEX(sizeList!B:B, MATCH(TRIM(CLEAN(SUBSTITUTE(SUBSTITUTE(Y94, CHAR(13), ""), CHAR(10), " "))), sizeList!B:B, 0)),
                IF(ISNUMBER(MATCH(Y94, sizeList!B:B, 0)),
                    INDEX(sizeList!B:B, MATCH(Y94, sizeList!B:B, 0)),
                    "")
            )
        )
    ),
    ""
)</f>
        <v>MEDIUM</v>
      </c>
      <c r="Y94" s="35" t="s">
        <v>536</v>
      </c>
      <c r="Z94" s="35" t="s">
        <v>2609</v>
      </c>
      <c r="AA94" s="117" t="str">
        <f t="shared" si="15"/>
        <v>BROWN</v>
      </c>
      <c r="AB94" s="7" t="str">
        <f>IF(AA94="", "", IFERROR(VLOOKUP(AA94, colorList!A:B,2,FALSE),""))</f>
        <v>barna</v>
      </c>
      <c r="AC94" s="7" t="str">
        <f>IF(Z94="", "", IFERROR(VLOOKUP(Z94, colorList!A:B,2,FALSE),""))</f>
        <v>barna</v>
      </c>
      <c r="AD94" s="7"/>
    </row>
    <row r="95" spans="1:30" s="58" customFormat="1" ht="60" customHeight="1" x14ac:dyDescent="0.25">
      <c r="A95" s="57" t="s">
        <v>890</v>
      </c>
      <c r="B95" s="58" t="str" cm="1">
        <f t="array" ref="B95">ProcessN2(S95,A95,C95)</f>
        <v>AC181_07_0038</v>
      </c>
      <c r="C95" s="58" t="s">
        <v>1136</v>
      </c>
      <c r="D95" s="59" t="str">
        <f t="shared" si="8"/>
        <v>Acavallo Dri-lex báránybőrös gélpad egyenes</v>
      </c>
      <c r="E95" s="59" t="s">
        <v>2785</v>
      </c>
      <c r="F95" s="52" t="str">
        <f t="shared" si="9"/>
        <v>Gel classic pad Dri-lex cut out sheepskin</v>
      </c>
      <c r="G95" s="59" t="s">
        <v>2905</v>
      </c>
      <c r="H95" s="116" t="str">
        <f t="shared" si="10"/>
        <v>Acavallo</v>
      </c>
      <c r="I95" s="36" t="s">
        <v>2999</v>
      </c>
      <c r="J95" s="57" t="str">
        <f t="shared" si="11"/>
        <v>Lófelszerelés</v>
      </c>
      <c r="K95" s="57" t="s">
        <v>3007</v>
      </c>
      <c r="L95" s="36" t="str">
        <f t="shared" si="12"/>
        <v>Nyeregemelő</v>
      </c>
      <c r="M95" s="36" t="s">
        <v>3014</v>
      </c>
      <c r="N95" s="36" t="str">
        <f t="shared" si="13"/>
        <v>Egyenes(Nem emelt)</v>
      </c>
      <c r="O95" s="36" t="s">
        <v>3244</v>
      </c>
      <c r="P95" s="36" t="str">
        <f t="shared" si="14"/>
        <v/>
      </c>
      <c r="Q95" s="36"/>
      <c r="R95" s="61" t="s">
        <v>3135</v>
      </c>
      <c r="S95" s="36" t="s">
        <v>1769</v>
      </c>
      <c r="T95" s="36">
        <v>1</v>
      </c>
      <c r="U95" s="36">
        <v>164.5</v>
      </c>
      <c r="V95" s="17" t="s">
        <v>2603</v>
      </c>
      <c r="W95" s="60">
        <v>0.8</v>
      </c>
      <c r="X95" s="36" t="str">
        <f>IFERROR(
    IF(ISNUMBER(MATCH(TRIM(CLEAN(SUBSTITUTE(SUBSTITUTE(Y95, CHAR(13), ""), CHAR(10), " "))), sizeList!A:A, 0)),
        INDEX(sizeList!B:B, MATCH(TRIM(CLEAN(SUBSTITUTE(SUBSTITUTE(Y95, CHAR(13), ""), CHAR(10), " "))), sizeList!A:A, 0)),
        IF(ISNUMBER(MATCH(Y95, sizeList!A:A, 0)),
            INDEX(sizeList!B:B, MATCH(Y95, sizeList!A:A, 0)),
            IF(ISNUMBER(MATCH(TRIM(CLEAN(SUBSTITUTE(SUBSTITUTE(Y95, CHAR(13), ""), CHAR(10), " "))), sizeList!B:B, 0)),
                INDEX(sizeList!B:B, MATCH(TRIM(CLEAN(SUBSTITUTE(SUBSTITUTE(Y95, CHAR(13), ""), CHAR(10), " "))), sizeList!B:B, 0)),
                IF(ISNUMBER(MATCH(Y95, sizeList!B:B, 0)),
                    INDEX(sizeList!B:B, MATCH(Y95, sizeList!B:B, 0)),
                    "")
            )
        )
    ),
    ""
)</f>
        <v>MEDIUM</v>
      </c>
      <c r="Y95" s="36" t="s">
        <v>536</v>
      </c>
      <c r="Z95" s="36" t="s">
        <v>2609</v>
      </c>
      <c r="AA95" s="117" t="str">
        <f t="shared" si="15"/>
        <v>BROWN</v>
      </c>
      <c r="AB95" s="58" t="str">
        <f>IF(AA95="", "", IFERROR(VLOOKUP(AA95, colorList!A:B,2,FALSE),""))</f>
        <v>barna</v>
      </c>
      <c r="AC95" s="58" t="str">
        <f>IF(Z95="", "", IFERROR(VLOOKUP(Z95, colorList!A:B,2,FALSE),""))</f>
        <v>barna</v>
      </c>
    </row>
    <row r="96" spans="1:30" s="58" customFormat="1" ht="60" customHeight="1" x14ac:dyDescent="0.25">
      <c r="A96" s="57" t="s">
        <v>890</v>
      </c>
      <c r="B96" s="58" t="str" cm="1">
        <f t="array" ref="B96">ProcessN2(S96,A96,C96)</f>
        <v>AC181_07_0039</v>
      </c>
      <c r="C96" s="58" t="s">
        <v>1137</v>
      </c>
      <c r="D96" s="59" t="str">
        <f t="shared" si="8"/>
        <v>Acavallo Dri-lex báránybőrös gélpad egyenes</v>
      </c>
      <c r="E96" s="59" t="s">
        <v>2785</v>
      </c>
      <c r="F96" s="52" t="str">
        <f t="shared" si="9"/>
        <v>Gel classic pad Dri-lex cut out sheepskin</v>
      </c>
      <c r="G96" s="59" t="s">
        <v>2905</v>
      </c>
      <c r="H96" s="116" t="str">
        <f t="shared" si="10"/>
        <v>Acavallo</v>
      </c>
      <c r="I96" s="36" t="s">
        <v>2999</v>
      </c>
      <c r="J96" s="57" t="str">
        <f t="shared" si="11"/>
        <v>Lófelszerelés</v>
      </c>
      <c r="K96" s="57" t="s">
        <v>3007</v>
      </c>
      <c r="L96" s="36" t="str">
        <f t="shared" si="12"/>
        <v>Nyeregemelő</v>
      </c>
      <c r="M96" s="36" t="s">
        <v>3014</v>
      </c>
      <c r="N96" s="36" t="str">
        <f t="shared" si="13"/>
        <v>Egyenes(Nem emelt)</v>
      </c>
      <c r="O96" s="36" t="s">
        <v>3244</v>
      </c>
      <c r="P96" s="36" t="str">
        <f t="shared" si="14"/>
        <v/>
      </c>
      <c r="Q96" s="36"/>
      <c r="R96" s="61" t="s">
        <v>3135</v>
      </c>
      <c r="S96" s="36" t="s">
        <v>1770</v>
      </c>
      <c r="T96" s="36">
        <v>1</v>
      </c>
      <c r="U96" s="36">
        <v>164.5</v>
      </c>
      <c r="V96" s="17" t="s">
        <v>2603</v>
      </c>
      <c r="W96" s="60">
        <v>0.8</v>
      </c>
      <c r="X96" s="36" t="str">
        <f>IFERROR(
    IF(ISNUMBER(MATCH(TRIM(CLEAN(SUBSTITUTE(SUBSTITUTE(Y96, CHAR(13), ""), CHAR(10), " "))), sizeList!A:A, 0)),
        INDEX(sizeList!B:B, MATCH(TRIM(CLEAN(SUBSTITUTE(SUBSTITUTE(Y96, CHAR(13), ""), CHAR(10), " "))), sizeList!A:A, 0)),
        IF(ISNUMBER(MATCH(Y96, sizeList!A:A, 0)),
            INDEX(sizeList!B:B, MATCH(Y96, sizeList!A:A, 0)),
            IF(ISNUMBER(MATCH(TRIM(CLEAN(SUBSTITUTE(SUBSTITUTE(Y96, CHAR(13), ""), CHAR(10), " "))), sizeList!B:B, 0)),
                INDEX(sizeList!B:B, MATCH(TRIM(CLEAN(SUBSTITUTE(SUBSTITUTE(Y96, CHAR(13), ""), CHAR(10), " "))), sizeList!B:B, 0)),
                IF(ISNUMBER(MATCH(Y96, sizeList!B:B, 0)),
                    INDEX(sizeList!B:B, MATCH(Y96, sizeList!B:B, 0)),
                    "")
            )
        )
    ),
    ""
)</f>
        <v>MEDIUM</v>
      </c>
      <c r="Y96" s="36" t="s">
        <v>536</v>
      </c>
      <c r="Z96" s="36" t="s">
        <v>2609</v>
      </c>
      <c r="AA96" s="117" t="str">
        <f t="shared" si="15"/>
        <v>BROWN</v>
      </c>
      <c r="AB96" s="58" t="str">
        <f>IF(AA96="", "", IFERROR(VLOOKUP(AA96, colorList!A:B,2,FALSE),""))</f>
        <v>barna</v>
      </c>
      <c r="AC96" s="58" t="str">
        <f>IF(Z96="", "", IFERROR(VLOOKUP(Z96, colorList!A:B,2,FALSE),""))</f>
        <v>barna</v>
      </c>
    </row>
    <row r="97" spans="1:30" s="58" customFormat="1" ht="60" customHeight="1" x14ac:dyDescent="0.25">
      <c r="A97" s="57" t="s">
        <v>890</v>
      </c>
      <c r="B97" s="58" t="str" cm="1">
        <f t="array" ref="B97">ProcessN2(S97,A97,C97)</f>
        <v>AC181_07_0031</v>
      </c>
      <c r="C97" s="58" t="s">
        <v>1138</v>
      </c>
      <c r="D97" s="59" t="str">
        <f t="shared" si="8"/>
        <v>Acavallo Dri-lex báránybőrös gélpad egyenes</v>
      </c>
      <c r="E97" s="59" t="s">
        <v>2785</v>
      </c>
      <c r="F97" s="52" t="str">
        <f t="shared" si="9"/>
        <v>Gel classic pad Dri-lex cut out sheepskin</v>
      </c>
      <c r="G97" s="59" t="s">
        <v>2905</v>
      </c>
      <c r="H97" s="116" t="str">
        <f t="shared" si="10"/>
        <v>Acavallo</v>
      </c>
      <c r="I97" s="36" t="s">
        <v>2999</v>
      </c>
      <c r="J97" s="57" t="str">
        <f t="shared" si="11"/>
        <v>Lófelszerelés</v>
      </c>
      <c r="K97" s="57" t="s">
        <v>3007</v>
      </c>
      <c r="L97" s="36" t="str">
        <f t="shared" si="12"/>
        <v>Nyeregemelő</v>
      </c>
      <c r="M97" s="36" t="s">
        <v>3014</v>
      </c>
      <c r="N97" s="36" t="str">
        <f t="shared" si="13"/>
        <v>Egyenes(Nem emelt)</v>
      </c>
      <c r="O97" s="36" t="s">
        <v>3244</v>
      </c>
      <c r="P97" s="36" t="str">
        <f t="shared" si="14"/>
        <v/>
      </c>
      <c r="Q97" s="36"/>
      <c r="R97" s="61" t="s">
        <v>3135</v>
      </c>
      <c r="S97" s="36" t="s">
        <v>1771</v>
      </c>
      <c r="T97" s="36">
        <v>1</v>
      </c>
      <c r="U97" s="36">
        <v>164.5</v>
      </c>
      <c r="V97" s="17" t="s">
        <v>2603</v>
      </c>
      <c r="W97" s="60">
        <v>0.8</v>
      </c>
      <c r="X97" s="36" t="str">
        <f>IFERROR(
    IF(ISNUMBER(MATCH(TRIM(CLEAN(SUBSTITUTE(SUBSTITUTE(Y97, CHAR(13), ""), CHAR(10), " "))), sizeList!A:A, 0)),
        INDEX(sizeList!B:B, MATCH(TRIM(CLEAN(SUBSTITUTE(SUBSTITUTE(Y97, CHAR(13), ""), CHAR(10), " "))), sizeList!A:A, 0)),
        IF(ISNUMBER(MATCH(Y97, sizeList!A:A, 0)),
            INDEX(sizeList!B:B, MATCH(Y97, sizeList!A:A, 0)),
            IF(ISNUMBER(MATCH(TRIM(CLEAN(SUBSTITUTE(SUBSTITUTE(Y97, CHAR(13), ""), CHAR(10), " "))), sizeList!B:B, 0)),
                INDEX(sizeList!B:B, MATCH(TRIM(CLEAN(SUBSTITUTE(SUBSTITUTE(Y97, CHAR(13), ""), CHAR(10), " "))), sizeList!B:B, 0)),
                IF(ISNUMBER(MATCH(Y97, sizeList!B:B, 0)),
                    INDEX(sizeList!B:B, MATCH(Y97, sizeList!B:B, 0)),
                    "")
            )
        )
    ),
    ""
)</f>
        <v>LARGE</v>
      </c>
      <c r="Y97" s="36" t="s">
        <v>537</v>
      </c>
      <c r="Z97" s="36" t="s">
        <v>2609</v>
      </c>
      <c r="AA97" s="117" t="str">
        <f t="shared" si="15"/>
        <v>BROWN</v>
      </c>
      <c r="AB97" s="58" t="str">
        <f>IF(AA97="", "", IFERROR(VLOOKUP(AA97, colorList!A:B,2,FALSE),""))</f>
        <v>barna</v>
      </c>
      <c r="AC97" s="58" t="str">
        <f>IF(Z97="", "", IFERROR(VLOOKUP(Z97, colorList!A:B,2,FALSE),""))</f>
        <v>barna</v>
      </c>
    </row>
    <row r="98" spans="1:30" s="58" customFormat="1" ht="60" customHeight="1" x14ac:dyDescent="0.25">
      <c r="A98" s="57" t="s">
        <v>890</v>
      </c>
      <c r="B98" s="58" t="str" cm="1">
        <f t="array" ref="B98">ProcessN2(S98,A98,C98)</f>
        <v>AC181_07_0032</v>
      </c>
      <c r="C98" s="58" t="s">
        <v>1139</v>
      </c>
      <c r="D98" s="59" t="str">
        <f t="shared" si="8"/>
        <v>Acavallo Dri-lex báránybőrös gélpad egyenes</v>
      </c>
      <c r="E98" s="59" t="s">
        <v>2785</v>
      </c>
      <c r="F98" s="52" t="str">
        <f t="shared" si="9"/>
        <v>Gel classic pad Dri-lex cut out sheepskin</v>
      </c>
      <c r="G98" s="59" t="s">
        <v>2905</v>
      </c>
      <c r="H98" s="116" t="str">
        <f t="shared" si="10"/>
        <v>Acavallo</v>
      </c>
      <c r="I98" s="36" t="s">
        <v>2999</v>
      </c>
      <c r="J98" s="57" t="str">
        <f t="shared" si="11"/>
        <v>Lófelszerelés</v>
      </c>
      <c r="K98" s="57" t="s">
        <v>3007</v>
      </c>
      <c r="L98" s="36" t="str">
        <f t="shared" si="12"/>
        <v>Nyeregemelő</v>
      </c>
      <c r="M98" s="36" t="s">
        <v>3014</v>
      </c>
      <c r="N98" s="36" t="str">
        <f t="shared" si="13"/>
        <v>Egyenes(Nem emelt)</v>
      </c>
      <c r="O98" s="36" t="s">
        <v>3244</v>
      </c>
      <c r="P98" s="36" t="str">
        <f t="shared" si="14"/>
        <v/>
      </c>
      <c r="Q98" s="36"/>
      <c r="R98" s="61" t="s">
        <v>3135</v>
      </c>
      <c r="S98" s="36" t="s">
        <v>1772</v>
      </c>
      <c r="T98" s="36">
        <v>1</v>
      </c>
      <c r="U98" s="36">
        <v>164.5</v>
      </c>
      <c r="V98" s="17" t="s">
        <v>2603</v>
      </c>
      <c r="W98" s="60">
        <v>0.8</v>
      </c>
      <c r="X98" s="36" t="str">
        <f>IFERROR(
    IF(ISNUMBER(MATCH(TRIM(CLEAN(SUBSTITUTE(SUBSTITUTE(Y98, CHAR(13), ""), CHAR(10), " "))), sizeList!A:A, 0)),
        INDEX(sizeList!B:B, MATCH(TRIM(CLEAN(SUBSTITUTE(SUBSTITUTE(Y98, CHAR(13), ""), CHAR(10), " "))), sizeList!A:A, 0)),
        IF(ISNUMBER(MATCH(Y98, sizeList!A:A, 0)),
            INDEX(sizeList!B:B, MATCH(Y98, sizeList!A:A, 0)),
            IF(ISNUMBER(MATCH(TRIM(CLEAN(SUBSTITUTE(SUBSTITUTE(Y98, CHAR(13), ""), CHAR(10), " "))), sizeList!B:B, 0)),
                INDEX(sizeList!B:B, MATCH(TRIM(CLEAN(SUBSTITUTE(SUBSTITUTE(Y98, CHAR(13), ""), CHAR(10), " "))), sizeList!B:B, 0)),
                IF(ISNUMBER(MATCH(Y98, sizeList!B:B, 0)),
                    INDEX(sizeList!B:B, MATCH(Y98, sizeList!B:B, 0)),
                    "")
            )
        )
    ),
    ""
)</f>
        <v>LARGE</v>
      </c>
      <c r="Y98" s="36" t="s">
        <v>537</v>
      </c>
      <c r="Z98" s="36" t="s">
        <v>2609</v>
      </c>
      <c r="AA98" s="117" t="str">
        <f t="shared" si="15"/>
        <v>BROWN</v>
      </c>
      <c r="AB98" s="58" t="str">
        <f>IF(AA98="", "", IFERROR(VLOOKUP(AA98, colorList!A:B,2,FALSE),""))</f>
        <v>barna</v>
      </c>
      <c r="AC98" s="58" t="str">
        <f>IF(Z98="", "", IFERROR(VLOOKUP(Z98, colorList!A:B,2,FALSE),""))</f>
        <v>barna</v>
      </c>
    </row>
    <row r="99" spans="1:30" s="58" customFormat="1" ht="60" customHeight="1" x14ac:dyDescent="0.25">
      <c r="A99" s="57" t="s">
        <v>890</v>
      </c>
      <c r="B99" s="58" t="str" cm="1">
        <f t="array" ref="B99">ProcessN2(S99,A99,C99)</f>
        <v>AC181_07_0036</v>
      </c>
      <c r="C99" s="58" t="s">
        <v>1140</v>
      </c>
      <c r="D99" s="59" t="str">
        <f t="shared" si="8"/>
        <v>Acavallo Dri-lex báránybőrös gélpad egyenes</v>
      </c>
      <c r="E99" s="59" t="s">
        <v>2785</v>
      </c>
      <c r="F99" s="52" t="str">
        <f t="shared" si="9"/>
        <v>Gel classic pad Dri-lex cut out sheepskin</v>
      </c>
      <c r="G99" s="59" t="s">
        <v>2905</v>
      </c>
      <c r="H99" s="116" t="str">
        <f t="shared" si="10"/>
        <v>Acavallo</v>
      </c>
      <c r="I99" s="36" t="s">
        <v>2999</v>
      </c>
      <c r="J99" s="57" t="str">
        <f t="shared" si="11"/>
        <v>Lófelszerelés</v>
      </c>
      <c r="K99" s="57" t="s">
        <v>3007</v>
      </c>
      <c r="L99" s="36" t="str">
        <f t="shared" si="12"/>
        <v>Nyeregemelő</v>
      </c>
      <c r="M99" s="36" t="s">
        <v>3014</v>
      </c>
      <c r="N99" s="36" t="str">
        <f t="shared" si="13"/>
        <v>Egyenes(Nem emelt)</v>
      </c>
      <c r="O99" s="36" t="s">
        <v>3244</v>
      </c>
      <c r="P99" s="36" t="str">
        <f t="shared" si="14"/>
        <v/>
      </c>
      <c r="Q99" s="36"/>
      <c r="R99" s="61" t="s">
        <v>3135</v>
      </c>
      <c r="S99" s="36" t="s">
        <v>1773</v>
      </c>
      <c r="T99" s="36">
        <v>1</v>
      </c>
      <c r="U99" s="36">
        <v>164.5</v>
      </c>
      <c r="V99" s="17" t="s">
        <v>2603</v>
      </c>
      <c r="W99" s="60">
        <v>0.8</v>
      </c>
      <c r="X99" s="36" t="str">
        <f>IFERROR(
    IF(ISNUMBER(MATCH(TRIM(CLEAN(SUBSTITUTE(SUBSTITUTE(Y99, CHAR(13), ""), CHAR(10), " "))), sizeList!A:A, 0)),
        INDEX(sizeList!B:B, MATCH(TRIM(CLEAN(SUBSTITUTE(SUBSTITUTE(Y99, CHAR(13), ""), CHAR(10), " "))), sizeList!A:A, 0)),
        IF(ISNUMBER(MATCH(Y99, sizeList!A:A, 0)),
            INDEX(sizeList!B:B, MATCH(Y99, sizeList!A:A, 0)),
            IF(ISNUMBER(MATCH(TRIM(CLEAN(SUBSTITUTE(SUBSTITUTE(Y99, CHAR(13), ""), CHAR(10), " "))), sizeList!B:B, 0)),
                INDEX(sizeList!B:B, MATCH(TRIM(CLEAN(SUBSTITUTE(SUBSTITUTE(Y99, CHAR(13), ""), CHAR(10), " "))), sizeList!B:B, 0)),
                IF(ISNUMBER(MATCH(Y99, sizeList!B:B, 0)),
                    INDEX(sizeList!B:B, MATCH(Y99, sizeList!B:B, 0)),
                    "")
            )
        )
    ),
    ""
)</f>
        <v>LARGE</v>
      </c>
      <c r="Y99" s="36" t="s">
        <v>537</v>
      </c>
      <c r="Z99" s="36" t="s">
        <v>2609</v>
      </c>
      <c r="AA99" s="117" t="str">
        <f t="shared" si="15"/>
        <v>BROWN</v>
      </c>
      <c r="AB99" s="58" t="str">
        <f>IF(AA99="", "", IFERROR(VLOOKUP(AA99, colorList!A:B,2,FALSE),""))</f>
        <v>barna</v>
      </c>
      <c r="AC99" s="58" t="str">
        <f>IF(Z99="", "", IFERROR(VLOOKUP(Z99, colorList!A:B,2,FALSE),""))</f>
        <v>barna</v>
      </c>
    </row>
    <row r="100" spans="1:30" ht="60" customHeight="1" x14ac:dyDescent="0.25">
      <c r="A100" s="53" t="s">
        <v>890</v>
      </c>
      <c r="B100" s="7" t="str" cm="1">
        <f t="array" ref="B100">ProcessN2(S100,A100,C100)</f>
        <v>AC181_07_0037</v>
      </c>
      <c r="C100" s="7" t="s">
        <v>1141</v>
      </c>
      <c r="D100" s="52" t="str">
        <f t="shared" si="8"/>
        <v>Acavallo Dri-lex báránybőrös gélpad egyenes</v>
      </c>
      <c r="E100" s="52" t="s">
        <v>2785</v>
      </c>
      <c r="F100" s="52" t="str">
        <f t="shared" si="9"/>
        <v>Gel classic pad Dri-lex cut out sheepskin</v>
      </c>
      <c r="G100" s="52" t="s">
        <v>2905</v>
      </c>
      <c r="H100" s="116" t="str">
        <f t="shared" si="10"/>
        <v>Acavallo</v>
      </c>
      <c r="I100" s="35" t="s">
        <v>2999</v>
      </c>
      <c r="J100" s="53" t="str">
        <f t="shared" si="11"/>
        <v>Lófelszerelés</v>
      </c>
      <c r="K100" s="53" t="s">
        <v>3007</v>
      </c>
      <c r="L100" s="35" t="str">
        <f t="shared" si="12"/>
        <v>Nyeregemelő</v>
      </c>
      <c r="M100" s="35" t="s">
        <v>3014</v>
      </c>
      <c r="N100" s="35" t="str">
        <f t="shared" si="13"/>
        <v>Egyenes(Nem emelt)</v>
      </c>
      <c r="O100" s="35" t="s">
        <v>3244</v>
      </c>
      <c r="P100" s="35" t="str">
        <f t="shared" si="14"/>
        <v/>
      </c>
      <c r="Q100" s="35"/>
      <c r="R100" s="50" t="s">
        <v>3135</v>
      </c>
      <c r="S100" s="35" t="s">
        <v>1774</v>
      </c>
      <c r="T100" s="34">
        <v>0</v>
      </c>
      <c r="U100" s="35">
        <v>164.5</v>
      </c>
      <c r="V100" s="1" t="s">
        <v>2603</v>
      </c>
      <c r="W100" s="55">
        <v>0.8</v>
      </c>
      <c r="X100" s="35" t="str">
        <f>IFERROR(
    IF(ISNUMBER(MATCH(TRIM(CLEAN(SUBSTITUTE(SUBSTITUTE(Y100, CHAR(13), ""), CHAR(10), " "))), sizeList!A:A, 0)),
        INDEX(sizeList!B:B, MATCH(TRIM(CLEAN(SUBSTITUTE(SUBSTITUTE(Y100, CHAR(13), ""), CHAR(10), " "))), sizeList!A:A, 0)),
        IF(ISNUMBER(MATCH(Y100, sizeList!A:A, 0)),
            INDEX(sizeList!B:B, MATCH(Y100, sizeList!A:A, 0)),
            IF(ISNUMBER(MATCH(TRIM(CLEAN(SUBSTITUTE(SUBSTITUTE(Y100, CHAR(13), ""), CHAR(10), " "))), sizeList!B:B, 0)),
                INDEX(sizeList!B:B, MATCH(TRIM(CLEAN(SUBSTITUTE(SUBSTITUTE(Y100, CHAR(13), ""), CHAR(10), " "))), sizeList!B:B, 0)),
                IF(ISNUMBER(MATCH(Y100, sizeList!B:B, 0)),
                    INDEX(sizeList!B:B, MATCH(Y100, sizeList!B:B, 0)),
                    "")
            )
        )
    ),
    ""
)</f>
        <v>LARGE</v>
      </c>
      <c r="Y100" s="35" t="s">
        <v>537</v>
      </c>
      <c r="Z100" s="35" t="s">
        <v>2609</v>
      </c>
      <c r="AA100" s="117" t="str">
        <f t="shared" si="15"/>
        <v>BROWN</v>
      </c>
      <c r="AB100" s="7" t="str">
        <f>IF(AA100="", "", IFERROR(VLOOKUP(AA100, colorList!A:B,2,FALSE),""))</f>
        <v>barna</v>
      </c>
      <c r="AC100" s="7" t="str">
        <f>IF(Z100="", "", IFERROR(VLOOKUP(Z100, colorList!A:B,2,FALSE),""))</f>
        <v>barna</v>
      </c>
      <c r="AD100" s="7"/>
    </row>
    <row r="101" spans="1:30" s="58" customFormat="1" ht="60" customHeight="1" x14ac:dyDescent="0.25">
      <c r="A101" s="57" t="s">
        <v>890</v>
      </c>
      <c r="B101" s="58" t="str" cm="1">
        <f t="array" ref="B101">ProcessN2(S101,A101,C101)</f>
        <v>AC181_07_0038</v>
      </c>
      <c r="C101" s="58" t="s">
        <v>1142</v>
      </c>
      <c r="D101" s="59" t="str">
        <f t="shared" si="8"/>
        <v>Acavallo Dri-lex báránybőrös gélpad egyenes</v>
      </c>
      <c r="E101" s="59" t="s">
        <v>2785</v>
      </c>
      <c r="F101" s="52" t="str">
        <f t="shared" si="9"/>
        <v>Gel classic pad Dri-lex cut out sheepskin</v>
      </c>
      <c r="G101" s="59" t="s">
        <v>2905</v>
      </c>
      <c r="H101" s="116" t="str">
        <f t="shared" si="10"/>
        <v>Acavallo</v>
      </c>
      <c r="I101" s="36" t="s">
        <v>2999</v>
      </c>
      <c r="J101" s="57" t="str">
        <f t="shared" si="11"/>
        <v>Lófelszerelés</v>
      </c>
      <c r="K101" s="57" t="s">
        <v>3007</v>
      </c>
      <c r="L101" s="36" t="str">
        <f t="shared" si="12"/>
        <v>Nyeregemelő</v>
      </c>
      <c r="M101" s="36" t="s">
        <v>3014</v>
      </c>
      <c r="N101" s="36" t="str">
        <f t="shared" si="13"/>
        <v>Egyenes(Nem emelt)</v>
      </c>
      <c r="O101" s="36" t="s">
        <v>3244</v>
      </c>
      <c r="P101" s="36" t="str">
        <f t="shared" si="14"/>
        <v/>
      </c>
      <c r="Q101" s="36"/>
      <c r="R101" s="61" t="s">
        <v>3135</v>
      </c>
      <c r="S101" s="36" t="s">
        <v>1775</v>
      </c>
      <c r="T101" s="36">
        <v>1</v>
      </c>
      <c r="U101" s="36">
        <v>164.5</v>
      </c>
      <c r="V101" s="17" t="s">
        <v>2603</v>
      </c>
      <c r="W101" s="60">
        <v>0.8</v>
      </c>
      <c r="X101" s="36" t="str">
        <f>IFERROR(
    IF(ISNUMBER(MATCH(TRIM(CLEAN(SUBSTITUTE(SUBSTITUTE(Y101, CHAR(13), ""), CHAR(10), " "))), sizeList!A:A, 0)),
        INDEX(sizeList!B:B, MATCH(TRIM(CLEAN(SUBSTITUTE(SUBSTITUTE(Y101, CHAR(13), ""), CHAR(10), " "))), sizeList!A:A, 0)),
        IF(ISNUMBER(MATCH(Y101, sizeList!A:A, 0)),
            INDEX(sizeList!B:B, MATCH(Y101, sizeList!A:A, 0)),
            IF(ISNUMBER(MATCH(TRIM(CLEAN(SUBSTITUTE(SUBSTITUTE(Y101, CHAR(13), ""), CHAR(10), " "))), sizeList!B:B, 0)),
                INDEX(sizeList!B:B, MATCH(TRIM(CLEAN(SUBSTITUTE(SUBSTITUTE(Y101, CHAR(13), ""), CHAR(10), " "))), sizeList!B:B, 0)),
                IF(ISNUMBER(MATCH(Y101, sizeList!B:B, 0)),
                    INDEX(sizeList!B:B, MATCH(Y101, sizeList!B:B, 0)),
                    "")
            )
        )
    ),
    ""
)</f>
        <v>LARGE</v>
      </c>
      <c r="Y101" s="36" t="s">
        <v>537</v>
      </c>
      <c r="Z101" s="36" t="s">
        <v>2609</v>
      </c>
      <c r="AA101" s="117" t="str">
        <f t="shared" si="15"/>
        <v>BROWN</v>
      </c>
      <c r="AB101" s="58" t="str">
        <f>IF(AA101="", "", IFERROR(VLOOKUP(AA101, colorList!A:B,2,FALSE),""))</f>
        <v>barna</v>
      </c>
      <c r="AC101" s="58" t="str">
        <f>IF(Z101="", "", IFERROR(VLOOKUP(Z101, colorList!A:B,2,FALSE),""))</f>
        <v>barna</v>
      </c>
    </row>
    <row r="102" spans="1:30" s="58" customFormat="1" ht="60" customHeight="1" x14ac:dyDescent="0.25">
      <c r="A102" s="57" t="s">
        <v>890</v>
      </c>
      <c r="B102" s="58" t="str" cm="1">
        <f t="array" ref="B102">ProcessN2(S102,A102,C102)</f>
        <v>AC181_07_0039</v>
      </c>
      <c r="C102" s="58" t="s">
        <v>1143</v>
      </c>
      <c r="D102" s="59" t="str">
        <f t="shared" si="8"/>
        <v>Acavallo Dri-lex báránybőrös gélpad egyenes</v>
      </c>
      <c r="E102" s="59" t="s">
        <v>2785</v>
      </c>
      <c r="F102" s="52" t="str">
        <f t="shared" si="9"/>
        <v>Gel classic pad Dri-lex cut out sheepskin</v>
      </c>
      <c r="G102" s="59" t="s">
        <v>2905</v>
      </c>
      <c r="H102" s="116" t="str">
        <f t="shared" si="10"/>
        <v>Acavallo</v>
      </c>
      <c r="I102" s="36" t="s">
        <v>2999</v>
      </c>
      <c r="J102" s="57" t="str">
        <f t="shared" si="11"/>
        <v>Lófelszerelés</v>
      </c>
      <c r="K102" s="57" t="s">
        <v>3007</v>
      </c>
      <c r="L102" s="36" t="str">
        <f t="shared" si="12"/>
        <v>Nyeregemelő</v>
      </c>
      <c r="M102" s="36" t="s">
        <v>3014</v>
      </c>
      <c r="N102" s="36" t="str">
        <f t="shared" si="13"/>
        <v>Egyenes(Nem emelt)</v>
      </c>
      <c r="O102" s="36" t="s">
        <v>3244</v>
      </c>
      <c r="P102" s="36" t="str">
        <f t="shared" si="14"/>
        <v/>
      </c>
      <c r="Q102" s="36"/>
      <c r="R102" s="61" t="s">
        <v>3135</v>
      </c>
      <c r="S102" s="36" t="s">
        <v>1776</v>
      </c>
      <c r="T102" s="36">
        <v>1</v>
      </c>
      <c r="U102" s="36">
        <v>164.5</v>
      </c>
      <c r="V102" s="17" t="s">
        <v>2603</v>
      </c>
      <c r="W102" s="60">
        <v>0.8</v>
      </c>
      <c r="X102" s="36" t="str">
        <f>IFERROR(
    IF(ISNUMBER(MATCH(TRIM(CLEAN(SUBSTITUTE(SUBSTITUTE(Y102, CHAR(13), ""), CHAR(10), " "))), sizeList!A:A, 0)),
        INDEX(sizeList!B:B, MATCH(TRIM(CLEAN(SUBSTITUTE(SUBSTITUTE(Y102, CHAR(13), ""), CHAR(10), " "))), sizeList!A:A, 0)),
        IF(ISNUMBER(MATCH(Y102, sizeList!A:A, 0)),
            INDEX(sizeList!B:B, MATCH(Y102, sizeList!A:A, 0)),
            IF(ISNUMBER(MATCH(TRIM(CLEAN(SUBSTITUTE(SUBSTITUTE(Y102, CHAR(13), ""), CHAR(10), " "))), sizeList!B:B, 0)),
                INDEX(sizeList!B:B, MATCH(TRIM(CLEAN(SUBSTITUTE(SUBSTITUTE(Y102, CHAR(13), ""), CHAR(10), " "))), sizeList!B:B, 0)),
                IF(ISNUMBER(MATCH(Y102, sizeList!B:B, 0)),
                    INDEX(sizeList!B:B, MATCH(Y102, sizeList!B:B, 0)),
                    "")
            )
        )
    ),
    ""
)</f>
        <v>LARGE</v>
      </c>
      <c r="Y102" s="36" t="s">
        <v>537</v>
      </c>
      <c r="Z102" s="36" t="s">
        <v>2609</v>
      </c>
      <c r="AA102" s="117" t="str">
        <f t="shared" si="15"/>
        <v>BROWN</v>
      </c>
      <c r="AB102" s="58" t="str">
        <f>IF(AA102="", "", IFERROR(VLOOKUP(AA102, colorList!A:B,2,FALSE),""))</f>
        <v>barna</v>
      </c>
      <c r="AC102" s="58" t="str">
        <f>IF(Z102="", "", IFERROR(VLOOKUP(Z102, colorList!A:B,2,FALSE),""))</f>
        <v>barna</v>
      </c>
    </row>
    <row r="103" spans="1:30" s="58" customFormat="1" ht="60" customHeight="1" x14ac:dyDescent="0.25">
      <c r="A103" s="57" t="s">
        <v>890</v>
      </c>
      <c r="B103" s="58" t="str" cm="1">
        <f t="array" ref="B103">ProcessN2(S103,A103,C103)</f>
        <v>AC181_09_0031</v>
      </c>
      <c r="C103" s="58" t="s">
        <v>1144</v>
      </c>
      <c r="D103" s="59" t="str">
        <f t="shared" si="8"/>
        <v>Acavallo Dri-lex báránybőrös gélpad egyenes</v>
      </c>
      <c r="E103" s="59" t="s">
        <v>2785</v>
      </c>
      <c r="F103" s="52" t="str">
        <f t="shared" si="9"/>
        <v>Gel classic pad Dri-lex cut out sheepskin</v>
      </c>
      <c r="G103" s="59" t="s">
        <v>2905</v>
      </c>
      <c r="H103" s="116" t="str">
        <f t="shared" si="10"/>
        <v>Acavallo</v>
      </c>
      <c r="I103" s="36" t="s">
        <v>2999</v>
      </c>
      <c r="J103" s="57" t="str">
        <f t="shared" si="11"/>
        <v>Lófelszerelés</v>
      </c>
      <c r="K103" s="57" t="s">
        <v>3007</v>
      </c>
      <c r="L103" s="36" t="str">
        <f t="shared" si="12"/>
        <v>Nyeregemelő</v>
      </c>
      <c r="M103" s="36" t="s">
        <v>3014</v>
      </c>
      <c r="N103" s="36" t="str">
        <f t="shared" si="13"/>
        <v>Egyenes(Nem emelt)</v>
      </c>
      <c r="O103" s="36" t="s">
        <v>3244</v>
      </c>
      <c r="P103" s="36" t="str">
        <f t="shared" si="14"/>
        <v/>
      </c>
      <c r="Q103" s="36"/>
      <c r="R103" s="61" t="s">
        <v>3135</v>
      </c>
      <c r="S103" s="36" t="s">
        <v>1777</v>
      </c>
      <c r="T103" s="36">
        <v>1</v>
      </c>
      <c r="U103" s="36">
        <v>164.5</v>
      </c>
      <c r="V103" s="17" t="s">
        <v>2603</v>
      </c>
      <c r="W103" s="60">
        <v>0.8</v>
      </c>
      <c r="X103" s="36" t="str">
        <f>IFERROR(
    IF(ISNUMBER(MATCH(TRIM(CLEAN(SUBSTITUTE(SUBSTITUTE(Y103, CHAR(13), ""), CHAR(10), " "))), sizeList!A:A, 0)),
        INDEX(sizeList!B:B, MATCH(TRIM(CLEAN(SUBSTITUTE(SUBSTITUTE(Y103, CHAR(13), ""), CHAR(10), " "))), sizeList!A:A, 0)),
        IF(ISNUMBER(MATCH(Y103, sizeList!A:A, 0)),
            INDEX(sizeList!B:B, MATCH(Y103, sizeList!A:A, 0)),
            IF(ISNUMBER(MATCH(TRIM(CLEAN(SUBSTITUTE(SUBSTITUTE(Y103, CHAR(13), ""), CHAR(10), " "))), sizeList!B:B, 0)),
                INDEX(sizeList!B:B, MATCH(TRIM(CLEAN(SUBSTITUTE(SUBSTITUTE(Y103, CHAR(13), ""), CHAR(10), " "))), sizeList!B:B, 0)),
                IF(ISNUMBER(MATCH(Y103, sizeList!B:B, 0)),
                    INDEX(sizeList!B:B, MATCH(Y103, sizeList!B:B, 0)),
                    "")
            )
        )
    ),
    ""
)</f>
        <v>MEDIUM</v>
      </c>
      <c r="Y103" s="36" t="s">
        <v>536</v>
      </c>
      <c r="Z103" s="36" t="s">
        <v>2604</v>
      </c>
      <c r="AA103" s="117" t="str">
        <f t="shared" si="15"/>
        <v>BLACK</v>
      </c>
      <c r="AB103" s="58" t="str">
        <f>IF(AA103="", "", IFERROR(VLOOKUP(AA103, colorList!A:B,2,FALSE),""))</f>
        <v>fekete</v>
      </c>
      <c r="AC103" s="58" t="str">
        <f>IF(Z103="", "", IFERROR(VLOOKUP(Z103, colorList!A:B,2,FALSE),""))</f>
        <v>fekete</v>
      </c>
    </row>
    <row r="104" spans="1:30" s="58" customFormat="1" ht="60" customHeight="1" x14ac:dyDescent="0.25">
      <c r="A104" s="57" t="s">
        <v>890</v>
      </c>
      <c r="B104" s="58" t="str" cm="1">
        <f t="array" ref="B104">ProcessN2(S104,A104,C104)</f>
        <v>AC181_09_0032</v>
      </c>
      <c r="C104" s="58" t="s">
        <v>1145</v>
      </c>
      <c r="D104" s="59" t="str">
        <f t="shared" si="8"/>
        <v>Acavallo Dri-lex báránybőrös gélpad egyenes</v>
      </c>
      <c r="E104" s="59" t="s">
        <v>2785</v>
      </c>
      <c r="F104" s="52" t="str">
        <f t="shared" si="9"/>
        <v>Gel classic pad Dri-lex cut out sheepskin</v>
      </c>
      <c r="G104" s="59" t="s">
        <v>2905</v>
      </c>
      <c r="H104" s="116" t="str">
        <f t="shared" si="10"/>
        <v>Acavallo</v>
      </c>
      <c r="I104" s="36" t="s">
        <v>2999</v>
      </c>
      <c r="J104" s="57" t="str">
        <f t="shared" si="11"/>
        <v>Lófelszerelés</v>
      </c>
      <c r="K104" s="57" t="s">
        <v>3007</v>
      </c>
      <c r="L104" s="36" t="str">
        <f t="shared" si="12"/>
        <v>Nyeregemelő</v>
      </c>
      <c r="M104" s="36" t="s">
        <v>3014</v>
      </c>
      <c r="N104" s="36" t="str">
        <f t="shared" si="13"/>
        <v>Egyenes(Nem emelt)</v>
      </c>
      <c r="O104" s="36" t="s">
        <v>3244</v>
      </c>
      <c r="P104" s="36" t="str">
        <f t="shared" si="14"/>
        <v/>
      </c>
      <c r="Q104" s="36"/>
      <c r="R104" s="61" t="s">
        <v>3135</v>
      </c>
      <c r="S104" s="36" t="s">
        <v>1778</v>
      </c>
      <c r="T104" s="36">
        <v>1</v>
      </c>
      <c r="U104" s="36">
        <v>164.5</v>
      </c>
      <c r="V104" s="17" t="s">
        <v>2603</v>
      </c>
      <c r="W104" s="60">
        <v>0.8</v>
      </c>
      <c r="X104" s="36" t="str">
        <f>IFERROR(
    IF(ISNUMBER(MATCH(TRIM(CLEAN(SUBSTITUTE(SUBSTITUTE(Y104, CHAR(13), ""), CHAR(10), " "))), sizeList!A:A, 0)),
        INDEX(sizeList!B:B, MATCH(TRIM(CLEAN(SUBSTITUTE(SUBSTITUTE(Y104, CHAR(13), ""), CHAR(10), " "))), sizeList!A:A, 0)),
        IF(ISNUMBER(MATCH(Y104, sizeList!A:A, 0)),
            INDEX(sizeList!B:B, MATCH(Y104, sizeList!A:A, 0)),
            IF(ISNUMBER(MATCH(TRIM(CLEAN(SUBSTITUTE(SUBSTITUTE(Y104, CHAR(13), ""), CHAR(10), " "))), sizeList!B:B, 0)),
                INDEX(sizeList!B:B, MATCH(TRIM(CLEAN(SUBSTITUTE(SUBSTITUTE(Y104, CHAR(13), ""), CHAR(10), " "))), sizeList!B:B, 0)),
                IF(ISNUMBER(MATCH(Y104, sizeList!B:B, 0)),
                    INDEX(sizeList!B:B, MATCH(Y104, sizeList!B:B, 0)),
                    "")
            )
        )
    ),
    ""
)</f>
        <v>MEDIUM</v>
      </c>
      <c r="Y104" s="36" t="s">
        <v>536</v>
      </c>
      <c r="Z104" s="36" t="s">
        <v>2604</v>
      </c>
      <c r="AA104" s="117" t="str">
        <f t="shared" si="15"/>
        <v>BLACK</v>
      </c>
      <c r="AB104" s="58" t="str">
        <f>IF(AA104="", "", IFERROR(VLOOKUP(AA104, colorList!A:B,2,FALSE),""))</f>
        <v>fekete</v>
      </c>
      <c r="AC104" s="58" t="str">
        <f>IF(Z104="", "", IFERROR(VLOOKUP(Z104, colorList!A:B,2,FALSE),""))</f>
        <v>fekete</v>
      </c>
    </row>
    <row r="105" spans="1:30" s="58" customFormat="1" ht="60" customHeight="1" x14ac:dyDescent="0.25">
      <c r="A105" s="57" t="s">
        <v>890</v>
      </c>
      <c r="B105" s="58" t="str" cm="1">
        <f t="array" ref="B105">ProcessN2(S105,A105,C105)</f>
        <v>AC181_09_0036</v>
      </c>
      <c r="C105" s="58" t="s">
        <v>1146</v>
      </c>
      <c r="D105" s="59" t="str">
        <f t="shared" si="8"/>
        <v>Acavallo Dri-lex báránybőrös gélpad egyenes</v>
      </c>
      <c r="E105" s="59" t="s">
        <v>2785</v>
      </c>
      <c r="F105" s="52" t="str">
        <f t="shared" si="9"/>
        <v>Gel classic pad Dri-lex cut out sheepskin</v>
      </c>
      <c r="G105" s="59" t="s">
        <v>2905</v>
      </c>
      <c r="H105" s="116" t="str">
        <f t="shared" si="10"/>
        <v>Acavallo</v>
      </c>
      <c r="I105" s="36" t="s">
        <v>2999</v>
      </c>
      <c r="J105" s="57" t="str">
        <f t="shared" si="11"/>
        <v>Lófelszerelés</v>
      </c>
      <c r="K105" s="57" t="s">
        <v>3007</v>
      </c>
      <c r="L105" s="36" t="str">
        <f t="shared" si="12"/>
        <v>Nyeregemelő</v>
      </c>
      <c r="M105" s="36" t="s">
        <v>3014</v>
      </c>
      <c r="N105" s="36" t="str">
        <f t="shared" si="13"/>
        <v>Egyenes(Nem emelt)</v>
      </c>
      <c r="O105" s="36" t="s">
        <v>3244</v>
      </c>
      <c r="P105" s="36" t="str">
        <f t="shared" si="14"/>
        <v/>
      </c>
      <c r="Q105" s="36"/>
      <c r="R105" s="61" t="s">
        <v>3135</v>
      </c>
      <c r="S105" s="36" t="s">
        <v>1779</v>
      </c>
      <c r="T105" s="36">
        <v>1</v>
      </c>
      <c r="U105" s="36">
        <v>164.5</v>
      </c>
      <c r="V105" s="17" t="s">
        <v>2603</v>
      </c>
      <c r="W105" s="60">
        <v>0.8</v>
      </c>
      <c r="X105" s="36" t="str">
        <f>IFERROR(
    IF(ISNUMBER(MATCH(TRIM(CLEAN(SUBSTITUTE(SUBSTITUTE(Y105, CHAR(13), ""), CHAR(10), " "))), sizeList!A:A, 0)),
        INDEX(sizeList!B:B, MATCH(TRIM(CLEAN(SUBSTITUTE(SUBSTITUTE(Y105, CHAR(13), ""), CHAR(10), " "))), sizeList!A:A, 0)),
        IF(ISNUMBER(MATCH(Y105, sizeList!A:A, 0)),
            INDEX(sizeList!B:B, MATCH(Y105, sizeList!A:A, 0)),
            IF(ISNUMBER(MATCH(TRIM(CLEAN(SUBSTITUTE(SUBSTITUTE(Y105, CHAR(13), ""), CHAR(10), " "))), sizeList!B:B, 0)),
                INDEX(sizeList!B:B, MATCH(TRIM(CLEAN(SUBSTITUTE(SUBSTITUTE(Y105, CHAR(13), ""), CHAR(10), " "))), sizeList!B:B, 0)),
                IF(ISNUMBER(MATCH(Y105, sizeList!B:B, 0)),
                    INDEX(sizeList!B:B, MATCH(Y105, sizeList!B:B, 0)),
                    "")
            )
        )
    ),
    ""
)</f>
        <v>MEDIUM</v>
      </c>
      <c r="Y105" s="36" t="s">
        <v>536</v>
      </c>
      <c r="Z105" s="36" t="s">
        <v>2604</v>
      </c>
      <c r="AA105" s="117" t="str">
        <f t="shared" si="15"/>
        <v>BLACK</v>
      </c>
      <c r="AB105" s="58" t="str">
        <f>IF(AA105="", "", IFERROR(VLOOKUP(AA105, colorList!A:B,2,FALSE),""))</f>
        <v>fekete</v>
      </c>
      <c r="AC105" s="58" t="str">
        <f>IF(Z105="", "", IFERROR(VLOOKUP(Z105, colorList!A:B,2,FALSE),""))</f>
        <v>fekete</v>
      </c>
    </row>
    <row r="106" spans="1:30" s="58" customFormat="1" ht="60" customHeight="1" x14ac:dyDescent="0.25">
      <c r="A106" s="57" t="s">
        <v>890</v>
      </c>
      <c r="B106" s="58" t="str" cm="1">
        <f t="array" ref="B106">ProcessN2(S106,A106,C106)</f>
        <v>AC181_09_0037</v>
      </c>
      <c r="C106" s="58" t="s">
        <v>1147</v>
      </c>
      <c r="D106" s="59" t="str">
        <f t="shared" si="8"/>
        <v>Acavallo Dri-lex báránybőrös gélpad egyenes</v>
      </c>
      <c r="E106" s="59" t="s">
        <v>2785</v>
      </c>
      <c r="F106" s="52" t="str">
        <f t="shared" si="9"/>
        <v>Gel classic pad Dri-lex cut out sheepskin</v>
      </c>
      <c r="G106" s="59" t="s">
        <v>2905</v>
      </c>
      <c r="H106" s="116" t="str">
        <f t="shared" si="10"/>
        <v>Acavallo</v>
      </c>
      <c r="I106" s="36" t="s">
        <v>2999</v>
      </c>
      <c r="J106" s="57" t="str">
        <f t="shared" si="11"/>
        <v>Lófelszerelés</v>
      </c>
      <c r="K106" s="57" t="s">
        <v>3007</v>
      </c>
      <c r="L106" s="36" t="str">
        <f t="shared" si="12"/>
        <v>Nyeregemelő</v>
      </c>
      <c r="M106" s="36" t="s">
        <v>3014</v>
      </c>
      <c r="N106" s="36" t="str">
        <f t="shared" si="13"/>
        <v>Egyenes(Nem emelt)</v>
      </c>
      <c r="O106" s="36" t="s">
        <v>3244</v>
      </c>
      <c r="P106" s="36" t="str">
        <f t="shared" si="14"/>
        <v/>
      </c>
      <c r="Q106" s="36"/>
      <c r="R106" s="61" t="s">
        <v>3135</v>
      </c>
      <c r="S106" s="36" t="s">
        <v>1780</v>
      </c>
      <c r="T106" s="36">
        <v>1</v>
      </c>
      <c r="U106" s="36">
        <v>164.5</v>
      </c>
      <c r="V106" s="17" t="s">
        <v>2603</v>
      </c>
      <c r="W106" s="60">
        <v>0.8</v>
      </c>
      <c r="X106" s="36" t="str">
        <f>IFERROR(
    IF(ISNUMBER(MATCH(TRIM(CLEAN(SUBSTITUTE(SUBSTITUTE(Y106, CHAR(13), ""), CHAR(10), " "))), sizeList!A:A, 0)),
        INDEX(sizeList!B:B, MATCH(TRIM(CLEAN(SUBSTITUTE(SUBSTITUTE(Y106, CHAR(13), ""), CHAR(10), " "))), sizeList!A:A, 0)),
        IF(ISNUMBER(MATCH(Y106, sizeList!A:A, 0)),
            INDEX(sizeList!B:B, MATCH(Y106, sizeList!A:A, 0)),
            IF(ISNUMBER(MATCH(TRIM(CLEAN(SUBSTITUTE(SUBSTITUTE(Y106, CHAR(13), ""), CHAR(10), " "))), sizeList!B:B, 0)),
                INDEX(sizeList!B:B, MATCH(TRIM(CLEAN(SUBSTITUTE(SUBSTITUTE(Y106, CHAR(13), ""), CHAR(10), " "))), sizeList!B:B, 0)),
                IF(ISNUMBER(MATCH(Y106, sizeList!B:B, 0)),
                    INDEX(sizeList!B:B, MATCH(Y106, sizeList!B:B, 0)),
                    "")
            )
        )
    ),
    ""
)</f>
        <v>MEDIUM</v>
      </c>
      <c r="Y106" s="36" t="s">
        <v>536</v>
      </c>
      <c r="Z106" s="36" t="s">
        <v>2604</v>
      </c>
      <c r="AA106" s="117" t="str">
        <f t="shared" si="15"/>
        <v>BLACK</v>
      </c>
      <c r="AB106" s="58" t="str">
        <f>IF(AA106="", "", IFERROR(VLOOKUP(AA106, colorList!A:B,2,FALSE),""))</f>
        <v>fekete</v>
      </c>
      <c r="AC106" s="58" t="str">
        <f>IF(Z106="", "", IFERROR(VLOOKUP(Z106, colorList!A:B,2,FALSE),""))</f>
        <v>fekete</v>
      </c>
    </row>
    <row r="107" spans="1:30" s="58" customFormat="1" ht="60" customHeight="1" x14ac:dyDescent="0.25">
      <c r="A107" s="57" t="s">
        <v>890</v>
      </c>
      <c r="B107" s="58" t="str" cm="1">
        <f t="array" ref="B107">ProcessN2(S107,A107,C107)</f>
        <v>AC181_09_0038</v>
      </c>
      <c r="C107" s="58" t="s">
        <v>1148</v>
      </c>
      <c r="D107" s="59" t="str">
        <f t="shared" si="8"/>
        <v>Acavallo Dri-lex báránybőrös gélpad egyenes</v>
      </c>
      <c r="E107" s="59" t="s">
        <v>2785</v>
      </c>
      <c r="F107" s="52" t="str">
        <f t="shared" si="9"/>
        <v>Gel classic pad Dri-lex cut out sheepskin</v>
      </c>
      <c r="G107" s="59" t="s">
        <v>2905</v>
      </c>
      <c r="H107" s="116" t="str">
        <f t="shared" si="10"/>
        <v>Acavallo</v>
      </c>
      <c r="I107" s="36" t="s">
        <v>2999</v>
      </c>
      <c r="J107" s="57" t="str">
        <f t="shared" si="11"/>
        <v>Lófelszerelés</v>
      </c>
      <c r="K107" s="57" t="s">
        <v>3007</v>
      </c>
      <c r="L107" s="36" t="str">
        <f t="shared" si="12"/>
        <v>Nyeregemelő</v>
      </c>
      <c r="M107" s="36" t="s">
        <v>3014</v>
      </c>
      <c r="N107" s="36" t="str">
        <f t="shared" si="13"/>
        <v>Egyenes(Nem emelt)</v>
      </c>
      <c r="O107" s="36" t="s">
        <v>3244</v>
      </c>
      <c r="P107" s="36" t="str">
        <f t="shared" si="14"/>
        <v/>
      </c>
      <c r="Q107" s="36"/>
      <c r="R107" s="61" t="s">
        <v>3135</v>
      </c>
      <c r="S107" s="36" t="s">
        <v>1781</v>
      </c>
      <c r="T107" s="36">
        <v>1</v>
      </c>
      <c r="U107" s="36">
        <v>164.5</v>
      </c>
      <c r="V107" s="17" t="s">
        <v>2603</v>
      </c>
      <c r="W107" s="60">
        <v>0.8</v>
      </c>
      <c r="X107" s="36" t="str">
        <f>IFERROR(
    IF(ISNUMBER(MATCH(TRIM(CLEAN(SUBSTITUTE(SUBSTITUTE(Y107, CHAR(13), ""), CHAR(10), " "))), sizeList!A:A, 0)),
        INDEX(sizeList!B:B, MATCH(TRIM(CLEAN(SUBSTITUTE(SUBSTITUTE(Y107, CHAR(13), ""), CHAR(10), " "))), sizeList!A:A, 0)),
        IF(ISNUMBER(MATCH(Y107, sizeList!A:A, 0)),
            INDEX(sizeList!B:B, MATCH(Y107, sizeList!A:A, 0)),
            IF(ISNUMBER(MATCH(TRIM(CLEAN(SUBSTITUTE(SUBSTITUTE(Y107, CHAR(13), ""), CHAR(10), " "))), sizeList!B:B, 0)),
                INDEX(sizeList!B:B, MATCH(TRIM(CLEAN(SUBSTITUTE(SUBSTITUTE(Y107, CHAR(13), ""), CHAR(10), " "))), sizeList!B:B, 0)),
                IF(ISNUMBER(MATCH(Y107, sizeList!B:B, 0)),
                    INDEX(sizeList!B:B, MATCH(Y107, sizeList!B:B, 0)),
                    "")
            )
        )
    ),
    ""
)</f>
        <v>MEDIUM</v>
      </c>
      <c r="Y107" s="36" t="s">
        <v>536</v>
      </c>
      <c r="Z107" s="36" t="s">
        <v>2604</v>
      </c>
      <c r="AA107" s="117" t="str">
        <f t="shared" si="15"/>
        <v>BLACK</v>
      </c>
      <c r="AB107" s="58" t="str">
        <f>IF(AA107="", "", IFERROR(VLOOKUP(AA107, colorList!A:B,2,FALSE),""))</f>
        <v>fekete</v>
      </c>
      <c r="AC107" s="58" t="str">
        <f>IF(Z107="", "", IFERROR(VLOOKUP(Z107, colorList!A:B,2,FALSE),""))</f>
        <v>fekete</v>
      </c>
    </row>
    <row r="108" spans="1:30" ht="60" customHeight="1" x14ac:dyDescent="0.25">
      <c r="A108" s="53" t="s">
        <v>890</v>
      </c>
      <c r="B108" s="7" t="str" cm="1">
        <f t="array" ref="B108">ProcessN2(S108,A108,C108)</f>
        <v>AC181_09_0039</v>
      </c>
      <c r="C108" s="7" t="s">
        <v>1149</v>
      </c>
      <c r="D108" s="52" t="str">
        <f t="shared" si="8"/>
        <v>Acavallo Dri-lex báránybőrös gélpad egyenes</v>
      </c>
      <c r="E108" s="52" t="s">
        <v>2785</v>
      </c>
      <c r="F108" s="52" t="str">
        <f t="shared" si="9"/>
        <v>Gel classic pad Dri-lex cut out sheepskin</v>
      </c>
      <c r="G108" s="52" t="s">
        <v>2905</v>
      </c>
      <c r="H108" s="116" t="str">
        <f t="shared" si="10"/>
        <v>Acavallo</v>
      </c>
      <c r="I108" s="35" t="s">
        <v>2999</v>
      </c>
      <c r="J108" s="53" t="str">
        <f t="shared" si="11"/>
        <v>Lófelszerelés</v>
      </c>
      <c r="K108" s="53" t="s">
        <v>3007</v>
      </c>
      <c r="L108" s="35" t="str">
        <f t="shared" si="12"/>
        <v>Nyeregemelő</v>
      </c>
      <c r="M108" s="35" t="s">
        <v>3014</v>
      </c>
      <c r="N108" s="35" t="str">
        <f t="shared" si="13"/>
        <v>Egyenes(Nem emelt)</v>
      </c>
      <c r="O108" s="35" t="s">
        <v>3244</v>
      </c>
      <c r="P108" s="35" t="str">
        <f t="shared" si="14"/>
        <v/>
      </c>
      <c r="Q108" s="35"/>
      <c r="R108" s="50" t="s">
        <v>3135</v>
      </c>
      <c r="S108" s="35" t="s">
        <v>1782</v>
      </c>
      <c r="T108" s="34">
        <v>0</v>
      </c>
      <c r="U108" s="35">
        <v>164.5</v>
      </c>
      <c r="V108" s="1" t="s">
        <v>2603</v>
      </c>
      <c r="W108" s="55">
        <v>0.8</v>
      </c>
      <c r="X108" s="35" t="str">
        <f>IFERROR(
    IF(ISNUMBER(MATCH(TRIM(CLEAN(SUBSTITUTE(SUBSTITUTE(Y108, CHAR(13), ""), CHAR(10), " "))), sizeList!A:A, 0)),
        INDEX(sizeList!B:B, MATCH(TRIM(CLEAN(SUBSTITUTE(SUBSTITUTE(Y108, CHAR(13), ""), CHAR(10), " "))), sizeList!A:A, 0)),
        IF(ISNUMBER(MATCH(Y108, sizeList!A:A, 0)),
            INDEX(sizeList!B:B, MATCH(Y108, sizeList!A:A, 0)),
            IF(ISNUMBER(MATCH(TRIM(CLEAN(SUBSTITUTE(SUBSTITUTE(Y108, CHAR(13), ""), CHAR(10), " "))), sizeList!B:B, 0)),
                INDEX(sizeList!B:B, MATCH(TRIM(CLEAN(SUBSTITUTE(SUBSTITUTE(Y108, CHAR(13), ""), CHAR(10), " "))), sizeList!B:B, 0)),
                IF(ISNUMBER(MATCH(Y108, sizeList!B:B, 0)),
                    INDEX(sizeList!B:B, MATCH(Y108, sizeList!B:B, 0)),
                    "")
            )
        )
    ),
    ""
)</f>
        <v>MEDIUM</v>
      </c>
      <c r="Y108" s="35" t="s">
        <v>536</v>
      </c>
      <c r="Z108" s="35" t="s">
        <v>2604</v>
      </c>
      <c r="AA108" s="117" t="str">
        <f t="shared" si="15"/>
        <v>BLACK</v>
      </c>
      <c r="AB108" s="7" t="str">
        <f>IF(AA108="", "", IFERROR(VLOOKUP(AA108, colorList!A:B,2,FALSE),""))</f>
        <v>fekete</v>
      </c>
      <c r="AC108" s="7" t="str">
        <f>IF(Z108="", "", IFERROR(VLOOKUP(Z108, colorList!A:B,2,FALSE),""))</f>
        <v>fekete</v>
      </c>
      <c r="AD108" s="7"/>
    </row>
    <row r="109" spans="1:30" s="58" customFormat="1" ht="60" customHeight="1" x14ac:dyDescent="0.25">
      <c r="A109" s="57" t="s">
        <v>890</v>
      </c>
      <c r="B109" s="58" t="str" cm="1">
        <f t="array" ref="B109">ProcessN2(S109,A109,C109)</f>
        <v>AC181_09_0031</v>
      </c>
      <c r="C109" s="58" t="s">
        <v>1150</v>
      </c>
      <c r="D109" s="59" t="str">
        <f t="shared" si="8"/>
        <v>Acavallo Dri-lex báránybőrös gélpad egyenes</v>
      </c>
      <c r="E109" s="59" t="s">
        <v>2785</v>
      </c>
      <c r="F109" s="52" t="str">
        <f t="shared" si="9"/>
        <v>Gel classic pad Dri-lex cut out sheepskin</v>
      </c>
      <c r="G109" s="59" t="s">
        <v>2905</v>
      </c>
      <c r="H109" s="116" t="str">
        <f t="shared" si="10"/>
        <v>Acavallo</v>
      </c>
      <c r="I109" s="36" t="s">
        <v>2999</v>
      </c>
      <c r="J109" s="57" t="str">
        <f t="shared" si="11"/>
        <v>Lófelszerelés</v>
      </c>
      <c r="K109" s="57" t="s">
        <v>3007</v>
      </c>
      <c r="L109" s="36" t="str">
        <f t="shared" si="12"/>
        <v>Nyeregemelő</v>
      </c>
      <c r="M109" s="36" t="s">
        <v>3014</v>
      </c>
      <c r="N109" s="36" t="str">
        <f t="shared" si="13"/>
        <v>Egyenes(Nem emelt)</v>
      </c>
      <c r="O109" s="36" t="s">
        <v>3244</v>
      </c>
      <c r="P109" s="36" t="str">
        <f t="shared" si="14"/>
        <v/>
      </c>
      <c r="Q109" s="36"/>
      <c r="R109" s="61" t="s">
        <v>3135</v>
      </c>
      <c r="S109" s="36" t="s">
        <v>1783</v>
      </c>
      <c r="T109" s="36">
        <v>1</v>
      </c>
      <c r="U109" s="36">
        <v>164.5</v>
      </c>
      <c r="V109" s="17" t="s">
        <v>2603</v>
      </c>
      <c r="W109" s="60">
        <v>0.8</v>
      </c>
      <c r="X109" s="36" t="str">
        <f>IFERROR(
    IF(ISNUMBER(MATCH(TRIM(CLEAN(SUBSTITUTE(SUBSTITUTE(Y109, CHAR(13), ""), CHAR(10), " "))), sizeList!A:A, 0)),
        INDEX(sizeList!B:B, MATCH(TRIM(CLEAN(SUBSTITUTE(SUBSTITUTE(Y109, CHAR(13), ""), CHAR(10), " "))), sizeList!A:A, 0)),
        IF(ISNUMBER(MATCH(Y109, sizeList!A:A, 0)),
            INDEX(sizeList!B:B, MATCH(Y109, sizeList!A:A, 0)),
            IF(ISNUMBER(MATCH(TRIM(CLEAN(SUBSTITUTE(SUBSTITUTE(Y109, CHAR(13), ""), CHAR(10), " "))), sizeList!B:B, 0)),
                INDEX(sizeList!B:B, MATCH(TRIM(CLEAN(SUBSTITUTE(SUBSTITUTE(Y109, CHAR(13), ""), CHAR(10), " "))), sizeList!B:B, 0)),
                IF(ISNUMBER(MATCH(Y109, sizeList!B:B, 0)),
                    INDEX(sizeList!B:B, MATCH(Y109, sizeList!B:B, 0)),
                    "")
            )
        )
    ),
    ""
)</f>
        <v>LARGE</v>
      </c>
      <c r="Y109" s="36" t="s">
        <v>537</v>
      </c>
      <c r="Z109" s="36" t="s">
        <v>2604</v>
      </c>
      <c r="AA109" s="117" t="str">
        <f t="shared" si="15"/>
        <v>BLACK</v>
      </c>
      <c r="AB109" s="58" t="str">
        <f>IF(AA109="", "", IFERROR(VLOOKUP(AA109, colorList!A:B,2,FALSE),""))</f>
        <v>fekete</v>
      </c>
      <c r="AC109" s="58" t="str">
        <f>IF(Z109="", "", IFERROR(VLOOKUP(Z109, colorList!A:B,2,FALSE),""))</f>
        <v>fekete</v>
      </c>
    </row>
    <row r="110" spans="1:30" s="58" customFormat="1" ht="60" customHeight="1" x14ac:dyDescent="0.25">
      <c r="A110" s="57" t="s">
        <v>890</v>
      </c>
      <c r="B110" s="58" t="str" cm="1">
        <f t="array" ref="B110">ProcessN2(S110,A110,C110)</f>
        <v>AC181_09_0032</v>
      </c>
      <c r="C110" s="58" t="s">
        <v>1151</v>
      </c>
      <c r="D110" s="59" t="str">
        <f t="shared" si="8"/>
        <v>Acavallo Dri-lex báránybőrös gélpad egyenes</v>
      </c>
      <c r="E110" s="59" t="s">
        <v>2785</v>
      </c>
      <c r="F110" s="52" t="str">
        <f t="shared" si="9"/>
        <v>Gel classic pad Dri-lex cut out sheepskin</v>
      </c>
      <c r="G110" s="59" t="s">
        <v>2905</v>
      </c>
      <c r="H110" s="116" t="str">
        <f t="shared" si="10"/>
        <v>Acavallo</v>
      </c>
      <c r="I110" s="36" t="s">
        <v>2999</v>
      </c>
      <c r="J110" s="57" t="str">
        <f t="shared" si="11"/>
        <v>Lófelszerelés</v>
      </c>
      <c r="K110" s="57" t="s">
        <v>3007</v>
      </c>
      <c r="L110" s="36" t="str">
        <f t="shared" si="12"/>
        <v>Nyeregemelő</v>
      </c>
      <c r="M110" s="36" t="s">
        <v>3014</v>
      </c>
      <c r="N110" s="36" t="str">
        <f t="shared" si="13"/>
        <v>Egyenes(Nem emelt)</v>
      </c>
      <c r="O110" s="36" t="s">
        <v>3244</v>
      </c>
      <c r="P110" s="36" t="str">
        <f t="shared" si="14"/>
        <v/>
      </c>
      <c r="Q110" s="36"/>
      <c r="R110" s="61" t="s">
        <v>3135</v>
      </c>
      <c r="S110" s="36" t="s">
        <v>1784</v>
      </c>
      <c r="T110" s="36">
        <v>1</v>
      </c>
      <c r="U110" s="36">
        <v>164.5</v>
      </c>
      <c r="V110" s="17" t="s">
        <v>2603</v>
      </c>
      <c r="W110" s="60">
        <v>0.8</v>
      </c>
      <c r="X110" s="36" t="str">
        <f>IFERROR(
    IF(ISNUMBER(MATCH(TRIM(CLEAN(SUBSTITUTE(SUBSTITUTE(Y110, CHAR(13), ""), CHAR(10), " "))), sizeList!A:A, 0)),
        INDEX(sizeList!B:B, MATCH(TRIM(CLEAN(SUBSTITUTE(SUBSTITUTE(Y110, CHAR(13), ""), CHAR(10), " "))), sizeList!A:A, 0)),
        IF(ISNUMBER(MATCH(Y110, sizeList!A:A, 0)),
            INDEX(sizeList!B:B, MATCH(Y110, sizeList!A:A, 0)),
            IF(ISNUMBER(MATCH(TRIM(CLEAN(SUBSTITUTE(SUBSTITUTE(Y110, CHAR(13), ""), CHAR(10), " "))), sizeList!B:B, 0)),
                INDEX(sizeList!B:B, MATCH(TRIM(CLEAN(SUBSTITUTE(SUBSTITUTE(Y110, CHAR(13), ""), CHAR(10), " "))), sizeList!B:B, 0)),
                IF(ISNUMBER(MATCH(Y110, sizeList!B:B, 0)),
                    INDEX(sizeList!B:B, MATCH(Y110, sizeList!B:B, 0)),
                    "")
            )
        )
    ),
    ""
)</f>
        <v>LARGE</v>
      </c>
      <c r="Y110" s="36" t="s">
        <v>537</v>
      </c>
      <c r="Z110" s="36" t="s">
        <v>2604</v>
      </c>
      <c r="AA110" s="117" t="str">
        <f t="shared" si="15"/>
        <v>BLACK</v>
      </c>
      <c r="AB110" s="58" t="str">
        <f>IF(AA110="", "", IFERROR(VLOOKUP(AA110, colorList!A:B,2,FALSE),""))</f>
        <v>fekete</v>
      </c>
      <c r="AC110" s="58" t="str">
        <f>IF(Z110="", "", IFERROR(VLOOKUP(Z110, colorList!A:B,2,FALSE),""))</f>
        <v>fekete</v>
      </c>
    </row>
    <row r="111" spans="1:30" s="58" customFormat="1" ht="60" customHeight="1" x14ac:dyDescent="0.25">
      <c r="A111" s="57" t="s">
        <v>890</v>
      </c>
      <c r="B111" s="58" t="str" cm="1">
        <f t="array" ref="B111">ProcessN2(S111,A111,C111)</f>
        <v>AC181_09_0036</v>
      </c>
      <c r="C111" s="58" t="s">
        <v>1152</v>
      </c>
      <c r="D111" s="59" t="str">
        <f t="shared" si="8"/>
        <v>Acavallo Dri-lex báránybőrös gélpad egyenes</v>
      </c>
      <c r="E111" s="59" t="s">
        <v>2785</v>
      </c>
      <c r="F111" s="52" t="str">
        <f t="shared" si="9"/>
        <v>Gel classic pad Dri-lex cut out sheepskin</v>
      </c>
      <c r="G111" s="59" t="s">
        <v>2905</v>
      </c>
      <c r="H111" s="116" t="str">
        <f t="shared" si="10"/>
        <v>Acavallo</v>
      </c>
      <c r="I111" s="36" t="s">
        <v>2999</v>
      </c>
      <c r="J111" s="57" t="str">
        <f t="shared" si="11"/>
        <v>Lófelszerelés</v>
      </c>
      <c r="K111" s="57" t="s">
        <v>3007</v>
      </c>
      <c r="L111" s="36" t="str">
        <f t="shared" si="12"/>
        <v>Nyeregemelő</v>
      </c>
      <c r="M111" s="36" t="s">
        <v>3014</v>
      </c>
      <c r="N111" s="36" t="str">
        <f t="shared" si="13"/>
        <v>Egyenes(Nem emelt)</v>
      </c>
      <c r="O111" s="36" t="s">
        <v>3244</v>
      </c>
      <c r="P111" s="36" t="str">
        <f t="shared" si="14"/>
        <v/>
      </c>
      <c r="Q111" s="36"/>
      <c r="R111" s="61" t="s">
        <v>3135</v>
      </c>
      <c r="S111" s="36" t="s">
        <v>1785</v>
      </c>
      <c r="T111" s="36">
        <v>1</v>
      </c>
      <c r="U111" s="36">
        <v>164.5</v>
      </c>
      <c r="V111" s="17" t="s">
        <v>2603</v>
      </c>
      <c r="W111" s="60">
        <v>0.8</v>
      </c>
      <c r="X111" s="36" t="str">
        <f>IFERROR(
    IF(ISNUMBER(MATCH(TRIM(CLEAN(SUBSTITUTE(SUBSTITUTE(Y111, CHAR(13), ""), CHAR(10), " "))), sizeList!A:A, 0)),
        INDEX(sizeList!B:B, MATCH(TRIM(CLEAN(SUBSTITUTE(SUBSTITUTE(Y111, CHAR(13), ""), CHAR(10), " "))), sizeList!A:A, 0)),
        IF(ISNUMBER(MATCH(Y111, sizeList!A:A, 0)),
            INDEX(sizeList!B:B, MATCH(Y111, sizeList!A:A, 0)),
            IF(ISNUMBER(MATCH(TRIM(CLEAN(SUBSTITUTE(SUBSTITUTE(Y111, CHAR(13), ""), CHAR(10), " "))), sizeList!B:B, 0)),
                INDEX(sizeList!B:B, MATCH(TRIM(CLEAN(SUBSTITUTE(SUBSTITUTE(Y111, CHAR(13), ""), CHAR(10), " "))), sizeList!B:B, 0)),
                IF(ISNUMBER(MATCH(Y111, sizeList!B:B, 0)),
                    INDEX(sizeList!B:B, MATCH(Y111, sizeList!B:B, 0)),
                    "")
            )
        )
    ),
    ""
)</f>
        <v>LARGE</v>
      </c>
      <c r="Y111" s="36" t="s">
        <v>537</v>
      </c>
      <c r="Z111" s="36" t="s">
        <v>2604</v>
      </c>
      <c r="AA111" s="117" t="str">
        <f t="shared" si="15"/>
        <v>BLACK</v>
      </c>
      <c r="AB111" s="58" t="str">
        <f>IF(AA111="", "", IFERROR(VLOOKUP(AA111, colorList!A:B,2,FALSE),""))</f>
        <v>fekete</v>
      </c>
      <c r="AC111" s="58" t="str">
        <f>IF(Z111="", "", IFERROR(VLOOKUP(Z111, colorList!A:B,2,FALSE),""))</f>
        <v>fekete</v>
      </c>
    </row>
    <row r="112" spans="1:30" s="58" customFormat="1" ht="60" customHeight="1" x14ac:dyDescent="0.25">
      <c r="A112" s="57" t="s">
        <v>890</v>
      </c>
      <c r="B112" s="58" t="str" cm="1">
        <f t="array" ref="B112">ProcessN2(S112,A112,C112)</f>
        <v>AC181_09_0037</v>
      </c>
      <c r="C112" s="58" t="s">
        <v>1153</v>
      </c>
      <c r="D112" s="59" t="str">
        <f t="shared" si="8"/>
        <v>Acavallo Dri-lex báránybőrös gélpad egyenes</v>
      </c>
      <c r="E112" s="59" t="s">
        <v>2785</v>
      </c>
      <c r="F112" s="52" t="str">
        <f t="shared" si="9"/>
        <v>Gel classic pad Dri-lex cut out sheepskin</v>
      </c>
      <c r="G112" s="59" t="s">
        <v>2905</v>
      </c>
      <c r="H112" s="116" t="str">
        <f t="shared" si="10"/>
        <v>Acavallo</v>
      </c>
      <c r="I112" s="36" t="s">
        <v>2999</v>
      </c>
      <c r="J112" s="57" t="str">
        <f t="shared" si="11"/>
        <v>Lófelszerelés</v>
      </c>
      <c r="K112" s="57" t="s">
        <v>3007</v>
      </c>
      <c r="L112" s="36" t="str">
        <f t="shared" si="12"/>
        <v>Nyeregemelő</v>
      </c>
      <c r="M112" s="36" t="s">
        <v>3014</v>
      </c>
      <c r="N112" s="36" t="str">
        <f t="shared" si="13"/>
        <v>Egyenes(Nem emelt)</v>
      </c>
      <c r="O112" s="36" t="s">
        <v>3244</v>
      </c>
      <c r="P112" s="36" t="str">
        <f t="shared" si="14"/>
        <v/>
      </c>
      <c r="Q112" s="36"/>
      <c r="R112" s="61" t="s">
        <v>3135</v>
      </c>
      <c r="S112" s="36" t="s">
        <v>1786</v>
      </c>
      <c r="T112" s="36">
        <v>1</v>
      </c>
      <c r="U112" s="36">
        <v>164.5</v>
      </c>
      <c r="V112" s="17" t="s">
        <v>2603</v>
      </c>
      <c r="W112" s="60">
        <v>0.8</v>
      </c>
      <c r="X112" s="36" t="str">
        <f>IFERROR(
    IF(ISNUMBER(MATCH(TRIM(CLEAN(SUBSTITUTE(SUBSTITUTE(Y112, CHAR(13), ""), CHAR(10), " "))), sizeList!A:A, 0)),
        INDEX(sizeList!B:B, MATCH(TRIM(CLEAN(SUBSTITUTE(SUBSTITUTE(Y112, CHAR(13), ""), CHAR(10), " "))), sizeList!A:A, 0)),
        IF(ISNUMBER(MATCH(Y112, sizeList!A:A, 0)),
            INDEX(sizeList!B:B, MATCH(Y112, sizeList!A:A, 0)),
            IF(ISNUMBER(MATCH(TRIM(CLEAN(SUBSTITUTE(SUBSTITUTE(Y112, CHAR(13), ""), CHAR(10), " "))), sizeList!B:B, 0)),
                INDEX(sizeList!B:B, MATCH(TRIM(CLEAN(SUBSTITUTE(SUBSTITUTE(Y112, CHAR(13), ""), CHAR(10), " "))), sizeList!B:B, 0)),
                IF(ISNUMBER(MATCH(Y112, sizeList!B:B, 0)),
                    INDEX(sizeList!B:B, MATCH(Y112, sizeList!B:B, 0)),
                    "")
            )
        )
    ),
    ""
)</f>
        <v>LARGE</v>
      </c>
      <c r="Y112" s="36" t="s">
        <v>537</v>
      </c>
      <c r="Z112" s="36" t="s">
        <v>2604</v>
      </c>
      <c r="AA112" s="117" t="str">
        <f t="shared" si="15"/>
        <v>BLACK</v>
      </c>
      <c r="AB112" s="58" t="str">
        <f>IF(AA112="", "", IFERROR(VLOOKUP(AA112, colorList!A:B,2,FALSE),""))</f>
        <v>fekete</v>
      </c>
      <c r="AC112" s="58" t="str">
        <f>IF(Z112="", "", IFERROR(VLOOKUP(Z112, colorList!A:B,2,FALSE),""))</f>
        <v>fekete</v>
      </c>
    </row>
    <row r="113" spans="1:30" s="58" customFormat="1" ht="60" customHeight="1" x14ac:dyDescent="0.25">
      <c r="A113" s="57" t="s">
        <v>890</v>
      </c>
      <c r="B113" s="58" t="str" cm="1">
        <f t="array" ref="B113">ProcessN2(S113,A113,C113)</f>
        <v>AC181_09_0038</v>
      </c>
      <c r="C113" s="58" t="s">
        <v>1154</v>
      </c>
      <c r="D113" s="59" t="str">
        <f t="shared" si="8"/>
        <v>Acavallo Dri-lex báránybőrös gélpad egyenes</v>
      </c>
      <c r="E113" s="59" t="s">
        <v>2785</v>
      </c>
      <c r="F113" s="52" t="str">
        <f t="shared" si="9"/>
        <v>Gel classic pad Dri-lex cut out sheepskin</v>
      </c>
      <c r="G113" s="59" t="s">
        <v>2905</v>
      </c>
      <c r="H113" s="116" t="str">
        <f t="shared" si="10"/>
        <v>Acavallo</v>
      </c>
      <c r="I113" s="36" t="s">
        <v>2999</v>
      </c>
      <c r="J113" s="57" t="str">
        <f t="shared" si="11"/>
        <v>Lófelszerelés</v>
      </c>
      <c r="K113" s="57" t="s">
        <v>3007</v>
      </c>
      <c r="L113" s="36" t="str">
        <f t="shared" si="12"/>
        <v>Nyeregemelő</v>
      </c>
      <c r="M113" s="36" t="s">
        <v>3014</v>
      </c>
      <c r="N113" s="36" t="str">
        <f t="shared" si="13"/>
        <v>Egyenes(Nem emelt)</v>
      </c>
      <c r="O113" s="36" t="s">
        <v>3244</v>
      </c>
      <c r="P113" s="36" t="str">
        <f t="shared" si="14"/>
        <v/>
      </c>
      <c r="Q113" s="36"/>
      <c r="R113" s="61" t="s">
        <v>3135</v>
      </c>
      <c r="S113" s="36" t="s">
        <v>1787</v>
      </c>
      <c r="T113" s="36">
        <v>1</v>
      </c>
      <c r="U113" s="36">
        <v>164.5</v>
      </c>
      <c r="V113" s="17" t="s">
        <v>2603</v>
      </c>
      <c r="W113" s="60">
        <v>0.8</v>
      </c>
      <c r="X113" s="36" t="str">
        <f>IFERROR(
    IF(ISNUMBER(MATCH(TRIM(CLEAN(SUBSTITUTE(SUBSTITUTE(Y113, CHAR(13), ""), CHAR(10), " "))), sizeList!A:A, 0)),
        INDEX(sizeList!B:B, MATCH(TRIM(CLEAN(SUBSTITUTE(SUBSTITUTE(Y113, CHAR(13), ""), CHAR(10), " "))), sizeList!A:A, 0)),
        IF(ISNUMBER(MATCH(Y113, sizeList!A:A, 0)),
            INDEX(sizeList!B:B, MATCH(Y113, sizeList!A:A, 0)),
            IF(ISNUMBER(MATCH(TRIM(CLEAN(SUBSTITUTE(SUBSTITUTE(Y113, CHAR(13), ""), CHAR(10), " "))), sizeList!B:B, 0)),
                INDEX(sizeList!B:B, MATCH(TRIM(CLEAN(SUBSTITUTE(SUBSTITUTE(Y113, CHAR(13), ""), CHAR(10), " "))), sizeList!B:B, 0)),
                IF(ISNUMBER(MATCH(Y113, sizeList!B:B, 0)),
                    INDEX(sizeList!B:B, MATCH(Y113, sizeList!B:B, 0)),
                    "")
            )
        )
    ),
    ""
)</f>
        <v>LARGE</v>
      </c>
      <c r="Y113" s="36" t="s">
        <v>537</v>
      </c>
      <c r="Z113" s="36" t="s">
        <v>2604</v>
      </c>
      <c r="AA113" s="117" t="str">
        <f t="shared" si="15"/>
        <v>BLACK</v>
      </c>
      <c r="AB113" s="58" t="str">
        <f>IF(AA113="", "", IFERROR(VLOOKUP(AA113, colorList!A:B,2,FALSE),""))</f>
        <v>fekete</v>
      </c>
      <c r="AC113" s="58" t="str">
        <f>IF(Z113="", "", IFERROR(VLOOKUP(Z113, colorList!A:B,2,FALSE),""))</f>
        <v>fekete</v>
      </c>
    </row>
    <row r="114" spans="1:30" ht="60" customHeight="1" x14ac:dyDescent="0.25">
      <c r="A114" s="53" t="s">
        <v>890</v>
      </c>
      <c r="B114" s="7" t="str" cm="1">
        <f t="array" ref="B114">ProcessN2(S114,A114,C114)</f>
        <v>AC181_09_0039</v>
      </c>
      <c r="C114" s="7" t="s">
        <v>1155</v>
      </c>
      <c r="D114" s="52" t="str">
        <f t="shared" si="8"/>
        <v>Acavallo Dri-lex báránybőrös gélpad egyenes</v>
      </c>
      <c r="E114" s="52" t="s">
        <v>2785</v>
      </c>
      <c r="F114" s="52" t="str">
        <f t="shared" si="9"/>
        <v>Gel classic pad Dri-lex cut out sheepskin</v>
      </c>
      <c r="G114" s="52" t="s">
        <v>2905</v>
      </c>
      <c r="H114" s="116" t="str">
        <f t="shared" si="10"/>
        <v>Acavallo</v>
      </c>
      <c r="I114" s="35" t="s">
        <v>2999</v>
      </c>
      <c r="J114" s="53" t="str">
        <f t="shared" si="11"/>
        <v>Lófelszerelés</v>
      </c>
      <c r="K114" s="53" t="s">
        <v>3007</v>
      </c>
      <c r="L114" s="35" t="str">
        <f t="shared" si="12"/>
        <v>Nyeregemelő</v>
      </c>
      <c r="M114" s="35" t="s">
        <v>3014</v>
      </c>
      <c r="N114" s="35" t="str">
        <f t="shared" si="13"/>
        <v>Egyenes(Nem emelt)</v>
      </c>
      <c r="O114" s="35" t="s">
        <v>3244</v>
      </c>
      <c r="P114" s="35" t="str">
        <f t="shared" si="14"/>
        <v/>
      </c>
      <c r="Q114" s="35"/>
      <c r="R114" s="50" t="s">
        <v>3135</v>
      </c>
      <c r="S114" s="35" t="s">
        <v>1788</v>
      </c>
      <c r="T114" s="34">
        <v>0</v>
      </c>
      <c r="U114" s="35">
        <v>164.5</v>
      </c>
      <c r="V114" s="1" t="s">
        <v>2603</v>
      </c>
      <c r="W114" s="55">
        <v>0.8</v>
      </c>
      <c r="X114" s="35" t="str">
        <f>IFERROR(
    IF(ISNUMBER(MATCH(TRIM(CLEAN(SUBSTITUTE(SUBSTITUTE(Y114, CHAR(13), ""), CHAR(10), " "))), sizeList!A:A, 0)),
        INDEX(sizeList!B:B, MATCH(TRIM(CLEAN(SUBSTITUTE(SUBSTITUTE(Y114, CHAR(13), ""), CHAR(10), " "))), sizeList!A:A, 0)),
        IF(ISNUMBER(MATCH(Y114, sizeList!A:A, 0)),
            INDEX(sizeList!B:B, MATCH(Y114, sizeList!A:A, 0)),
            IF(ISNUMBER(MATCH(TRIM(CLEAN(SUBSTITUTE(SUBSTITUTE(Y114, CHAR(13), ""), CHAR(10), " "))), sizeList!B:B, 0)),
                INDEX(sizeList!B:B, MATCH(TRIM(CLEAN(SUBSTITUTE(SUBSTITUTE(Y114, CHAR(13), ""), CHAR(10), " "))), sizeList!B:B, 0)),
                IF(ISNUMBER(MATCH(Y114, sizeList!B:B, 0)),
                    INDEX(sizeList!B:B, MATCH(Y114, sizeList!B:B, 0)),
                    "")
            )
        )
    ),
    ""
)</f>
        <v>LARGE</v>
      </c>
      <c r="Y114" s="35" t="s">
        <v>537</v>
      </c>
      <c r="Z114" s="35" t="s">
        <v>2604</v>
      </c>
      <c r="AA114" s="117" t="str">
        <f t="shared" si="15"/>
        <v>BLACK</v>
      </c>
      <c r="AB114" s="7" t="str">
        <f>IF(AA114="", "", IFERROR(VLOOKUP(AA114, colorList!A:B,2,FALSE),""))</f>
        <v>fekete</v>
      </c>
      <c r="AC114" s="7" t="str">
        <f>IF(Z114="", "", IFERROR(VLOOKUP(Z114, colorList!A:B,2,FALSE),""))</f>
        <v>fekete</v>
      </c>
      <c r="AD114" s="7"/>
    </row>
    <row r="115" spans="1:30" ht="60" customHeight="1" x14ac:dyDescent="0.25">
      <c r="A115" s="53" t="s">
        <v>978</v>
      </c>
      <c r="B115" s="53" t="s">
        <v>3750</v>
      </c>
      <c r="C115" s="7" t="s">
        <v>3749</v>
      </c>
      <c r="D115" s="52" t="str">
        <f t="shared" si="8"/>
        <v>Acavallo Piuma-FS légáteresztős elöl emelt gélpad</v>
      </c>
      <c r="E115" s="52" t="s">
        <v>2869</v>
      </c>
      <c r="F115" s="52" t="str">
        <f t="shared" si="9"/>
        <v>Pad Piuma-FS Respira-FS cut-out EVA front riser</v>
      </c>
      <c r="G115" s="52" t="s">
        <v>2995</v>
      </c>
      <c r="H115" s="116" t="str">
        <f t="shared" si="10"/>
        <v>Acavallo</v>
      </c>
      <c r="I115" s="35" t="s">
        <v>2999</v>
      </c>
      <c r="J115" s="53" t="str">
        <f t="shared" si="11"/>
        <v>Lófelszerelés</v>
      </c>
      <c r="K115" s="53" t="s">
        <v>3007</v>
      </c>
      <c r="L115" s="35" t="str">
        <f t="shared" si="12"/>
        <v>Nyeregemelő</v>
      </c>
      <c r="M115" s="35" t="s">
        <v>3014</v>
      </c>
      <c r="N115" s="35" t="str">
        <f t="shared" si="13"/>
        <v>Elöl emelt</v>
      </c>
      <c r="O115" s="35" t="s">
        <v>3247</v>
      </c>
      <c r="P115" s="35" t="str">
        <f t="shared" si="14"/>
        <v/>
      </c>
      <c r="Q115" s="35"/>
      <c r="R115" s="50" t="s">
        <v>3222</v>
      </c>
      <c r="S115" s="35" t="s">
        <v>2596</v>
      </c>
      <c r="T115" s="34">
        <v>0</v>
      </c>
      <c r="U115" s="35">
        <v>97</v>
      </c>
      <c r="V115" s="1" t="s">
        <v>2603</v>
      </c>
      <c r="W115" s="55">
        <v>0.8</v>
      </c>
      <c r="X115" s="35">
        <f>IFERROR(
    IF(ISNUMBER(MATCH(TRIM(CLEAN(SUBSTITUTE(SUBSTITUTE(Y115, CHAR(13), ""), CHAR(10), " "))), sizeList!A:A, 0)),
        INDEX(sizeList!B:B, MATCH(TRIM(CLEAN(SUBSTITUTE(SUBSTITUTE(Y115, CHAR(13), ""), CHAR(10), " "))), sizeList!A:A, 0)),
        IF(ISNUMBER(MATCH(Y115, sizeList!A:A, 0)),
            INDEX(sizeList!B:B, MATCH(Y115, sizeList!A:A, 0)),
            IF(ISNUMBER(MATCH(TRIM(CLEAN(SUBSTITUTE(SUBSTITUTE(Y115, CHAR(13), ""), CHAR(10), " "))), sizeList!B:B, 0)),
                INDEX(sizeList!B:B, MATCH(TRIM(CLEAN(SUBSTITUTE(SUBSTITUTE(Y115, CHAR(13), ""), CHAR(10), " "))), sizeList!B:B, 0)),
                IF(ISNUMBER(MATCH(Y115, sizeList!B:B, 0)),
                    INDEX(sizeList!B:B, MATCH(Y115, sizeList!B:B, 0)),
                    "")
            )
        )
    ),
    ""
)</f>
        <v>41</v>
      </c>
      <c r="Y115" s="35">
        <v>41</v>
      </c>
      <c r="Z115" s="35" t="s">
        <v>2674</v>
      </c>
      <c r="AA115" s="117" t="str">
        <f t="shared" si="15"/>
        <v>ECO-WOOL WHITE</v>
      </c>
      <c r="AB115" s="7" t="str">
        <f>IF(AA115="", "", IFERROR(VLOOKUP(AA115, colorList!A:B,2,FALSE),""))</f>
        <v/>
      </c>
      <c r="AC115" s="7" t="str">
        <f>IF(Z115="", "", IFERROR(VLOOKUP(Z115, colorList!A:B,2,FALSE),""))</f>
        <v>eco-gyapjú fehér</v>
      </c>
      <c r="AD115" s="7"/>
    </row>
    <row r="116" spans="1:30" ht="60" customHeight="1" x14ac:dyDescent="0.25">
      <c r="A116" s="53" t="s">
        <v>978</v>
      </c>
      <c r="B116" s="53" t="s">
        <v>3751</v>
      </c>
      <c r="C116" s="7">
        <v>42</v>
      </c>
      <c r="D116" s="52" t="str">
        <f t="shared" si="8"/>
        <v>Acavallo Piuma-FS légáteresztős elöl emelt gélpad</v>
      </c>
      <c r="E116" s="52" t="s">
        <v>2869</v>
      </c>
      <c r="F116" s="52" t="str">
        <f t="shared" si="9"/>
        <v>Pad Piuma-FS Respira-FS cut-out EVA front riser</v>
      </c>
      <c r="G116" s="52" t="s">
        <v>2995</v>
      </c>
      <c r="H116" s="116" t="str">
        <f t="shared" si="10"/>
        <v>Acavallo</v>
      </c>
      <c r="I116" s="35" t="s">
        <v>2999</v>
      </c>
      <c r="J116" s="53" t="str">
        <f t="shared" si="11"/>
        <v>Lófelszerelés</v>
      </c>
      <c r="K116" s="53" t="s">
        <v>3007</v>
      </c>
      <c r="L116" s="35" t="str">
        <f t="shared" si="12"/>
        <v>Nyeregemelő</v>
      </c>
      <c r="M116" s="35" t="s">
        <v>3014</v>
      </c>
      <c r="N116" s="35" t="str">
        <f t="shared" si="13"/>
        <v>Elöl emelt</v>
      </c>
      <c r="O116" s="35" t="s">
        <v>3247</v>
      </c>
      <c r="P116" s="35" t="str">
        <f t="shared" si="14"/>
        <v/>
      </c>
      <c r="Q116" s="35"/>
      <c r="R116" s="50" t="s">
        <v>3222</v>
      </c>
      <c r="S116" s="35" t="s">
        <v>2597</v>
      </c>
      <c r="T116" s="34">
        <v>0</v>
      </c>
      <c r="U116" s="35">
        <v>97</v>
      </c>
      <c r="V116" s="1" t="s">
        <v>2603</v>
      </c>
      <c r="W116" s="55">
        <v>0.8</v>
      </c>
      <c r="X116" s="35">
        <f>IFERROR(
    IF(ISNUMBER(MATCH(TRIM(CLEAN(SUBSTITUTE(SUBSTITUTE(Y116, CHAR(13), ""), CHAR(10), " "))), sizeList!A:A, 0)),
        INDEX(sizeList!B:B, MATCH(TRIM(CLEAN(SUBSTITUTE(SUBSTITUTE(Y116, CHAR(13), ""), CHAR(10), " "))), sizeList!A:A, 0)),
        IF(ISNUMBER(MATCH(Y116, sizeList!A:A, 0)),
            INDEX(sizeList!B:B, MATCH(Y116, sizeList!A:A, 0)),
            IF(ISNUMBER(MATCH(TRIM(CLEAN(SUBSTITUTE(SUBSTITUTE(Y116, CHAR(13), ""), CHAR(10), " "))), sizeList!B:B, 0)),
                INDEX(sizeList!B:B, MATCH(TRIM(CLEAN(SUBSTITUTE(SUBSTITUTE(Y116, CHAR(13), ""), CHAR(10), " "))), sizeList!B:B, 0)),
                IF(ISNUMBER(MATCH(Y116, sizeList!B:B, 0)),
                    INDEX(sizeList!B:B, MATCH(Y116, sizeList!B:B, 0)),
                    "")
            )
        )
    ),
    ""
)</f>
        <v>43</v>
      </c>
      <c r="Y116" s="35">
        <v>43</v>
      </c>
      <c r="Z116" s="35" t="s">
        <v>2675</v>
      </c>
      <c r="AA116" s="117" t="str">
        <f t="shared" si="15"/>
        <v>ECO-WOOL NATURAL</v>
      </c>
      <c r="AB116" s="7" t="str">
        <f>IF(AA116="", "", IFERROR(VLOOKUP(AA116, colorList!A:B,2,FALSE),""))</f>
        <v/>
      </c>
      <c r="AC116" s="7" t="str">
        <f>IF(Z116="", "", IFERROR(VLOOKUP(Z116, colorList!A:B,2,FALSE),""))</f>
        <v>eco-gyapjú természetes</v>
      </c>
      <c r="AD116" s="7"/>
    </row>
    <row r="117" spans="1:30" ht="60" customHeight="1" x14ac:dyDescent="0.25">
      <c r="A117" s="53" t="s">
        <v>978</v>
      </c>
      <c r="B117" s="53" t="s">
        <v>3752</v>
      </c>
      <c r="C117" s="7">
        <v>47</v>
      </c>
      <c r="D117" s="52" t="str">
        <f t="shared" si="8"/>
        <v>Acavallo Piuma-FS légáteresztős elöl emelt gélpad</v>
      </c>
      <c r="E117" s="52" t="s">
        <v>2869</v>
      </c>
      <c r="F117" s="52" t="str">
        <f t="shared" si="9"/>
        <v>Pad Piuma-FS Respira-FS cut-out EVA front riser</v>
      </c>
      <c r="G117" s="52" t="s">
        <v>2995</v>
      </c>
      <c r="H117" s="116" t="str">
        <f t="shared" si="10"/>
        <v>Acavallo</v>
      </c>
      <c r="I117" s="35" t="s">
        <v>2999</v>
      </c>
      <c r="J117" s="53" t="str">
        <f t="shared" si="11"/>
        <v>Lófelszerelés</v>
      </c>
      <c r="K117" s="53" t="s">
        <v>3007</v>
      </c>
      <c r="L117" s="35" t="str">
        <f t="shared" si="12"/>
        <v>Nyeregemelő</v>
      </c>
      <c r="M117" s="35" t="s">
        <v>3014</v>
      </c>
      <c r="N117" s="35" t="str">
        <f t="shared" si="13"/>
        <v>Elöl emelt</v>
      </c>
      <c r="O117" s="35" t="s">
        <v>3247</v>
      </c>
      <c r="P117" s="35" t="str">
        <f t="shared" si="14"/>
        <v/>
      </c>
      <c r="Q117" s="35"/>
      <c r="R117" s="50" t="s">
        <v>3222</v>
      </c>
      <c r="S117" s="35" t="s">
        <v>2598</v>
      </c>
      <c r="T117" s="34">
        <v>0</v>
      </c>
      <c r="U117" s="35">
        <v>97</v>
      </c>
      <c r="V117" s="1" t="s">
        <v>2603</v>
      </c>
      <c r="W117" s="55">
        <v>0.8</v>
      </c>
      <c r="X117" s="35">
        <f>IFERROR(
    IF(ISNUMBER(MATCH(TRIM(CLEAN(SUBSTITUTE(SUBSTITUTE(Y117, CHAR(13), ""), CHAR(10), " "))), sizeList!A:A, 0)),
        INDEX(sizeList!B:B, MATCH(TRIM(CLEAN(SUBSTITUTE(SUBSTITUTE(Y117, CHAR(13), ""), CHAR(10), " "))), sizeList!A:A, 0)),
        IF(ISNUMBER(MATCH(Y117, sizeList!A:A, 0)),
            INDEX(sizeList!B:B, MATCH(Y117, sizeList!A:A, 0)),
            IF(ISNUMBER(MATCH(TRIM(CLEAN(SUBSTITUTE(SUBSTITUTE(Y117, CHAR(13), ""), CHAR(10), " "))), sizeList!B:B, 0)),
                INDEX(sizeList!B:B, MATCH(TRIM(CLEAN(SUBSTITUTE(SUBSTITUTE(Y117, CHAR(13), ""), CHAR(10), " "))), sizeList!B:B, 0)),
                IF(ISNUMBER(MATCH(Y117, sizeList!B:B, 0)),
                    INDEX(sizeList!B:B, MATCH(Y117, sizeList!B:B, 0)),
                    "")
            )
        )
    ),
    ""
)</f>
        <v>47</v>
      </c>
      <c r="Y117" s="35">
        <v>47</v>
      </c>
      <c r="Z117" s="35" t="s">
        <v>2676</v>
      </c>
      <c r="AA117" s="117" t="str">
        <f t="shared" si="15"/>
        <v>ECO-WOOL BROWN</v>
      </c>
      <c r="AB117" s="7" t="str">
        <f>IF(AA117="", "", IFERROR(VLOOKUP(AA117, colorList!A:B,2,FALSE),""))</f>
        <v/>
      </c>
      <c r="AC117" s="7" t="str">
        <f>IF(Z117="", "", IFERROR(VLOOKUP(Z117, colorList!A:B,2,FALSE),""))</f>
        <v>eco-gyapjú barna</v>
      </c>
      <c r="AD117" s="7"/>
    </row>
    <row r="118" spans="1:30" ht="60" customHeight="1" x14ac:dyDescent="0.25">
      <c r="A118" s="53" t="s">
        <v>978</v>
      </c>
      <c r="B118" s="53" t="s">
        <v>3753</v>
      </c>
      <c r="C118" s="7">
        <v>49</v>
      </c>
      <c r="D118" s="52" t="str">
        <f t="shared" si="8"/>
        <v>Acavallo Piuma-FS légáteresztős elöl emelt gélpad</v>
      </c>
      <c r="E118" s="52" t="s">
        <v>2869</v>
      </c>
      <c r="F118" s="52" t="str">
        <f t="shared" si="9"/>
        <v>Pad Piuma-FS Respira-FS cut-out EVA front riser</v>
      </c>
      <c r="G118" s="52" t="s">
        <v>2995</v>
      </c>
      <c r="H118" s="116" t="str">
        <f t="shared" si="10"/>
        <v>Acavallo</v>
      </c>
      <c r="I118" s="35" t="s">
        <v>2999</v>
      </c>
      <c r="J118" s="53" t="str">
        <f t="shared" si="11"/>
        <v>Lófelszerelés</v>
      </c>
      <c r="K118" s="53" t="s">
        <v>3007</v>
      </c>
      <c r="L118" s="35" t="str">
        <f t="shared" si="12"/>
        <v>Nyeregemelő</v>
      </c>
      <c r="M118" s="35" t="s">
        <v>3014</v>
      </c>
      <c r="N118" s="35" t="str">
        <f t="shared" si="13"/>
        <v>Elöl emelt</v>
      </c>
      <c r="O118" s="35" t="s">
        <v>3247</v>
      </c>
      <c r="P118" s="35" t="str">
        <f t="shared" si="14"/>
        <v/>
      </c>
      <c r="Q118" s="35"/>
      <c r="R118" s="50" t="s">
        <v>3222</v>
      </c>
      <c r="S118" s="35" t="s">
        <v>2599</v>
      </c>
      <c r="T118" s="34">
        <v>0</v>
      </c>
      <c r="U118" s="35">
        <v>97</v>
      </c>
      <c r="V118" s="1" t="s">
        <v>2603</v>
      </c>
      <c r="W118" s="55">
        <v>0.8</v>
      </c>
      <c r="X118" s="35">
        <f>IFERROR(
    IF(ISNUMBER(MATCH(TRIM(CLEAN(SUBSTITUTE(SUBSTITUTE(Y118, CHAR(13), ""), CHAR(10), " "))), sizeList!A:A, 0)),
        INDEX(sizeList!B:B, MATCH(TRIM(CLEAN(SUBSTITUTE(SUBSTITUTE(Y118, CHAR(13), ""), CHAR(10), " "))), sizeList!A:A, 0)),
        IF(ISNUMBER(MATCH(Y118, sizeList!A:A, 0)),
            INDEX(sizeList!B:B, MATCH(Y118, sizeList!A:A, 0)),
            IF(ISNUMBER(MATCH(TRIM(CLEAN(SUBSTITUTE(SUBSTITUTE(Y118, CHAR(13), ""), CHAR(10), " "))), sizeList!B:B, 0)),
                INDEX(sizeList!B:B, MATCH(TRIM(CLEAN(SUBSTITUTE(SUBSTITUTE(Y118, CHAR(13), ""), CHAR(10), " "))), sizeList!B:B, 0)),
                IF(ISNUMBER(MATCH(Y118, sizeList!B:B, 0)),
                    INDEX(sizeList!B:B, MATCH(Y118, sizeList!B:B, 0)),
                    "")
            )
        )
    ),
    ""
)</f>
        <v>49</v>
      </c>
      <c r="Y118" s="35">
        <v>49</v>
      </c>
      <c r="Z118" s="35" t="s">
        <v>2677</v>
      </c>
      <c r="AA118" s="117" t="str">
        <f t="shared" si="15"/>
        <v>ECO-WOOL BLACK</v>
      </c>
      <c r="AB118" s="7" t="str">
        <f>IF(AA118="", "", IFERROR(VLOOKUP(AA118, colorList!A:B,2,FALSE),""))</f>
        <v/>
      </c>
      <c r="AC118" s="7" t="str">
        <f>IF(Z118="", "", IFERROR(VLOOKUP(Z118, colorList!A:B,2,FALSE),""))</f>
        <v>eco-gyapjú fekete</v>
      </c>
      <c r="AD118" s="7"/>
    </row>
    <row r="119" spans="1:30" ht="60" customHeight="1" x14ac:dyDescent="0.25">
      <c r="A119" s="53" t="s">
        <v>882</v>
      </c>
      <c r="B119" s="7" t="s">
        <v>3756</v>
      </c>
      <c r="C119" s="7" t="s">
        <v>1042</v>
      </c>
      <c r="D119" s="52" t="str">
        <f t="shared" si="8"/>
        <v>Acavallo nyeregemelő szintetikus bárányszőrrel egyenes</v>
      </c>
      <c r="E119" s="52" t="s">
        <v>2777</v>
      </c>
      <c r="F119" s="52" t="str">
        <f t="shared" si="9"/>
        <v>Gel classic pad cut out ecowool</v>
      </c>
      <c r="G119" s="52" t="s">
        <v>2897</v>
      </c>
      <c r="H119" s="116" t="str">
        <f t="shared" si="10"/>
        <v>Acavallo</v>
      </c>
      <c r="I119" s="35" t="s">
        <v>2999</v>
      </c>
      <c r="J119" s="53" t="str">
        <f t="shared" si="11"/>
        <v>Lófelszerelés</v>
      </c>
      <c r="K119" s="53" t="s">
        <v>3007</v>
      </c>
      <c r="L119" s="35" t="str">
        <f t="shared" si="12"/>
        <v>Nyeregemelő</v>
      </c>
      <c r="M119" s="35" t="s">
        <v>3014</v>
      </c>
      <c r="N119" s="35" t="str">
        <f t="shared" si="13"/>
        <v>Egyenes(Nem emelt)</v>
      </c>
      <c r="O119" s="35" t="s">
        <v>3244</v>
      </c>
      <c r="P119" s="35" t="str">
        <f t="shared" si="14"/>
        <v/>
      </c>
      <c r="Q119" s="35"/>
      <c r="R119" s="55" t="s">
        <v>3127</v>
      </c>
      <c r="S119" s="35" t="s">
        <v>1665</v>
      </c>
      <c r="T119" s="34">
        <v>0</v>
      </c>
      <c r="U119" s="35">
        <v>132</v>
      </c>
      <c r="V119" s="1" t="s">
        <v>2603</v>
      </c>
      <c r="W119" s="55">
        <v>0.8</v>
      </c>
      <c r="X119" s="35" t="str">
        <f>IFERROR(
    IF(ISNUMBER(MATCH(TRIM(CLEAN(SUBSTITUTE(SUBSTITUTE(Y119, CHAR(13), ""), CHAR(10), " "))), sizeList!A:A, 0)),
        INDEX(sizeList!B:B, MATCH(TRIM(CLEAN(SUBSTITUTE(SUBSTITUTE(Y119, CHAR(13), ""), CHAR(10), " "))), sizeList!A:A, 0)),
        IF(ISNUMBER(MATCH(Y119, sizeList!A:A, 0)),
            INDEX(sizeList!B:B, MATCH(Y119, sizeList!A:A, 0)),
            IF(ISNUMBER(MATCH(TRIM(CLEAN(SUBSTITUTE(SUBSTITUTE(Y119, CHAR(13), ""), CHAR(10), " "))), sizeList!B:B, 0)),
                INDEX(sizeList!B:B, MATCH(TRIM(CLEAN(SUBSTITUTE(SUBSTITUTE(Y119, CHAR(13), ""), CHAR(10), " "))), sizeList!B:B, 0)),
                IF(ISNUMBER(MATCH(Y119, sizeList!B:B, 0)),
                    INDEX(sizeList!B:B, MATCH(Y119, sizeList!B:B, 0)),
                    "")
            )
        )
    ),
    ""
)</f>
        <v>MEDIUM</v>
      </c>
      <c r="Y119" s="35" t="s">
        <v>536</v>
      </c>
      <c r="Z119" s="35" t="s">
        <v>2611</v>
      </c>
      <c r="AA119" s="117" t="str">
        <f t="shared" si="15"/>
        <v>TRANSPARENT</v>
      </c>
      <c r="AB119" s="7" t="str">
        <f>IF(AA119="", "", IFERROR(VLOOKUP(AA119, colorList!A:B,2,FALSE),""))</f>
        <v>átlátszó</v>
      </c>
      <c r="AC119" s="7" t="str">
        <f>IF(Z119="", "", IFERROR(VLOOKUP(Z119, colorList!A:B,2,FALSE),""))</f>
        <v>átlátszó</v>
      </c>
      <c r="AD119" s="7"/>
    </row>
    <row r="120" spans="1:30" ht="60" customHeight="1" x14ac:dyDescent="0.25">
      <c r="A120" s="53" t="s">
        <v>882</v>
      </c>
      <c r="B120" s="7" t="s">
        <v>3756</v>
      </c>
      <c r="C120" s="7" t="s">
        <v>1043</v>
      </c>
      <c r="D120" s="52" t="str">
        <f t="shared" si="8"/>
        <v>Acavallo nyeregemelő szintetikus bárányszőrrel egyenes</v>
      </c>
      <c r="E120" s="52" t="s">
        <v>2777</v>
      </c>
      <c r="F120" s="52" t="str">
        <f t="shared" si="9"/>
        <v>Gel classic pad cut out ecowool</v>
      </c>
      <c r="G120" s="52" t="s">
        <v>2897</v>
      </c>
      <c r="H120" s="116" t="str">
        <f t="shared" si="10"/>
        <v>Acavallo</v>
      </c>
      <c r="I120" s="35" t="s">
        <v>2999</v>
      </c>
      <c r="J120" s="53" t="str">
        <f t="shared" si="11"/>
        <v>Lófelszerelés</v>
      </c>
      <c r="K120" s="53" t="s">
        <v>3007</v>
      </c>
      <c r="L120" s="35" t="str">
        <f t="shared" si="12"/>
        <v>Nyeregemelő</v>
      </c>
      <c r="M120" s="35" t="s">
        <v>3014</v>
      </c>
      <c r="N120" s="35" t="str">
        <f t="shared" si="13"/>
        <v>Egyenes(Nem emelt)</v>
      </c>
      <c r="O120" s="35" t="s">
        <v>3244</v>
      </c>
      <c r="P120" s="35" t="str">
        <f t="shared" si="14"/>
        <v/>
      </c>
      <c r="Q120" s="35"/>
      <c r="R120" s="55" t="s">
        <v>3127</v>
      </c>
      <c r="S120" s="35" t="s">
        <v>1666</v>
      </c>
      <c r="T120" s="34">
        <v>0</v>
      </c>
      <c r="U120" s="35">
        <v>132</v>
      </c>
      <c r="V120" s="1" t="s">
        <v>2603</v>
      </c>
      <c r="W120" s="55">
        <v>0.8</v>
      </c>
      <c r="X120" s="35" t="str">
        <f>IFERROR(
    IF(ISNUMBER(MATCH(TRIM(CLEAN(SUBSTITUTE(SUBSTITUTE(Y120, CHAR(13), ""), CHAR(10), " "))), sizeList!A:A, 0)),
        INDEX(sizeList!B:B, MATCH(TRIM(CLEAN(SUBSTITUTE(SUBSTITUTE(Y120, CHAR(13), ""), CHAR(10), " "))), sizeList!A:A, 0)),
        IF(ISNUMBER(MATCH(Y120, sizeList!A:A, 0)),
            INDEX(sizeList!B:B, MATCH(Y120, sizeList!A:A, 0)),
            IF(ISNUMBER(MATCH(TRIM(CLEAN(SUBSTITUTE(SUBSTITUTE(Y120, CHAR(13), ""), CHAR(10), " "))), sizeList!B:B, 0)),
                INDEX(sizeList!B:B, MATCH(TRIM(CLEAN(SUBSTITUTE(SUBSTITUTE(Y120, CHAR(13), ""), CHAR(10), " "))), sizeList!B:B, 0)),
                IF(ISNUMBER(MATCH(Y120, sizeList!B:B, 0)),
                    INDEX(sizeList!B:B, MATCH(Y120, sizeList!B:B, 0)),
                    "")
            )
        )
    ),
    ""
)</f>
        <v>MEDIUM</v>
      </c>
      <c r="Y120" s="35" t="s">
        <v>536</v>
      </c>
      <c r="Z120" s="35" t="s">
        <v>2611</v>
      </c>
      <c r="AA120" s="117" t="str">
        <f t="shared" si="15"/>
        <v>TRANSPARENT</v>
      </c>
      <c r="AB120" s="7" t="str">
        <f>IF(AA120="", "", IFERROR(VLOOKUP(AA120, colorList!A:B,2,FALSE),""))</f>
        <v>átlátszó</v>
      </c>
      <c r="AC120" s="7" t="str">
        <f>IF(Z120="", "", IFERROR(VLOOKUP(Z120, colorList!A:B,2,FALSE),""))</f>
        <v>átlátszó</v>
      </c>
      <c r="AD120" s="7"/>
    </row>
    <row r="121" spans="1:30" ht="60" customHeight="1" x14ac:dyDescent="0.25">
      <c r="A121" s="53" t="s">
        <v>882</v>
      </c>
      <c r="B121" s="7" t="s">
        <v>3756</v>
      </c>
      <c r="C121" s="7" t="s">
        <v>1044</v>
      </c>
      <c r="D121" s="52" t="str">
        <f t="shared" si="8"/>
        <v>Acavallo nyeregemelő szintetikus bárányszőrrel egyenes</v>
      </c>
      <c r="E121" s="52" t="s">
        <v>2777</v>
      </c>
      <c r="F121" s="52" t="str">
        <f t="shared" si="9"/>
        <v>Gel classic pad cut out ecowool</v>
      </c>
      <c r="G121" s="52" t="s">
        <v>2897</v>
      </c>
      <c r="H121" s="116" t="str">
        <f t="shared" si="10"/>
        <v>Acavallo</v>
      </c>
      <c r="I121" s="35" t="s">
        <v>2999</v>
      </c>
      <c r="J121" s="53" t="str">
        <f t="shared" si="11"/>
        <v>Lófelszerelés</v>
      </c>
      <c r="K121" s="53" t="s">
        <v>3007</v>
      </c>
      <c r="L121" s="35" t="str">
        <f t="shared" si="12"/>
        <v>Nyeregemelő</v>
      </c>
      <c r="M121" s="35" t="s">
        <v>3014</v>
      </c>
      <c r="N121" s="35" t="str">
        <f t="shared" si="13"/>
        <v>Egyenes(Nem emelt)</v>
      </c>
      <c r="O121" s="35" t="s">
        <v>3244</v>
      </c>
      <c r="P121" s="35" t="str">
        <f t="shared" si="14"/>
        <v/>
      </c>
      <c r="Q121" s="35"/>
      <c r="R121" s="55" t="s">
        <v>3127</v>
      </c>
      <c r="S121" s="35" t="s">
        <v>1667</v>
      </c>
      <c r="T121" s="34">
        <v>0</v>
      </c>
      <c r="U121" s="35">
        <v>132</v>
      </c>
      <c r="V121" s="1" t="s">
        <v>2603</v>
      </c>
      <c r="W121" s="55">
        <v>0.8</v>
      </c>
      <c r="X121" s="35" t="str">
        <f>IFERROR(
    IF(ISNUMBER(MATCH(TRIM(CLEAN(SUBSTITUTE(SUBSTITUTE(Y121, CHAR(13), ""), CHAR(10), " "))), sizeList!A:A, 0)),
        INDEX(sizeList!B:B, MATCH(TRIM(CLEAN(SUBSTITUTE(SUBSTITUTE(Y121, CHAR(13), ""), CHAR(10), " "))), sizeList!A:A, 0)),
        IF(ISNUMBER(MATCH(Y121, sizeList!A:A, 0)),
            INDEX(sizeList!B:B, MATCH(Y121, sizeList!A:A, 0)),
            IF(ISNUMBER(MATCH(TRIM(CLEAN(SUBSTITUTE(SUBSTITUTE(Y121, CHAR(13), ""), CHAR(10), " "))), sizeList!B:B, 0)),
                INDEX(sizeList!B:B, MATCH(TRIM(CLEAN(SUBSTITUTE(SUBSTITUTE(Y121, CHAR(13), ""), CHAR(10), " "))), sizeList!B:B, 0)),
                IF(ISNUMBER(MATCH(Y121, sizeList!B:B, 0)),
                    INDEX(sizeList!B:B, MATCH(Y121, sizeList!B:B, 0)),
                    "")
            )
        )
    ),
    ""
)</f>
        <v>MEDIUM</v>
      </c>
      <c r="Y121" s="35" t="s">
        <v>536</v>
      </c>
      <c r="Z121" s="35" t="s">
        <v>2611</v>
      </c>
      <c r="AA121" s="117" t="str">
        <f t="shared" si="15"/>
        <v>TRANSPARENT</v>
      </c>
      <c r="AB121" s="7" t="str">
        <f>IF(AA121="", "", IFERROR(VLOOKUP(AA121, colorList!A:B,2,FALSE),""))</f>
        <v>átlátszó</v>
      </c>
      <c r="AC121" s="7" t="str">
        <f>IF(Z121="", "", IFERROR(VLOOKUP(Z121, colorList!A:B,2,FALSE),""))</f>
        <v>átlátszó</v>
      </c>
      <c r="AD121" s="7"/>
    </row>
    <row r="122" spans="1:30" s="62" customFormat="1" ht="60" customHeight="1" x14ac:dyDescent="0.25">
      <c r="A122" s="53" t="s">
        <v>882</v>
      </c>
      <c r="B122" s="7" t="s">
        <v>3756</v>
      </c>
      <c r="C122" s="7" t="s">
        <v>1045</v>
      </c>
      <c r="D122" s="52" t="str">
        <f t="shared" si="8"/>
        <v>Acavallo nyeregemelő szintetikus bárányszőrrel egyenes</v>
      </c>
      <c r="E122" s="52" t="s">
        <v>2777</v>
      </c>
      <c r="F122" s="52" t="str">
        <f t="shared" si="9"/>
        <v>Gel classic pad cut out ecowool</v>
      </c>
      <c r="G122" s="52" t="s">
        <v>2897</v>
      </c>
      <c r="H122" s="117" t="str">
        <f t="shared" si="10"/>
        <v>Acavallo</v>
      </c>
      <c r="I122" s="35" t="s">
        <v>2999</v>
      </c>
      <c r="J122" s="53" t="str">
        <f t="shared" si="11"/>
        <v>Lófelszerelés</v>
      </c>
      <c r="K122" s="53" t="s">
        <v>3007</v>
      </c>
      <c r="L122" s="35" t="str">
        <f t="shared" si="12"/>
        <v>Nyeregemelő</v>
      </c>
      <c r="M122" s="35" t="s">
        <v>3014</v>
      </c>
      <c r="N122" s="35" t="str">
        <f t="shared" si="13"/>
        <v>Egyenes(Nem emelt)</v>
      </c>
      <c r="O122" s="35" t="s">
        <v>3244</v>
      </c>
      <c r="P122" s="35" t="str">
        <f t="shared" si="14"/>
        <v/>
      </c>
      <c r="Q122" s="35"/>
      <c r="R122" s="55" t="s">
        <v>3127</v>
      </c>
      <c r="S122" s="35" t="s">
        <v>1668</v>
      </c>
      <c r="T122" s="34">
        <v>0</v>
      </c>
      <c r="U122" s="35">
        <v>132</v>
      </c>
      <c r="V122" s="1" t="s">
        <v>2603</v>
      </c>
      <c r="W122" s="55">
        <v>0.8</v>
      </c>
      <c r="X122" s="35" t="str">
        <f>IFERROR(
    IF(ISNUMBER(MATCH(TRIM(CLEAN(SUBSTITUTE(SUBSTITUTE(Y122, CHAR(13), ""), CHAR(10), " "))), sizeList!A:A, 0)),
        INDEX(sizeList!B:B, MATCH(TRIM(CLEAN(SUBSTITUTE(SUBSTITUTE(Y122, CHAR(13), ""), CHAR(10), " "))), sizeList!A:A, 0)),
        IF(ISNUMBER(MATCH(Y122, sizeList!A:A, 0)),
            INDEX(sizeList!B:B, MATCH(Y122, sizeList!A:A, 0)),
            IF(ISNUMBER(MATCH(TRIM(CLEAN(SUBSTITUTE(SUBSTITUTE(Y122, CHAR(13), ""), CHAR(10), " "))), sizeList!B:B, 0)),
                INDEX(sizeList!B:B, MATCH(TRIM(CLEAN(SUBSTITUTE(SUBSTITUTE(Y122, CHAR(13), ""), CHAR(10), " "))), sizeList!B:B, 0)),
                IF(ISNUMBER(MATCH(Y122, sizeList!B:B, 0)),
                    INDEX(sizeList!B:B, MATCH(Y122, sizeList!B:B, 0)),
                    "")
            )
        )
    ),
    ""
)</f>
        <v>MEDIUM</v>
      </c>
      <c r="Y122" s="35" t="s">
        <v>536</v>
      </c>
      <c r="Z122" s="35" t="s">
        <v>2611</v>
      </c>
      <c r="AA122" s="117" t="str">
        <f t="shared" si="15"/>
        <v>TRANSPARENT</v>
      </c>
      <c r="AB122" s="7" t="str">
        <f>IF(AA122="", "", IFERROR(VLOOKUP(AA122, colorList!A:B,2,FALSE),""))</f>
        <v>átlátszó</v>
      </c>
      <c r="AC122" s="7" t="str">
        <f>IF(Z122="", "", IFERROR(VLOOKUP(Z122, colorList!A:B,2,FALSE),""))</f>
        <v>átlátszó</v>
      </c>
    </row>
    <row r="123" spans="1:30" ht="60" customHeight="1" x14ac:dyDescent="0.25">
      <c r="A123" s="53" t="s">
        <v>882</v>
      </c>
      <c r="B123" s="7" t="s">
        <v>3756</v>
      </c>
      <c r="C123" s="7" t="s">
        <v>1046</v>
      </c>
      <c r="D123" s="52" t="str">
        <f t="shared" si="8"/>
        <v>Acavallo nyeregemelő szintetikus bárányszőrrel egyenes</v>
      </c>
      <c r="E123" s="52" t="s">
        <v>2777</v>
      </c>
      <c r="F123" s="52" t="str">
        <f t="shared" si="9"/>
        <v>Gel classic pad cut out ecowool</v>
      </c>
      <c r="G123" s="52" t="s">
        <v>2897</v>
      </c>
      <c r="H123" s="116" t="str">
        <f t="shared" si="10"/>
        <v>Acavallo</v>
      </c>
      <c r="I123" s="35" t="s">
        <v>2999</v>
      </c>
      <c r="J123" s="53" t="str">
        <f t="shared" si="11"/>
        <v>Lófelszerelés</v>
      </c>
      <c r="K123" s="53" t="s">
        <v>3007</v>
      </c>
      <c r="L123" s="35" t="str">
        <f t="shared" si="12"/>
        <v>Nyeregemelő</v>
      </c>
      <c r="M123" s="35" t="s">
        <v>3014</v>
      </c>
      <c r="N123" s="35" t="str">
        <f t="shared" si="13"/>
        <v>Egyenes(Nem emelt)</v>
      </c>
      <c r="O123" s="35" t="s">
        <v>3244</v>
      </c>
      <c r="P123" s="35" t="str">
        <f t="shared" si="14"/>
        <v/>
      </c>
      <c r="Q123" s="35"/>
      <c r="R123" s="55" t="s">
        <v>3127</v>
      </c>
      <c r="S123" s="35" t="s">
        <v>1669</v>
      </c>
      <c r="T123" s="34">
        <v>0</v>
      </c>
      <c r="U123" s="35">
        <v>132</v>
      </c>
      <c r="V123" s="1" t="s">
        <v>2603</v>
      </c>
      <c r="W123" s="55">
        <v>0.8</v>
      </c>
      <c r="X123" s="35" t="str">
        <f>IFERROR(
    IF(ISNUMBER(MATCH(TRIM(CLEAN(SUBSTITUTE(SUBSTITUTE(Y123, CHAR(13), ""), CHAR(10), " "))), sizeList!A:A, 0)),
        INDEX(sizeList!B:B, MATCH(TRIM(CLEAN(SUBSTITUTE(SUBSTITUTE(Y123, CHAR(13), ""), CHAR(10), " "))), sizeList!A:A, 0)),
        IF(ISNUMBER(MATCH(Y123, sizeList!A:A, 0)),
            INDEX(sizeList!B:B, MATCH(Y123, sizeList!A:A, 0)),
            IF(ISNUMBER(MATCH(TRIM(CLEAN(SUBSTITUTE(SUBSTITUTE(Y123, CHAR(13), ""), CHAR(10), " "))), sizeList!B:B, 0)),
                INDEX(sizeList!B:B, MATCH(TRIM(CLEAN(SUBSTITUTE(SUBSTITUTE(Y123, CHAR(13), ""), CHAR(10), " "))), sizeList!B:B, 0)),
                IF(ISNUMBER(MATCH(Y123, sizeList!B:B, 0)),
                    INDEX(sizeList!B:B, MATCH(Y123, sizeList!B:B, 0)),
                    "")
            )
        )
    ),
    ""
)</f>
        <v>LARGE</v>
      </c>
      <c r="Y123" s="35" t="s">
        <v>537</v>
      </c>
      <c r="Z123" s="35" t="s">
        <v>2611</v>
      </c>
      <c r="AA123" s="117" t="str">
        <f t="shared" si="15"/>
        <v>TRANSPARENT</v>
      </c>
      <c r="AB123" s="7" t="str">
        <f>IF(AA123="", "", IFERROR(VLOOKUP(AA123, colorList!A:B,2,FALSE),""))</f>
        <v>átlátszó</v>
      </c>
      <c r="AC123" s="7" t="str">
        <f>IF(Z123="", "", IFERROR(VLOOKUP(Z123, colorList!A:B,2,FALSE),""))</f>
        <v>átlátszó</v>
      </c>
      <c r="AD123" s="7"/>
    </row>
    <row r="124" spans="1:30" ht="60" customHeight="1" x14ac:dyDescent="0.25">
      <c r="A124" s="53" t="s">
        <v>882</v>
      </c>
      <c r="B124" s="7" t="s">
        <v>3756</v>
      </c>
      <c r="C124" s="7" t="s">
        <v>1047</v>
      </c>
      <c r="D124" s="52" t="str">
        <f t="shared" si="8"/>
        <v>Acavallo nyeregemelő szintetikus bárányszőrrel egyenes</v>
      </c>
      <c r="E124" s="52" t="s">
        <v>2777</v>
      </c>
      <c r="F124" s="52" t="str">
        <f t="shared" si="9"/>
        <v>Gel classic pad cut out ecowool</v>
      </c>
      <c r="G124" s="52" t="s">
        <v>2897</v>
      </c>
      <c r="H124" s="116" t="str">
        <f t="shared" si="10"/>
        <v>Acavallo</v>
      </c>
      <c r="I124" s="35" t="s">
        <v>2999</v>
      </c>
      <c r="J124" s="53" t="str">
        <f t="shared" si="11"/>
        <v>Lófelszerelés</v>
      </c>
      <c r="K124" s="53" t="s">
        <v>3007</v>
      </c>
      <c r="L124" s="35" t="str">
        <f t="shared" si="12"/>
        <v>Nyeregemelő</v>
      </c>
      <c r="M124" s="35" t="s">
        <v>3014</v>
      </c>
      <c r="N124" s="35" t="str">
        <f t="shared" si="13"/>
        <v>Egyenes(Nem emelt)</v>
      </c>
      <c r="O124" s="35" t="s">
        <v>3244</v>
      </c>
      <c r="P124" s="35" t="str">
        <f t="shared" si="14"/>
        <v/>
      </c>
      <c r="Q124" s="35"/>
      <c r="R124" s="55" t="s">
        <v>3127</v>
      </c>
      <c r="S124" s="35" t="s">
        <v>1670</v>
      </c>
      <c r="T124" s="34">
        <v>0</v>
      </c>
      <c r="U124" s="35">
        <v>132</v>
      </c>
      <c r="V124" s="1" t="s">
        <v>2603</v>
      </c>
      <c r="W124" s="55">
        <v>0.8</v>
      </c>
      <c r="X124" s="35" t="str">
        <f>IFERROR(
    IF(ISNUMBER(MATCH(TRIM(CLEAN(SUBSTITUTE(SUBSTITUTE(Y124, CHAR(13), ""), CHAR(10), " "))), sizeList!A:A, 0)),
        INDEX(sizeList!B:B, MATCH(TRIM(CLEAN(SUBSTITUTE(SUBSTITUTE(Y124, CHAR(13), ""), CHAR(10), " "))), sizeList!A:A, 0)),
        IF(ISNUMBER(MATCH(Y124, sizeList!A:A, 0)),
            INDEX(sizeList!B:B, MATCH(Y124, sizeList!A:A, 0)),
            IF(ISNUMBER(MATCH(TRIM(CLEAN(SUBSTITUTE(SUBSTITUTE(Y124, CHAR(13), ""), CHAR(10), " "))), sizeList!B:B, 0)),
                INDEX(sizeList!B:B, MATCH(TRIM(CLEAN(SUBSTITUTE(SUBSTITUTE(Y124, CHAR(13), ""), CHAR(10), " "))), sizeList!B:B, 0)),
                IF(ISNUMBER(MATCH(Y124, sizeList!B:B, 0)),
                    INDEX(sizeList!B:B, MATCH(Y124, sizeList!B:B, 0)),
                    "")
            )
        )
    ),
    ""
)</f>
        <v>LARGE</v>
      </c>
      <c r="Y124" s="35" t="s">
        <v>537</v>
      </c>
      <c r="Z124" s="35" t="s">
        <v>2611</v>
      </c>
      <c r="AA124" s="117" t="str">
        <f t="shared" si="15"/>
        <v>TRANSPARENT</v>
      </c>
      <c r="AB124" s="7" t="str">
        <f>IF(AA124="", "", IFERROR(VLOOKUP(AA124, colorList!A:B,2,FALSE),""))</f>
        <v>átlátszó</v>
      </c>
      <c r="AC124" s="7" t="str">
        <f>IF(Z124="", "", IFERROR(VLOOKUP(Z124, colorList!A:B,2,FALSE),""))</f>
        <v>átlátszó</v>
      </c>
      <c r="AD124" s="7"/>
    </row>
    <row r="125" spans="1:30" ht="60" customHeight="1" x14ac:dyDescent="0.25">
      <c r="A125" s="53" t="s">
        <v>882</v>
      </c>
      <c r="B125" s="7" t="s">
        <v>3756</v>
      </c>
      <c r="C125" s="7" t="s">
        <v>1048</v>
      </c>
      <c r="D125" s="52" t="str">
        <f t="shared" si="8"/>
        <v>Acavallo nyeregemelő szintetikus bárányszőrrel egyenes</v>
      </c>
      <c r="E125" s="52" t="s">
        <v>2777</v>
      </c>
      <c r="F125" s="52" t="str">
        <f t="shared" si="9"/>
        <v>Gel classic pad cut out ecowool</v>
      </c>
      <c r="G125" s="52" t="s">
        <v>2897</v>
      </c>
      <c r="H125" s="116" t="str">
        <f t="shared" si="10"/>
        <v>Acavallo</v>
      </c>
      <c r="I125" s="35" t="s">
        <v>2999</v>
      </c>
      <c r="J125" s="53" t="str">
        <f t="shared" si="11"/>
        <v>Lófelszerelés</v>
      </c>
      <c r="K125" s="53" t="s">
        <v>3007</v>
      </c>
      <c r="L125" s="35" t="str">
        <f t="shared" si="12"/>
        <v>Nyeregemelő</v>
      </c>
      <c r="M125" s="35" t="s">
        <v>3014</v>
      </c>
      <c r="N125" s="35" t="str">
        <f t="shared" si="13"/>
        <v>Egyenes(Nem emelt)</v>
      </c>
      <c r="O125" s="35" t="s">
        <v>3244</v>
      </c>
      <c r="P125" s="35" t="str">
        <f t="shared" si="14"/>
        <v/>
      </c>
      <c r="Q125" s="35"/>
      <c r="R125" s="55" t="s">
        <v>3127</v>
      </c>
      <c r="S125" s="35" t="s">
        <v>1671</v>
      </c>
      <c r="T125" s="34">
        <v>0</v>
      </c>
      <c r="U125" s="35">
        <v>132</v>
      </c>
      <c r="V125" s="1" t="s">
        <v>2603</v>
      </c>
      <c r="W125" s="55">
        <v>0.8</v>
      </c>
      <c r="X125" s="35" t="str">
        <f>IFERROR(
    IF(ISNUMBER(MATCH(TRIM(CLEAN(SUBSTITUTE(SUBSTITUTE(Y125, CHAR(13), ""), CHAR(10), " "))), sizeList!A:A, 0)),
        INDEX(sizeList!B:B, MATCH(TRIM(CLEAN(SUBSTITUTE(SUBSTITUTE(Y125, CHAR(13), ""), CHAR(10), " "))), sizeList!A:A, 0)),
        IF(ISNUMBER(MATCH(Y125, sizeList!A:A, 0)),
            INDEX(sizeList!B:B, MATCH(Y125, sizeList!A:A, 0)),
            IF(ISNUMBER(MATCH(TRIM(CLEAN(SUBSTITUTE(SUBSTITUTE(Y125, CHAR(13), ""), CHAR(10), " "))), sizeList!B:B, 0)),
                INDEX(sizeList!B:B, MATCH(TRIM(CLEAN(SUBSTITUTE(SUBSTITUTE(Y125, CHAR(13), ""), CHAR(10), " "))), sizeList!B:B, 0)),
                IF(ISNUMBER(MATCH(Y125, sizeList!B:B, 0)),
                    INDEX(sizeList!B:B, MATCH(Y125, sizeList!B:B, 0)),
                    "")
            )
        )
    ),
    ""
)</f>
        <v>LARGE</v>
      </c>
      <c r="Y125" s="35" t="s">
        <v>537</v>
      </c>
      <c r="Z125" s="35" t="s">
        <v>2611</v>
      </c>
      <c r="AA125" s="117" t="str">
        <f t="shared" si="15"/>
        <v>TRANSPARENT</v>
      </c>
      <c r="AB125" s="7" t="str">
        <f>IF(AA125="", "", IFERROR(VLOOKUP(AA125, colorList!A:B,2,FALSE),""))</f>
        <v>átlátszó</v>
      </c>
      <c r="AC125" s="7" t="str">
        <f>IF(Z125="", "", IFERROR(VLOOKUP(Z125, colorList!A:B,2,FALSE),""))</f>
        <v>átlátszó</v>
      </c>
      <c r="AD125" s="7"/>
    </row>
    <row r="126" spans="1:30" ht="60" customHeight="1" x14ac:dyDescent="0.25">
      <c r="A126" s="53" t="s">
        <v>882</v>
      </c>
      <c r="B126" s="7" t="s">
        <v>3756</v>
      </c>
      <c r="C126" s="7" t="s">
        <v>1049</v>
      </c>
      <c r="D126" s="52" t="str">
        <f t="shared" si="8"/>
        <v>Acavallo nyeregemelő szintetikus bárányszőrrel egyenes</v>
      </c>
      <c r="E126" s="52" t="s">
        <v>2777</v>
      </c>
      <c r="F126" s="52" t="str">
        <f t="shared" si="9"/>
        <v>Gel classic pad cut out ecowool</v>
      </c>
      <c r="G126" s="52" t="s">
        <v>2897</v>
      </c>
      <c r="H126" s="116" t="str">
        <f t="shared" si="10"/>
        <v>Acavallo</v>
      </c>
      <c r="I126" s="35" t="s">
        <v>2999</v>
      </c>
      <c r="J126" s="53" t="str">
        <f t="shared" si="11"/>
        <v>Lófelszerelés</v>
      </c>
      <c r="K126" s="53" t="s">
        <v>3007</v>
      </c>
      <c r="L126" s="35" t="str">
        <f t="shared" si="12"/>
        <v>Nyeregemelő</v>
      </c>
      <c r="M126" s="35" t="s">
        <v>3014</v>
      </c>
      <c r="N126" s="35" t="str">
        <f t="shared" si="13"/>
        <v>Egyenes(Nem emelt)</v>
      </c>
      <c r="O126" s="35" t="s">
        <v>3244</v>
      </c>
      <c r="P126" s="35" t="str">
        <f t="shared" si="14"/>
        <v/>
      </c>
      <c r="Q126" s="35"/>
      <c r="R126" s="55" t="s">
        <v>3127</v>
      </c>
      <c r="S126" s="35" t="s">
        <v>1672</v>
      </c>
      <c r="T126" s="34">
        <v>0</v>
      </c>
      <c r="U126" s="35">
        <v>132</v>
      </c>
      <c r="V126" s="1" t="s">
        <v>2603</v>
      </c>
      <c r="W126" s="55">
        <v>0.8</v>
      </c>
      <c r="X126" s="35" t="str">
        <f>IFERROR(
    IF(ISNUMBER(MATCH(TRIM(CLEAN(SUBSTITUTE(SUBSTITUTE(Y126, CHAR(13), ""), CHAR(10), " "))), sizeList!A:A, 0)),
        INDEX(sizeList!B:B, MATCH(TRIM(CLEAN(SUBSTITUTE(SUBSTITUTE(Y126, CHAR(13), ""), CHAR(10), " "))), sizeList!A:A, 0)),
        IF(ISNUMBER(MATCH(Y126, sizeList!A:A, 0)),
            INDEX(sizeList!B:B, MATCH(Y126, sizeList!A:A, 0)),
            IF(ISNUMBER(MATCH(TRIM(CLEAN(SUBSTITUTE(SUBSTITUTE(Y126, CHAR(13), ""), CHAR(10), " "))), sizeList!B:B, 0)),
                INDEX(sizeList!B:B, MATCH(TRIM(CLEAN(SUBSTITUTE(SUBSTITUTE(Y126, CHAR(13), ""), CHAR(10), " "))), sizeList!B:B, 0)),
                IF(ISNUMBER(MATCH(Y126, sizeList!B:B, 0)),
                    INDEX(sizeList!B:B, MATCH(Y126, sizeList!B:B, 0)),
                    "")
            )
        )
    ),
    ""
)</f>
        <v>LARGE</v>
      </c>
      <c r="Y126" s="35" t="s">
        <v>537</v>
      </c>
      <c r="Z126" s="35" t="s">
        <v>2611</v>
      </c>
      <c r="AA126" s="117" t="str">
        <f t="shared" si="15"/>
        <v>TRANSPARENT</v>
      </c>
      <c r="AB126" s="7" t="str">
        <f>IF(AA126="", "", IFERROR(VLOOKUP(AA126, colorList!A:B,2,FALSE),""))</f>
        <v>átlátszó</v>
      </c>
      <c r="AC126" s="7" t="str">
        <f>IF(Z126="", "", IFERROR(VLOOKUP(Z126, colorList!A:B,2,FALSE),""))</f>
        <v>átlátszó</v>
      </c>
      <c r="AD126" s="7"/>
    </row>
    <row r="127" spans="1:30" ht="60" customHeight="1" x14ac:dyDescent="0.25">
      <c r="A127" s="53" t="s">
        <v>882</v>
      </c>
      <c r="B127" s="7" t="s">
        <v>3754</v>
      </c>
      <c r="C127" s="7" t="s">
        <v>1050</v>
      </c>
      <c r="D127" s="52" t="str">
        <f t="shared" si="8"/>
        <v>Acavallo nyeregemelő szintetikus bárányszőrrel egyenes</v>
      </c>
      <c r="E127" s="52" t="s">
        <v>2777</v>
      </c>
      <c r="F127" s="52" t="str">
        <f t="shared" si="9"/>
        <v>Gel classic pad cut out ecowool</v>
      </c>
      <c r="G127" s="52" t="s">
        <v>2897</v>
      </c>
      <c r="H127" s="116" t="str">
        <f t="shared" si="10"/>
        <v>Acavallo</v>
      </c>
      <c r="I127" s="35" t="s">
        <v>2999</v>
      </c>
      <c r="J127" s="53" t="str">
        <f t="shared" si="11"/>
        <v>Lófelszerelés</v>
      </c>
      <c r="K127" s="53" t="s">
        <v>3007</v>
      </c>
      <c r="L127" s="35" t="str">
        <f t="shared" si="12"/>
        <v>Nyeregemelő</v>
      </c>
      <c r="M127" s="35" t="s">
        <v>3014</v>
      </c>
      <c r="N127" s="35" t="str">
        <f t="shared" si="13"/>
        <v>Egyenes(Nem emelt)</v>
      </c>
      <c r="O127" s="35" t="s">
        <v>3244</v>
      </c>
      <c r="P127" s="35" t="str">
        <f t="shared" si="14"/>
        <v/>
      </c>
      <c r="Q127" s="35"/>
      <c r="R127" s="55" t="s">
        <v>3127</v>
      </c>
      <c r="S127" s="35" t="s">
        <v>1673</v>
      </c>
      <c r="T127" s="34">
        <v>0</v>
      </c>
      <c r="U127" s="35">
        <v>132</v>
      </c>
      <c r="V127" s="1" t="s">
        <v>2603</v>
      </c>
      <c r="W127" s="55">
        <v>0.8</v>
      </c>
      <c r="X127" s="35" t="str">
        <f>IFERROR(
    IF(ISNUMBER(MATCH(TRIM(CLEAN(SUBSTITUTE(SUBSTITUTE(Y127, CHAR(13), ""), CHAR(10), " "))), sizeList!A:A, 0)),
        INDEX(sizeList!B:B, MATCH(TRIM(CLEAN(SUBSTITUTE(SUBSTITUTE(Y127, CHAR(13), ""), CHAR(10), " "))), sizeList!A:A, 0)),
        IF(ISNUMBER(MATCH(Y127, sizeList!A:A, 0)),
            INDEX(sizeList!B:B, MATCH(Y127, sizeList!A:A, 0)),
            IF(ISNUMBER(MATCH(TRIM(CLEAN(SUBSTITUTE(SUBSTITUTE(Y127, CHAR(13), ""), CHAR(10), " "))), sizeList!B:B, 0)),
                INDEX(sizeList!B:B, MATCH(TRIM(CLEAN(SUBSTITUTE(SUBSTITUTE(Y127, CHAR(13), ""), CHAR(10), " "))), sizeList!B:B, 0)),
                IF(ISNUMBER(MATCH(Y127, sizeList!B:B, 0)),
                    INDEX(sizeList!B:B, MATCH(Y127, sizeList!B:B, 0)),
                    "")
            )
        )
    ),
    ""
)</f>
        <v>MEDIUM</v>
      </c>
      <c r="Y127" s="35" t="s">
        <v>536</v>
      </c>
      <c r="Z127" s="35" t="s">
        <v>2609</v>
      </c>
      <c r="AA127" s="117" t="str">
        <f t="shared" si="15"/>
        <v>BROWN</v>
      </c>
      <c r="AB127" s="7" t="str">
        <f>IF(AA127="", "", IFERROR(VLOOKUP(AA127, colorList!A:B,2,FALSE),""))</f>
        <v>barna</v>
      </c>
      <c r="AC127" s="7" t="str">
        <f>IF(Z127="", "", IFERROR(VLOOKUP(Z127, colorList!A:B,2,FALSE),""))</f>
        <v>barna</v>
      </c>
      <c r="AD127" s="7"/>
    </row>
    <row r="128" spans="1:30" ht="60" customHeight="1" x14ac:dyDescent="0.25">
      <c r="A128" s="53" t="s">
        <v>882</v>
      </c>
      <c r="B128" s="7" t="s">
        <v>3754</v>
      </c>
      <c r="C128" s="7" t="s">
        <v>1051</v>
      </c>
      <c r="D128" s="52" t="str">
        <f t="shared" si="8"/>
        <v>Acavallo nyeregemelő szintetikus bárányszőrrel egyenes</v>
      </c>
      <c r="E128" s="52" t="s">
        <v>2777</v>
      </c>
      <c r="F128" s="52" t="str">
        <f t="shared" si="9"/>
        <v>Gel classic pad cut out ecowool</v>
      </c>
      <c r="G128" s="52" t="s">
        <v>2897</v>
      </c>
      <c r="H128" s="116" t="str">
        <f t="shared" si="10"/>
        <v>Acavallo</v>
      </c>
      <c r="I128" s="35" t="s">
        <v>2999</v>
      </c>
      <c r="J128" s="53" t="str">
        <f t="shared" si="11"/>
        <v>Lófelszerelés</v>
      </c>
      <c r="K128" s="53" t="s">
        <v>3007</v>
      </c>
      <c r="L128" s="35" t="str">
        <f t="shared" si="12"/>
        <v>Nyeregemelő</v>
      </c>
      <c r="M128" s="35" t="s">
        <v>3014</v>
      </c>
      <c r="N128" s="35" t="str">
        <f t="shared" si="13"/>
        <v>Egyenes(Nem emelt)</v>
      </c>
      <c r="O128" s="35" t="s">
        <v>3244</v>
      </c>
      <c r="P128" s="35" t="str">
        <f t="shared" si="14"/>
        <v/>
      </c>
      <c r="Q128" s="35"/>
      <c r="R128" s="55" t="s">
        <v>3127</v>
      </c>
      <c r="S128" s="35" t="s">
        <v>1674</v>
      </c>
      <c r="T128" s="34">
        <v>0</v>
      </c>
      <c r="U128" s="35">
        <v>132</v>
      </c>
      <c r="V128" s="1" t="s">
        <v>2603</v>
      </c>
      <c r="W128" s="55">
        <v>0.8</v>
      </c>
      <c r="X128" s="35" t="str">
        <f>IFERROR(
    IF(ISNUMBER(MATCH(TRIM(CLEAN(SUBSTITUTE(SUBSTITUTE(Y128, CHAR(13), ""), CHAR(10), " "))), sizeList!A:A, 0)),
        INDEX(sizeList!B:B, MATCH(TRIM(CLEAN(SUBSTITUTE(SUBSTITUTE(Y128, CHAR(13), ""), CHAR(10), " "))), sizeList!A:A, 0)),
        IF(ISNUMBER(MATCH(Y128, sizeList!A:A, 0)),
            INDEX(sizeList!B:B, MATCH(Y128, sizeList!A:A, 0)),
            IF(ISNUMBER(MATCH(TRIM(CLEAN(SUBSTITUTE(SUBSTITUTE(Y128, CHAR(13), ""), CHAR(10), " "))), sizeList!B:B, 0)),
                INDEX(sizeList!B:B, MATCH(TRIM(CLEAN(SUBSTITUTE(SUBSTITUTE(Y128, CHAR(13), ""), CHAR(10), " "))), sizeList!B:B, 0)),
                IF(ISNUMBER(MATCH(Y128, sizeList!B:B, 0)),
                    INDEX(sizeList!B:B, MATCH(Y128, sizeList!B:B, 0)),
                    "")
            )
        )
    ),
    ""
)</f>
        <v>MEDIUM</v>
      </c>
      <c r="Y128" s="35" t="s">
        <v>536</v>
      </c>
      <c r="Z128" s="35" t="s">
        <v>2609</v>
      </c>
      <c r="AA128" s="117" t="str">
        <f t="shared" si="15"/>
        <v>BROWN</v>
      </c>
      <c r="AB128" s="7" t="str">
        <f>IF(AA128="", "", IFERROR(VLOOKUP(AA128, colorList!A:B,2,FALSE),""))</f>
        <v>barna</v>
      </c>
      <c r="AC128" s="7" t="str">
        <f>IF(Z128="", "", IFERROR(VLOOKUP(Z128, colorList!A:B,2,FALSE),""))</f>
        <v>barna</v>
      </c>
      <c r="AD128" s="7"/>
    </row>
    <row r="129" spans="1:30" ht="60" customHeight="1" x14ac:dyDescent="0.25">
      <c r="A129" s="53" t="s">
        <v>882</v>
      </c>
      <c r="B129" s="7" t="s">
        <v>3754</v>
      </c>
      <c r="C129" s="7" t="s">
        <v>1052</v>
      </c>
      <c r="D129" s="52" t="str">
        <f t="shared" si="8"/>
        <v>Acavallo nyeregemelő szintetikus bárányszőrrel egyenes</v>
      </c>
      <c r="E129" s="52" t="s">
        <v>2777</v>
      </c>
      <c r="F129" s="52" t="str">
        <f t="shared" si="9"/>
        <v>Gel classic pad cut out ecowool</v>
      </c>
      <c r="G129" s="52" t="s">
        <v>2897</v>
      </c>
      <c r="H129" s="116" t="str">
        <f t="shared" si="10"/>
        <v>Acavallo</v>
      </c>
      <c r="I129" s="35" t="s">
        <v>2999</v>
      </c>
      <c r="J129" s="53" t="str">
        <f t="shared" si="11"/>
        <v>Lófelszerelés</v>
      </c>
      <c r="K129" s="53" t="s">
        <v>3007</v>
      </c>
      <c r="L129" s="35" t="str">
        <f t="shared" si="12"/>
        <v>Nyeregemelő</v>
      </c>
      <c r="M129" s="35" t="s">
        <v>3014</v>
      </c>
      <c r="N129" s="35" t="str">
        <f t="shared" si="13"/>
        <v>Egyenes(Nem emelt)</v>
      </c>
      <c r="O129" s="35" t="s">
        <v>3244</v>
      </c>
      <c r="P129" s="35" t="str">
        <f t="shared" si="14"/>
        <v/>
      </c>
      <c r="Q129" s="35"/>
      <c r="R129" s="55" t="s">
        <v>3127</v>
      </c>
      <c r="S129" s="35" t="s">
        <v>1675</v>
      </c>
      <c r="T129" s="34">
        <v>0</v>
      </c>
      <c r="U129" s="35">
        <v>132</v>
      </c>
      <c r="V129" s="1" t="s">
        <v>2603</v>
      </c>
      <c r="W129" s="55">
        <v>0.8</v>
      </c>
      <c r="X129" s="35" t="str">
        <f>IFERROR(
    IF(ISNUMBER(MATCH(TRIM(CLEAN(SUBSTITUTE(SUBSTITUTE(Y129, CHAR(13), ""), CHAR(10), " "))), sizeList!A:A, 0)),
        INDEX(sizeList!B:B, MATCH(TRIM(CLEAN(SUBSTITUTE(SUBSTITUTE(Y129, CHAR(13), ""), CHAR(10), " "))), sizeList!A:A, 0)),
        IF(ISNUMBER(MATCH(Y129, sizeList!A:A, 0)),
            INDEX(sizeList!B:B, MATCH(Y129, sizeList!A:A, 0)),
            IF(ISNUMBER(MATCH(TRIM(CLEAN(SUBSTITUTE(SUBSTITUTE(Y129, CHAR(13), ""), CHAR(10), " "))), sizeList!B:B, 0)),
                INDEX(sizeList!B:B, MATCH(TRIM(CLEAN(SUBSTITUTE(SUBSTITUTE(Y129, CHAR(13), ""), CHAR(10), " "))), sizeList!B:B, 0)),
                IF(ISNUMBER(MATCH(Y129, sizeList!B:B, 0)),
                    INDEX(sizeList!B:B, MATCH(Y129, sizeList!B:B, 0)),
                    "")
            )
        )
    ),
    ""
)</f>
        <v>MEDIUM</v>
      </c>
      <c r="Y129" s="35" t="s">
        <v>536</v>
      </c>
      <c r="Z129" s="35" t="s">
        <v>2609</v>
      </c>
      <c r="AA129" s="117" t="str">
        <f t="shared" si="15"/>
        <v>BROWN</v>
      </c>
      <c r="AB129" s="7" t="str">
        <f>IF(AA129="", "", IFERROR(VLOOKUP(AA129, colorList!A:B,2,FALSE),""))</f>
        <v>barna</v>
      </c>
      <c r="AC129" s="7" t="str">
        <f>IF(Z129="", "", IFERROR(VLOOKUP(Z129, colorList!A:B,2,FALSE),""))</f>
        <v>barna</v>
      </c>
      <c r="AD129" s="7"/>
    </row>
    <row r="130" spans="1:30" ht="60" customHeight="1" x14ac:dyDescent="0.25">
      <c r="A130" s="53" t="s">
        <v>882</v>
      </c>
      <c r="B130" s="7" t="s">
        <v>3754</v>
      </c>
      <c r="C130" s="7" t="s">
        <v>1053</v>
      </c>
      <c r="D130" s="52" t="str">
        <f t="shared" ref="D130:D193" si="16">TRIM(CLEAN(SUBSTITUTE(SUBSTITUTE(E130, CHAR(13), ""), CHAR(10), " ")))</f>
        <v>Acavallo nyeregemelő szintetikus bárányszőrrel egyenes</v>
      </c>
      <c r="E130" s="52" t="s">
        <v>2777</v>
      </c>
      <c r="F130" s="52" t="str">
        <f t="shared" ref="F130:F193" si="17">TRIM(CLEAN(SUBSTITUTE(SUBSTITUTE(G130, CHAR(13), ""), CHAR(10), " ")))</f>
        <v>Gel classic pad cut out ecowool</v>
      </c>
      <c r="G130" s="52" t="s">
        <v>2897</v>
      </c>
      <c r="H130" s="116" t="str">
        <f t="shared" ref="H130:H193" si="18">TRIM(CLEAN(SUBSTITUTE(SUBSTITUTE(I130, CHAR(13), ""), CHAR(10), " ")))</f>
        <v>Acavallo</v>
      </c>
      <c r="I130" s="35" t="s">
        <v>2999</v>
      </c>
      <c r="J130" s="53" t="str">
        <f t="shared" ref="J130:J193" si="19">TRIM(CLEAN(SUBSTITUTE(SUBSTITUTE(K130, CHAR(13), ""), CHAR(10), " ")))</f>
        <v>Lófelszerelés</v>
      </c>
      <c r="K130" s="53" t="s">
        <v>3007</v>
      </c>
      <c r="L130" s="35" t="str">
        <f t="shared" ref="L130:L193" si="20">TRIM(CLEAN(SUBSTITUTE(SUBSTITUTE(M130, CHAR(13), ""), CHAR(10), " ")))</f>
        <v>Nyeregemelő</v>
      </c>
      <c r="M130" s="35" t="s">
        <v>3014</v>
      </c>
      <c r="N130" s="35" t="str">
        <f t="shared" ref="N130:N193" si="21">TRIM(CLEAN(SUBSTITUTE(SUBSTITUTE(O130, CHAR(13), ""), CHAR(10), " ")))</f>
        <v>Egyenes(Nem emelt)</v>
      </c>
      <c r="O130" s="35" t="s">
        <v>3244</v>
      </c>
      <c r="P130" s="35" t="str">
        <f t="shared" ref="P130:P193" si="22">TRIM(CLEAN(SUBSTITUTE(SUBSTITUTE(Q130, CHAR(13), ""), CHAR(10), " ")))</f>
        <v/>
      </c>
      <c r="Q130" s="35"/>
      <c r="R130" s="55" t="s">
        <v>3127</v>
      </c>
      <c r="S130" s="35" t="s">
        <v>1676</v>
      </c>
      <c r="T130" s="34">
        <v>0</v>
      </c>
      <c r="U130" s="35">
        <v>132</v>
      </c>
      <c r="V130" s="1" t="s">
        <v>2603</v>
      </c>
      <c r="W130" s="55">
        <v>0.8</v>
      </c>
      <c r="X130" s="35" t="str">
        <f>IFERROR(
    IF(ISNUMBER(MATCH(TRIM(CLEAN(SUBSTITUTE(SUBSTITUTE(Y130, CHAR(13), ""), CHAR(10), " "))), sizeList!A:A, 0)),
        INDEX(sizeList!B:B, MATCH(TRIM(CLEAN(SUBSTITUTE(SUBSTITUTE(Y130, CHAR(13), ""), CHAR(10), " "))), sizeList!A:A, 0)),
        IF(ISNUMBER(MATCH(Y130, sizeList!A:A, 0)),
            INDEX(sizeList!B:B, MATCH(Y130, sizeList!A:A, 0)),
            IF(ISNUMBER(MATCH(TRIM(CLEAN(SUBSTITUTE(SUBSTITUTE(Y130, CHAR(13), ""), CHAR(10), " "))), sizeList!B:B, 0)),
                INDEX(sizeList!B:B, MATCH(TRIM(CLEAN(SUBSTITUTE(SUBSTITUTE(Y130, CHAR(13), ""), CHAR(10), " "))), sizeList!B:B, 0)),
                IF(ISNUMBER(MATCH(Y130, sizeList!B:B, 0)),
                    INDEX(sizeList!B:B, MATCH(Y130, sizeList!B:B, 0)),
                    "")
            )
        )
    ),
    ""
)</f>
        <v>MEDIUM</v>
      </c>
      <c r="Y130" s="35" t="s">
        <v>536</v>
      </c>
      <c r="Z130" s="35" t="s">
        <v>2609</v>
      </c>
      <c r="AA130" s="117" t="str">
        <f t="shared" ref="AA130:AA193" si="23">TRIM(CLEAN(SUBSTITUTE(SUBSTITUTE(Z130, CHAR(13), ""), CHAR(10), " ")))</f>
        <v>BROWN</v>
      </c>
      <c r="AB130" s="7" t="str">
        <f>IF(AA130="", "", IFERROR(VLOOKUP(AA130, colorList!A:B,2,FALSE),""))</f>
        <v>barna</v>
      </c>
      <c r="AC130" s="7" t="str">
        <f>IF(Z130="", "", IFERROR(VLOOKUP(Z130, colorList!A:B,2,FALSE),""))</f>
        <v>barna</v>
      </c>
      <c r="AD130" s="7"/>
    </row>
    <row r="131" spans="1:30" s="62" customFormat="1" ht="60" customHeight="1" x14ac:dyDescent="0.25">
      <c r="A131" s="53" t="s">
        <v>882</v>
      </c>
      <c r="B131" s="7" t="s">
        <v>3754</v>
      </c>
      <c r="C131" s="7" t="s">
        <v>1054</v>
      </c>
      <c r="D131" s="52" t="str">
        <f t="shared" si="16"/>
        <v>Acavallo nyeregemelő szintetikus bárányszőrrel egyenes</v>
      </c>
      <c r="E131" s="52" t="s">
        <v>2777</v>
      </c>
      <c r="F131" s="52" t="str">
        <f t="shared" si="17"/>
        <v>Gel classic pad cut out ecowool</v>
      </c>
      <c r="G131" s="52" t="s">
        <v>2897</v>
      </c>
      <c r="H131" s="117" t="str">
        <f t="shared" si="18"/>
        <v>Acavallo</v>
      </c>
      <c r="I131" s="35" t="s">
        <v>2999</v>
      </c>
      <c r="J131" s="53" t="str">
        <f t="shared" si="19"/>
        <v>Lófelszerelés</v>
      </c>
      <c r="K131" s="53" t="s">
        <v>3007</v>
      </c>
      <c r="L131" s="35" t="str">
        <f t="shared" si="20"/>
        <v>Nyeregemelő</v>
      </c>
      <c r="M131" s="35" t="s">
        <v>3014</v>
      </c>
      <c r="N131" s="35" t="str">
        <f t="shared" si="21"/>
        <v>Egyenes(Nem emelt)</v>
      </c>
      <c r="O131" s="35" t="s">
        <v>3244</v>
      </c>
      <c r="P131" s="35" t="str">
        <f t="shared" si="22"/>
        <v/>
      </c>
      <c r="Q131" s="35"/>
      <c r="R131" s="55" t="s">
        <v>3127</v>
      </c>
      <c r="S131" s="35" t="s">
        <v>1677</v>
      </c>
      <c r="T131" s="34">
        <v>0</v>
      </c>
      <c r="U131" s="35">
        <v>132</v>
      </c>
      <c r="V131" s="1" t="s">
        <v>2603</v>
      </c>
      <c r="W131" s="55">
        <v>0.8</v>
      </c>
      <c r="X131" s="35" t="str">
        <f>IFERROR(
    IF(ISNUMBER(MATCH(TRIM(CLEAN(SUBSTITUTE(SUBSTITUTE(Y131, CHAR(13), ""), CHAR(10), " "))), sizeList!A:A, 0)),
        INDEX(sizeList!B:B, MATCH(TRIM(CLEAN(SUBSTITUTE(SUBSTITUTE(Y131, CHAR(13), ""), CHAR(10), " "))), sizeList!A:A, 0)),
        IF(ISNUMBER(MATCH(Y131, sizeList!A:A, 0)),
            INDEX(sizeList!B:B, MATCH(Y131, sizeList!A:A, 0)),
            IF(ISNUMBER(MATCH(TRIM(CLEAN(SUBSTITUTE(SUBSTITUTE(Y131, CHAR(13), ""), CHAR(10), " "))), sizeList!B:B, 0)),
                INDEX(sizeList!B:B, MATCH(TRIM(CLEAN(SUBSTITUTE(SUBSTITUTE(Y131, CHAR(13), ""), CHAR(10), " "))), sizeList!B:B, 0)),
                IF(ISNUMBER(MATCH(Y131, sizeList!B:B, 0)),
                    INDEX(sizeList!B:B, MATCH(Y131, sizeList!B:B, 0)),
                    "")
            )
        )
    ),
    ""
)</f>
        <v>LARGE</v>
      </c>
      <c r="Y131" s="35" t="s">
        <v>537</v>
      </c>
      <c r="Z131" s="35" t="s">
        <v>2609</v>
      </c>
      <c r="AA131" s="117" t="str">
        <f t="shared" si="23"/>
        <v>BROWN</v>
      </c>
      <c r="AB131" s="7" t="str">
        <f>IF(AA131="", "", IFERROR(VLOOKUP(AA131, colorList!A:B,2,FALSE),""))</f>
        <v>barna</v>
      </c>
      <c r="AC131" s="7" t="str">
        <f>IF(Z131="", "", IFERROR(VLOOKUP(Z131, colorList!A:B,2,FALSE),""))</f>
        <v>barna</v>
      </c>
    </row>
    <row r="132" spans="1:30" ht="60" customHeight="1" x14ac:dyDescent="0.25">
      <c r="A132" s="53" t="s">
        <v>882</v>
      </c>
      <c r="B132" s="7" t="s">
        <v>3754</v>
      </c>
      <c r="C132" s="7" t="s">
        <v>1055</v>
      </c>
      <c r="D132" s="52" t="str">
        <f t="shared" si="16"/>
        <v>Acavallo nyeregemelő szintetikus bárányszőrrel egyenes</v>
      </c>
      <c r="E132" s="52" t="s">
        <v>2777</v>
      </c>
      <c r="F132" s="52" t="str">
        <f t="shared" si="17"/>
        <v>Gel classic pad cut out ecowool</v>
      </c>
      <c r="G132" s="52" t="s">
        <v>2897</v>
      </c>
      <c r="H132" s="116" t="str">
        <f t="shared" si="18"/>
        <v>Acavallo</v>
      </c>
      <c r="I132" s="35" t="s">
        <v>2999</v>
      </c>
      <c r="J132" s="53" t="str">
        <f t="shared" si="19"/>
        <v>Lófelszerelés</v>
      </c>
      <c r="K132" s="53" t="s">
        <v>3007</v>
      </c>
      <c r="L132" s="35" t="str">
        <f t="shared" si="20"/>
        <v>Nyeregemelő</v>
      </c>
      <c r="M132" s="35" t="s">
        <v>3014</v>
      </c>
      <c r="N132" s="35" t="str">
        <f t="shared" si="21"/>
        <v>Egyenes(Nem emelt)</v>
      </c>
      <c r="O132" s="35" t="s">
        <v>3244</v>
      </c>
      <c r="P132" s="35" t="str">
        <f t="shared" si="22"/>
        <v/>
      </c>
      <c r="Q132" s="35"/>
      <c r="R132" s="55" t="s">
        <v>3127</v>
      </c>
      <c r="S132" s="35" t="s">
        <v>1678</v>
      </c>
      <c r="T132" s="34">
        <v>0</v>
      </c>
      <c r="U132" s="35">
        <v>132</v>
      </c>
      <c r="V132" s="1" t="s">
        <v>2603</v>
      </c>
      <c r="W132" s="55">
        <v>0.8</v>
      </c>
      <c r="X132" s="35" t="str">
        <f>IFERROR(
    IF(ISNUMBER(MATCH(TRIM(CLEAN(SUBSTITUTE(SUBSTITUTE(Y132, CHAR(13), ""), CHAR(10), " "))), sizeList!A:A, 0)),
        INDEX(sizeList!B:B, MATCH(TRIM(CLEAN(SUBSTITUTE(SUBSTITUTE(Y132, CHAR(13), ""), CHAR(10), " "))), sizeList!A:A, 0)),
        IF(ISNUMBER(MATCH(Y132, sizeList!A:A, 0)),
            INDEX(sizeList!B:B, MATCH(Y132, sizeList!A:A, 0)),
            IF(ISNUMBER(MATCH(TRIM(CLEAN(SUBSTITUTE(SUBSTITUTE(Y132, CHAR(13), ""), CHAR(10), " "))), sizeList!B:B, 0)),
                INDEX(sizeList!B:B, MATCH(TRIM(CLEAN(SUBSTITUTE(SUBSTITUTE(Y132, CHAR(13), ""), CHAR(10), " "))), sizeList!B:B, 0)),
                IF(ISNUMBER(MATCH(Y132, sizeList!B:B, 0)),
                    INDEX(sizeList!B:B, MATCH(Y132, sizeList!B:B, 0)),
                    "")
            )
        )
    ),
    ""
)</f>
        <v>LARGE</v>
      </c>
      <c r="Y132" s="35" t="s">
        <v>537</v>
      </c>
      <c r="Z132" s="35" t="s">
        <v>2609</v>
      </c>
      <c r="AA132" s="117" t="str">
        <f t="shared" si="23"/>
        <v>BROWN</v>
      </c>
      <c r="AB132" s="7" t="str">
        <f>IF(AA132="", "", IFERROR(VLOOKUP(AA132, colorList!A:B,2,FALSE),""))</f>
        <v>barna</v>
      </c>
      <c r="AC132" s="7" t="str">
        <f>IF(Z132="", "", IFERROR(VLOOKUP(Z132, colorList!A:B,2,FALSE),""))</f>
        <v>barna</v>
      </c>
      <c r="AD132" s="7"/>
    </row>
    <row r="133" spans="1:30" ht="60" customHeight="1" x14ac:dyDescent="0.25">
      <c r="A133" s="53" t="s">
        <v>882</v>
      </c>
      <c r="B133" s="7" t="s">
        <v>3754</v>
      </c>
      <c r="C133" s="7" t="s">
        <v>1056</v>
      </c>
      <c r="D133" s="52" t="str">
        <f t="shared" si="16"/>
        <v>Acavallo nyeregemelő szintetikus bárányszőrrel egyenes</v>
      </c>
      <c r="E133" s="52" t="s">
        <v>2777</v>
      </c>
      <c r="F133" s="52" t="str">
        <f t="shared" si="17"/>
        <v>Gel classic pad cut out ecowool</v>
      </c>
      <c r="G133" s="52" t="s">
        <v>2897</v>
      </c>
      <c r="H133" s="116" t="str">
        <f t="shared" si="18"/>
        <v>Acavallo</v>
      </c>
      <c r="I133" s="35" t="s">
        <v>2999</v>
      </c>
      <c r="J133" s="53" t="str">
        <f t="shared" si="19"/>
        <v>Lófelszerelés</v>
      </c>
      <c r="K133" s="53" t="s">
        <v>3007</v>
      </c>
      <c r="L133" s="35" t="str">
        <f t="shared" si="20"/>
        <v>Nyeregemelő</v>
      </c>
      <c r="M133" s="35" t="s">
        <v>3014</v>
      </c>
      <c r="N133" s="35" t="str">
        <f t="shared" si="21"/>
        <v>Egyenes(Nem emelt)</v>
      </c>
      <c r="O133" s="35" t="s">
        <v>3244</v>
      </c>
      <c r="P133" s="35" t="str">
        <f t="shared" si="22"/>
        <v/>
      </c>
      <c r="Q133" s="35"/>
      <c r="R133" s="55" t="s">
        <v>3127</v>
      </c>
      <c r="S133" s="35" t="s">
        <v>1679</v>
      </c>
      <c r="T133" s="34">
        <v>0</v>
      </c>
      <c r="U133" s="35">
        <v>132</v>
      </c>
      <c r="V133" s="1" t="s">
        <v>2603</v>
      </c>
      <c r="W133" s="55">
        <v>0.8</v>
      </c>
      <c r="X133" s="35" t="str">
        <f>IFERROR(
    IF(ISNUMBER(MATCH(TRIM(CLEAN(SUBSTITUTE(SUBSTITUTE(Y133, CHAR(13), ""), CHAR(10), " "))), sizeList!A:A, 0)),
        INDEX(sizeList!B:B, MATCH(TRIM(CLEAN(SUBSTITUTE(SUBSTITUTE(Y133, CHAR(13), ""), CHAR(10), " "))), sizeList!A:A, 0)),
        IF(ISNUMBER(MATCH(Y133, sizeList!A:A, 0)),
            INDEX(sizeList!B:B, MATCH(Y133, sizeList!A:A, 0)),
            IF(ISNUMBER(MATCH(TRIM(CLEAN(SUBSTITUTE(SUBSTITUTE(Y133, CHAR(13), ""), CHAR(10), " "))), sizeList!B:B, 0)),
                INDEX(sizeList!B:B, MATCH(TRIM(CLEAN(SUBSTITUTE(SUBSTITUTE(Y133, CHAR(13), ""), CHAR(10), " "))), sizeList!B:B, 0)),
                IF(ISNUMBER(MATCH(Y133, sizeList!B:B, 0)),
                    INDEX(sizeList!B:B, MATCH(Y133, sizeList!B:B, 0)),
                    "")
            )
        )
    ),
    ""
)</f>
        <v>LARGE</v>
      </c>
      <c r="Y133" s="35" t="s">
        <v>537</v>
      </c>
      <c r="Z133" s="35" t="s">
        <v>2609</v>
      </c>
      <c r="AA133" s="117" t="str">
        <f t="shared" si="23"/>
        <v>BROWN</v>
      </c>
      <c r="AB133" s="7" t="str">
        <f>IF(AA133="", "", IFERROR(VLOOKUP(AA133, colorList!A:B,2,FALSE),""))</f>
        <v>barna</v>
      </c>
      <c r="AC133" s="7" t="str">
        <f>IF(Z133="", "", IFERROR(VLOOKUP(Z133, colorList!A:B,2,FALSE),""))</f>
        <v>barna</v>
      </c>
      <c r="AD133" s="7"/>
    </row>
    <row r="134" spans="1:30" ht="60" customHeight="1" x14ac:dyDescent="0.25">
      <c r="A134" s="53" t="s">
        <v>882</v>
      </c>
      <c r="B134" s="7" t="s">
        <v>3754</v>
      </c>
      <c r="C134" s="7" t="s">
        <v>1057</v>
      </c>
      <c r="D134" s="52" t="str">
        <f t="shared" si="16"/>
        <v>Acavallo nyeregemelő szintetikus bárányszőrrel egyenes</v>
      </c>
      <c r="E134" s="52" t="s">
        <v>2777</v>
      </c>
      <c r="F134" s="52" t="str">
        <f t="shared" si="17"/>
        <v>Gel classic pad cut out ecowool</v>
      </c>
      <c r="G134" s="52" t="s">
        <v>2897</v>
      </c>
      <c r="H134" s="116" t="str">
        <f t="shared" si="18"/>
        <v>Acavallo</v>
      </c>
      <c r="I134" s="35" t="s">
        <v>2999</v>
      </c>
      <c r="J134" s="53" t="str">
        <f t="shared" si="19"/>
        <v>Lófelszerelés</v>
      </c>
      <c r="K134" s="53" t="s">
        <v>3007</v>
      </c>
      <c r="L134" s="35" t="str">
        <f t="shared" si="20"/>
        <v>Nyeregemelő</v>
      </c>
      <c r="M134" s="35" t="s">
        <v>3014</v>
      </c>
      <c r="N134" s="35" t="str">
        <f t="shared" si="21"/>
        <v>Egyenes(Nem emelt)</v>
      </c>
      <c r="O134" s="35" t="s">
        <v>3244</v>
      </c>
      <c r="P134" s="35" t="str">
        <f t="shared" si="22"/>
        <v/>
      </c>
      <c r="Q134" s="35"/>
      <c r="R134" s="55" t="s">
        <v>3127</v>
      </c>
      <c r="S134" s="35" t="s">
        <v>1680</v>
      </c>
      <c r="T134" s="34">
        <v>0</v>
      </c>
      <c r="U134" s="35">
        <v>132</v>
      </c>
      <c r="V134" s="1" t="s">
        <v>2603</v>
      </c>
      <c r="W134" s="55">
        <v>0.8</v>
      </c>
      <c r="X134" s="35" t="str">
        <f>IFERROR(
    IF(ISNUMBER(MATCH(TRIM(CLEAN(SUBSTITUTE(SUBSTITUTE(Y134, CHAR(13), ""), CHAR(10), " "))), sizeList!A:A, 0)),
        INDEX(sizeList!B:B, MATCH(TRIM(CLEAN(SUBSTITUTE(SUBSTITUTE(Y134, CHAR(13), ""), CHAR(10), " "))), sizeList!A:A, 0)),
        IF(ISNUMBER(MATCH(Y134, sizeList!A:A, 0)),
            INDEX(sizeList!B:B, MATCH(Y134, sizeList!A:A, 0)),
            IF(ISNUMBER(MATCH(TRIM(CLEAN(SUBSTITUTE(SUBSTITUTE(Y134, CHAR(13), ""), CHAR(10), " "))), sizeList!B:B, 0)),
                INDEX(sizeList!B:B, MATCH(TRIM(CLEAN(SUBSTITUTE(SUBSTITUTE(Y134, CHAR(13), ""), CHAR(10), " "))), sizeList!B:B, 0)),
                IF(ISNUMBER(MATCH(Y134, sizeList!B:B, 0)),
                    INDEX(sizeList!B:B, MATCH(Y134, sizeList!B:B, 0)),
                    "")
            )
        )
    ),
    ""
)</f>
        <v>LARGE</v>
      </c>
      <c r="Y134" s="35" t="s">
        <v>537</v>
      </c>
      <c r="Z134" s="35" t="s">
        <v>2609</v>
      </c>
      <c r="AA134" s="117" t="str">
        <f t="shared" si="23"/>
        <v>BROWN</v>
      </c>
      <c r="AB134" s="7" t="str">
        <f>IF(AA134="", "", IFERROR(VLOOKUP(AA134, colorList!A:B,2,FALSE),""))</f>
        <v>barna</v>
      </c>
      <c r="AC134" s="7" t="str">
        <f>IF(Z134="", "", IFERROR(VLOOKUP(Z134, colorList!A:B,2,FALSE),""))</f>
        <v>barna</v>
      </c>
      <c r="AD134" s="7"/>
    </row>
    <row r="135" spans="1:30" ht="60" customHeight="1" x14ac:dyDescent="0.25">
      <c r="A135" s="53" t="s">
        <v>882</v>
      </c>
      <c r="B135" s="7" t="s">
        <v>3755</v>
      </c>
      <c r="C135" s="7" t="s">
        <v>1058</v>
      </c>
      <c r="D135" s="52" t="str">
        <f t="shared" si="16"/>
        <v>Acavallo nyeregemelő szintetikus bárányszőrrel egyenes</v>
      </c>
      <c r="E135" s="52" t="s">
        <v>2777</v>
      </c>
      <c r="F135" s="52" t="str">
        <f t="shared" si="17"/>
        <v>Gel classic pad cut out ecowool</v>
      </c>
      <c r="G135" s="52" t="s">
        <v>2897</v>
      </c>
      <c r="H135" s="116" t="str">
        <f t="shared" si="18"/>
        <v>Acavallo</v>
      </c>
      <c r="I135" s="35" t="s">
        <v>2999</v>
      </c>
      <c r="J135" s="53" t="str">
        <f t="shared" si="19"/>
        <v>Lófelszerelés</v>
      </c>
      <c r="K135" s="53" t="s">
        <v>3007</v>
      </c>
      <c r="L135" s="35" t="str">
        <f t="shared" si="20"/>
        <v>Nyeregemelő</v>
      </c>
      <c r="M135" s="35" t="s">
        <v>3014</v>
      </c>
      <c r="N135" s="35" t="str">
        <f t="shared" si="21"/>
        <v>Egyenes(Nem emelt)</v>
      </c>
      <c r="O135" s="35" t="s">
        <v>3244</v>
      </c>
      <c r="P135" s="35" t="str">
        <f t="shared" si="22"/>
        <v/>
      </c>
      <c r="Q135" s="35"/>
      <c r="R135" s="55" t="s">
        <v>3127</v>
      </c>
      <c r="S135" s="35" t="s">
        <v>1681</v>
      </c>
      <c r="T135" s="34">
        <v>0</v>
      </c>
      <c r="U135" s="35">
        <v>132</v>
      </c>
      <c r="V135" s="1" t="s">
        <v>2603</v>
      </c>
      <c r="W135" s="55">
        <v>0.8</v>
      </c>
      <c r="X135" s="35" t="str">
        <f>IFERROR(
    IF(ISNUMBER(MATCH(TRIM(CLEAN(SUBSTITUTE(SUBSTITUTE(Y135, CHAR(13), ""), CHAR(10), " "))), sizeList!A:A, 0)),
        INDEX(sizeList!B:B, MATCH(TRIM(CLEAN(SUBSTITUTE(SUBSTITUTE(Y135, CHAR(13), ""), CHAR(10), " "))), sizeList!A:A, 0)),
        IF(ISNUMBER(MATCH(Y135, sizeList!A:A, 0)),
            INDEX(sizeList!B:B, MATCH(Y135, sizeList!A:A, 0)),
            IF(ISNUMBER(MATCH(TRIM(CLEAN(SUBSTITUTE(SUBSTITUTE(Y135, CHAR(13), ""), CHAR(10), " "))), sizeList!B:B, 0)),
                INDEX(sizeList!B:B, MATCH(TRIM(CLEAN(SUBSTITUTE(SUBSTITUTE(Y135, CHAR(13), ""), CHAR(10), " "))), sizeList!B:B, 0)),
                IF(ISNUMBER(MATCH(Y135, sizeList!B:B, 0)),
                    INDEX(sizeList!B:B, MATCH(Y135, sizeList!B:B, 0)),
                    "")
            )
        )
    ),
    ""
)</f>
        <v>MEDIUM</v>
      </c>
      <c r="Y135" s="35" t="s">
        <v>536</v>
      </c>
      <c r="Z135" s="35" t="s">
        <v>2604</v>
      </c>
      <c r="AA135" s="117" t="str">
        <f t="shared" si="23"/>
        <v>BLACK</v>
      </c>
      <c r="AB135" s="7" t="str">
        <f>IF(AA135="", "", IFERROR(VLOOKUP(AA135, colorList!A:B,2,FALSE),""))</f>
        <v>fekete</v>
      </c>
      <c r="AC135" s="7" t="str">
        <f>IF(Z135="", "", IFERROR(VLOOKUP(Z135, colorList!A:B,2,FALSE),""))</f>
        <v>fekete</v>
      </c>
      <c r="AD135" s="7"/>
    </row>
    <row r="136" spans="1:30" ht="60" customHeight="1" x14ac:dyDescent="0.25">
      <c r="A136" s="53" t="s">
        <v>882</v>
      </c>
      <c r="B136" s="7" t="s">
        <v>3755</v>
      </c>
      <c r="C136" s="7" t="s">
        <v>1059</v>
      </c>
      <c r="D136" s="52" t="str">
        <f t="shared" si="16"/>
        <v>Acavallo nyeregemelő szintetikus bárányszőrrel egyenes</v>
      </c>
      <c r="E136" s="52" t="s">
        <v>2777</v>
      </c>
      <c r="F136" s="52" t="str">
        <f t="shared" si="17"/>
        <v>Gel classic pad cut out ecowool</v>
      </c>
      <c r="G136" s="52" t="s">
        <v>2897</v>
      </c>
      <c r="H136" s="116" t="str">
        <f t="shared" si="18"/>
        <v>Acavallo</v>
      </c>
      <c r="I136" s="35" t="s">
        <v>2999</v>
      </c>
      <c r="J136" s="53" t="str">
        <f t="shared" si="19"/>
        <v>Lófelszerelés</v>
      </c>
      <c r="K136" s="53" t="s">
        <v>3007</v>
      </c>
      <c r="L136" s="35" t="str">
        <f t="shared" si="20"/>
        <v>Nyeregemelő</v>
      </c>
      <c r="M136" s="35" t="s">
        <v>3014</v>
      </c>
      <c r="N136" s="35" t="str">
        <f t="shared" si="21"/>
        <v>Egyenes(Nem emelt)</v>
      </c>
      <c r="O136" s="35" t="s">
        <v>3244</v>
      </c>
      <c r="P136" s="35" t="str">
        <f t="shared" si="22"/>
        <v/>
      </c>
      <c r="Q136" s="35"/>
      <c r="R136" s="55" t="s">
        <v>3127</v>
      </c>
      <c r="S136" s="35" t="s">
        <v>1682</v>
      </c>
      <c r="T136" s="34">
        <v>0</v>
      </c>
      <c r="U136" s="35">
        <v>132</v>
      </c>
      <c r="V136" s="1" t="s">
        <v>2603</v>
      </c>
      <c r="W136" s="55">
        <v>0.8</v>
      </c>
      <c r="X136" s="35" t="str">
        <f>IFERROR(
    IF(ISNUMBER(MATCH(TRIM(CLEAN(SUBSTITUTE(SUBSTITUTE(Y136, CHAR(13), ""), CHAR(10), " "))), sizeList!A:A, 0)),
        INDEX(sizeList!B:B, MATCH(TRIM(CLEAN(SUBSTITUTE(SUBSTITUTE(Y136, CHAR(13), ""), CHAR(10), " "))), sizeList!A:A, 0)),
        IF(ISNUMBER(MATCH(Y136, sizeList!A:A, 0)),
            INDEX(sizeList!B:B, MATCH(Y136, sizeList!A:A, 0)),
            IF(ISNUMBER(MATCH(TRIM(CLEAN(SUBSTITUTE(SUBSTITUTE(Y136, CHAR(13), ""), CHAR(10), " "))), sizeList!B:B, 0)),
                INDEX(sizeList!B:B, MATCH(TRIM(CLEAN(SUBSTITUTE(SUBSTITUTE(Y136, CHAR(13), ""), CHAR(10), " "))), sizeList!B:B, 0)),
                IF(ISNUMBER(MATCH(Y136, sizeList!B:B, 0)),
                    INDEX(sizeList!B:B, MATCH(Y136, sizeList!B:B, 0)),
                    "")
            )
        )
    ),
    ""
)</f>
        <v>MEDIUM</v>
      </c>
      <c r="Y136" s="35" t="s">
        <v>536</v>
      </c>
      <c r="Z136" s="35" t="s">
        <v>2604</v>
      </c>
      <c r="AA136" s="117" t="str">
        <f t="shared" si="23"/>
        <v>BLACK</v>
      </c>
      <c r="AB136" s="7" t="str">
        <f>IF(AA136="", "", IFERROR(VLOOKUP(AA136, colorList!A:B,2,FALSE),""))</f>
        <v>fekete</v>
      </c>
      <c r="AC136" s="7" t="str">
        <f>IF(Z136="", "", IFERROR(VLOOKUP(Z136, colorList!A:B,2,FALSE),""))</f>
        <v>fekete</v>
      </c>
      <c r="AD136" s="7"/>
    </row>
    <row r="137" spans="1:30" ht="60" customHeight="1" x14ac:dyDescent="0.25">
      <c r="A137" s="53" t="s">
        <v>882</v>
      </c>
      <c r="B137" s="7" t="s">
        <v>3755</v>
      </c>
      <c r="C137" s="7" t="s">
        <v>1060</v>
      </c>
      <c r="D137" s="52" t="str">
        <f t="shared" si="16"/>
        <v>Acavallo nyeregemelő szintetikus bárányszőrrel egyenes</v>
      </c>
      <c r="E137" s="52" t="s">
        <v>2777</v>
      </c>
      <c r="F137" s="52" t="str">
        <f t="shared" si="17"/>
        <v>Gel classic pad cut out ecowool</v>
      </c>
      <c r="G137" s="52" t="s">
        <v>2897</v>
      </c>
      <c r="H137" s="116" t="str">
        <f t="shared" si="18"/>
        <v>Acavallo</v>
      </c>
      <c r="I137" s="35" t="s">
        <v>2999</v>
      </c>
      <c r="J137" s="53" t="str">
        <f t="shared" si="19"/>
        <v>Lófelszerelés</v>
      </c>
      <c r="K137" s="53" t="s">
        <v>3007</v>
      </c>
      <c r="L137" s="35" t="str">
        <f t="shared" si="20"/>
        <v>Nyeregemelő</v>
      </c>
      <c r="M137" s="35" t="s">
        <v>3014</v>
      </c>
      <c r="N137" s="35" t="str">
        <f t="shared" si="21"/>
        <v>Egyenes(Nem emelt)</v>
      </c>
      <c r="O137" s="35" t="s">
        <v>3244</v>
      </c>
      <c r="P137" s="35" t="str">
        <f t="shared" si="22"/>
        <v/>
      </c>
      <c r="Q137" s="35"/>
      <c r="R137" s="55" t="s">
        <v>3127</v>
      </c>
      <c r="S137" s="35" t="s">
        <v>1683</v>
      </c>
      <c r="T137" s="34">
        <v>0</v>
      </c>
      <c r="U137" s="35">
        <v>132</v>
      </c>
      <c r="V137" s="1" t="s">
        <v>2603</v>
      </c>
      <c r="W137" s="55">
        <v>0.8</v>
      </c>
      <c r="X137" s="35" t="str">
        <f>IFERROR(
    IF(ISNUMBER(MATCH(TRIM(CLEAN(SUBSTITUTE(SUBSTITUTE(Y137, CHAR(13), ""), CHAR(10), " "))), sizeList!A:A, 0)),
        INDEX(sizeList!B:B, MATCH(TRIM(CLEAN(SUBSTITUTE(SUBSTITUTE(Y137, CHAR(13), ""), CHAR(10), " "))), sizeList!A:A, 0)),
        IF(ISNUMBER(MATCH(Y137, sizeList!A:A, 0)),
            INDEX(sizeList!B:B, MATCH(Y137, sizeList!A:A, 0)),
            IF(ISNUMBER(MATCH(TRIM(CLEAN(SUBSTITUTE(SUBSTITUTE(Y137, CHAR(13), ""), CHAR(10), " "))), sizeList!B:B, 0)),
                INDEX(sizeList!B:B, MATCH(TRIM(CLEAN(SUBSTITUTE(SUBSTITUTE(Y137, CHAR(13), ""), CHAR(10), " "))), sizeList!B:B, 0)),
                IF(ISNUMBER(MATCH(Y137, sizeList!B:B, 0)),
                    INDEX(sizeList!B:B, MATCH(Y137, sizeList!B:B, 0)),
                    "")
            )
        )
    ),
    ""
)</f>
        <v>MEDIUM</v>
      </c>
      <c r="Y137" s="35" t="s">
        <v>536</v>
      </c>
      <c r="Z137" s="35" t="s">
        <v>2604</v>
      </c>
      <c r="AA137" s="117" t="str">
        <f t="shared" si="23"/>
        <v>BLACK</v>
      </c>
      <c r="AB137" s="7" t="str">
        <f>IF(AA137="", "", IFERROR(VLOOKUP(AA137, colorList!A:B,2,FALSE),""))</f>
        <v>fekete</v>
      </c>
      <c r="AC137" s="7" t="str">
        <f>IF(Z137="", "", IFERROR(VLOOKUP(Z137, colorList!A:B,2,FALSE),""))</f>
        <v>fekete</v>
      </c>
      <c r="AD137" s="7"/>
    </row>
    <row r="138" spans="1:30" ht="60" customHeight="1" x14ac:dyDescent="0.25">
      <c r="A138" s="53" t="s">
        <v>882</v>
      </c>
      <c r="B138" s="7" t="s">
        <v>3755</v>
      </c>
      <c r="C138" s="7" t="s">
        <v>1061</v>
      </c>
      <c r="D138" s="52" t="str">
        <f t="shared" si="16"/>
        <v>Acavallo nyeregemelő szintetikus bárányszőrrel egyenes</v>
      </c>
      <c r="E138" s="52" t="s">
        <v>2777</v>
      </c>
      <c r="F138" s="52" t="str">
        <f t="shared" si="17"/>
        <v>Gel classic pad cut out ecowool</v>
      </c>
      <c r="G138" s="52" t="s">
        <v>2897</v>
      </c>
      <c r="H138" s="116" t="str">
        <f t="shared" si="18"/>
        <v>Acavallo</v>
      </c>
      <c r="I138" s="35" t="s">
        <v>2999</v>
      </c>
      <c r="J138" s="53" t="str">
        <f t="shared" si="19"/>
        <v>Lófelszerelés</v>
      </c>
      <c r="K138" s="53" t="s">
        <v>3007</v>
      </c>
      <c r="L138" s="35" t="str">
        <f t="shared" si="20"/>
        <v>Nyeregemelő</v>
      </c>
      <c r="M138" s="35" t="s">
        <v>3014</v>
      </c>
      <c r="N138" s="35" t="str">
        <f t="shared" si="21"/>
        <v>Egyenes(Nem emelt)</v>
      </c>
      <c r="O138" s="35" t="s">
        <v>3244</v>
      </c>
      <c r="P138" s="35" t="str">
        <f t="shared" si="22"/>
        <v/>
      </c>
      <c r="Q138" s="35"/>
      <c r="R138" s="55" t="s">
        <v>3127</v>
      </c>
      <c r="S138" s="35" t="s">
        <v>1684</v>
      </c>
      <c r="T138" s="34">
        <v>0</v>
      </c>
      <c r="U138" s="35">
        <v>132</v>
      </c>
      <c r="V138" s="1" t="s">
        <v>2603</v>
      </c>
      <c r="W138" s="55">
        <v>0.8</v>
      </c>
      <c r="X138" s="35" t="str">
        <f>IFERROR(
    IF(ISNUMBER(MATCH(TRIM(CLEAN(SUBSTITUTE(SUBSTITUTE(Y138, CHAR(13), ""), CHAR(10), " "))), sizeList!A:A, 0)),
        INDEX(sizeList!B:B, MATCH(TRIM(CLEAN(SUBSTITUTE(SUBSTITUTE(Y138, CHAR(13), ""), CHAR(10), " "))), sizeList!A:A, 0)),
        IF(ISNUMBER(MATCH(Y138, sizeList!A:A, 0)),
            INDEX(sizeList!B:B, MATCH(Y138, sizeList!A:A, 0)),
            IF(ISNUMBER(MATCH(TRIM(CLEAN(SUBSTITUTE(SUBSTITUTE(Y138, CHAR(13), ""), CHAR(10), " "))), sizeList!B:B, 0)),
                INDEX(sizeList!B:B, MATCH(TRIM(CLEAN(SUBSTITUTE(SUBSTITUTE(Y138, CHAR(13), ""), CHAR(10), " "))), sizeList!B:B, 0)),
                IF(ISNUMBER(MATCH(Y138, sizeList!B:B, 0)),
                    INDEX(sizeList!B:B, MATCH(Y138, sizeList!B:B, 0)),
                    "")
            )
        )
    ),
    ""
)</f>
        <v>MEDIUM</v>
      </c>
      <c r="Y138" s="35" t="s">
        <v>536</v>
      </c>
      <c r="Z138" s="35" t="s">
        <v>2604</v>
      </c>
      <c r="AA138" s="117" t="str">
        <f t="shared" si="23"/>
        <v>BLACK</v>
      </c>
      <c r="AB138" s="7" t="str">
        <f>IF(AA138="", "", IFERROR(VLOOKUP(AA138, colorList!A:B,2,FALSE),""))</f>
        <v>fekete</v>
      </c>
      <c r="AC138" s="7" t="str">
        <f>IF(Z138="", "", IFERROR(VLOOKUP(Z138, colorList!A:B,2,FALSE),""))</f>
        <v>fekete</v>
      </c>
      <c r="AD138" s="7"/>
    </row>
    <row r="139" spans="1:30" ht="60" customHeight="1" x14ac:dyDescent="0.25">
      <c r="A139" s="53" t="s">
        <v>882</v>
      </c>
      <c r="B139" s="7" t="s">
        <v>3755</v>
      </c>
      <c r="C139" s="7" t="s">
        <v>1062</v>
      </c>
      <c r="D139" s="52" t="str">
        <f t="shared" si="16"/>
        <v>Acavallo nyeregemelő szintetikus bárányszőrrel egyenes</v>
      </c>
      <c r="E139" s="52" t="s">
        <v>2777</v>
      </c>
      <c r="F139" s="52" t="str">
        <f t="shared" si="17"/>
        <v>Gel classic pad cut out ecowool</v>
      </c>
      <c r="G139" s="52" t="s">
        <v>2897</v>
      </c>
      <c r="H139" s="116" t="str">
        <f t="shared" si="18"/>
        <v>Acavallo</v>
      </c>
      <c r="I139" s="35" t="s">
        <v>2999</v>
      </c>
      <c r="J139" s="53" t="str">
        <f t="shared" si="19"/>
        <v>Lófelszerelés</v>
      </c>
      <c r="K139" s="53" t="s">
        <v>3007</v>
      </c>
      <c r="L139" s="35" t="str">
        <f t="shared" si="20"/>
        <v>Nyeregemelő</v>
      </c>
      <c r="M139" s="35" t="s">
        <v>3014</v>
      </c>
      <c r="N139" s="35" t="str">
        <f t="shared" si="21"/>
        <v>Egyenes(Nem emelt)</v>
      </c>
      <c r="O139" s="35" t="s">
        <v>3244</v>
      </c>
      <c r="P139" s="35" t="str">
        <f t="shared" si="22"/>
        <v/>
      </c>
      <c r="Q139" s="35"/>
      <c r="R139" s="55" t="s">
        <v>3127</v>
      </c>
      <c r="S139" s="35" t="s">
        <v>1685</v>
      </c>
      <c r="T139" s="34">
        <v>0</v>
      </c>
      <c r="U139" s="35">
        <v>132</v>
      </c>
      <c r="V139" s="1" t="s">
        <v>2603</v>
      </c>
      <c r="W139" s="55">
        <v>0.8</v>
      </c>
      <c r="X139" s="35" t="str">
        <f>IFERROR(
    IF(ISNUMBER(MATCH(TRIM(CLEAN(SUBSTITUTE(SUBSTITUTE(Y139, CHAR(13), ""), CHAR(10), " "))), sizeList!A:A, 0)),
        INDEX(sizeList!B:B, MATCH(TRIM(CLEAN(SUBSTITUTE(SUBSTITUTE(Y139, CHAR(13), ""), CHAR(10), " "))), sizeList!A:A, 0)),
        IF(ISNUMBER(MATCH(Y139, sizeList!A:A, 0)),
            INDEX(sizeList!B:B, MATCH(Y139, sizeList!A:A, 0)),
            IF(ISNUMBER(MATCH(TRIM(CLEAN(SUBSTITUTE(SUBSTITUTE(Y139, CHAR(13), ""), CHAR(10), " "))), sizeList!B:B, 0)),
                INDEX(sizeList!B:B, MATCH(TRIM(CLEAN(SUBSTITUTE(SUBSTITUTE(Y139, CHAR(13), ""), CHAR(10), " "))), sizeList!B:B, 0)),
                IF(ISNUMBER(MATCH(Y139, sizeList!B:B, 0)),
                    INDEX(sizeList!B:B, MATCH(Y139, sizeList!B:B, 0)),
                    "")
            )
        )
    ),
    ""
)</f>
        <v>LARGE</v>
      </c>
      <c r="Y139" s="35" t="s">
        <v>537</v>
      </c>
      <c r="Z139" s="35" t="s">
        <v>2604</v>
      </c>
      <c r="AA139" s="117" t="str">
        <f t="shared" si="23"/>
        <v>BLACK</v>
      </c>
      <c r="AB139" s="7" t="str">
        <f>IF(AA139="", "", IFERROR(VLOOKUP(AA139, colorList!A:B,2,FALSE),""))</f>
        <v>fekete</v>
      </c>
      <c r="AC139" s="7" t="str">
        <f>IF(Z139="", "", IFERROR(VLOOKUP(Z139, colorList!A:B,2,FALSE),""))</f>
        <v>fekete</v>
      </c>
      <c r="AD139" s="7"/>
    </row>
    <row r="140" spans="1:30" ht="60" customHeight="1" x14ac:dyDescent="0.25">
      <c r="A140" s="53" t="s">
        <v>882</v>
      </c>
      <c r="B140" s="7" t="s">
        <v>3755</v>
      </c>
      <c r="C140" s="7" t="s">
        <v>1063</v>
      </c>
      <c r="D140" s="52" t="str">
        <f t="shared" si="16"/>
        <v>Acavallo nyeregemelő szintetikus bárányszőrrel egyenes</v>
      </c>
      <c r="E140" s="52" t="s">
        <v>2777</v>
      </c>
      <c r="F140" s="52" t="str">
        <f t="shared" si="17"/>
        <v>Gel classic pad cut out ecowool</v>
      </c>
      <c r="G140" s="52" t="s">
        <v>2897</v>
      </c>
      <c r="H140" s="116" t="str">
        <f t="shared" si="18"/>
        <v>Acavallo</v>
      </c>
      <c r="I140" s="35" t="s">
        <v>2999</v>
      </c>
      <c r="J140" s="53" t="str">
        <f t="shared" si="19"/>
        <v>Lófelszerelés</v>
      </c>
      <c r="K140" s="53" t="s">
        <v>3007</v>
      </c>
      <c r="L140" s="35" t="str">
        <f t="shared" si="20"/>
        <v>Nyeregemelő</v>
      </c>
      <c r="M140" s="35" t="s">
        <v>3014</v>
      </c>
      <c r="N140" s="35" t="str">
        <f t="shared" si="21"/>
        <v>Egyenes(Nem emelt)</v>
      </c>
      <c r="O140" s="35" t="s">
        <v>3244</v>
      </c>
      <c r="P140" s="35" t="str">
        <f t="shared" si="22"/>
        <v/>
      </c>
      <c r="Q140" s="35"/>
      <c r="R140" s="55" t="s">
        <v>3127</v>
      </c>
      <c r="S140" s="35" t="s">
        <v>1686</v>
      </c>
      <c r="T140" s="34">
        <v>0</v>
      </c>
      <c r="U140" s="35">
        <v>132</v>
      </c>
      <c r="V140" s="1" t="s">
        <v>2603</v>
      </c>
      <c r="W140" s="55">
        <v>0.8</v>
      </c>
      <c r="X140" s="35" t="str">
        <f>IFERROR(
    IF(ISNUMBER(MATCH(TRIM(CLEAN(SUBSTITUTE(SUBSTITUTE(Y140, CHAR(13), ""), CHAR(10), " "))), sizeList!A:A, 0)),
        INDEX(sizeList!B:B, MATCH(TRIM(CLEAN(SUBSTITUTE(SUBSTITUTE(Y140, CHAR(13), ""), CHAR(10), " "))), sizeList!A:A, 0)),
        IF(ISNUMBER(MATCH(Y140, sizeList!A:A, 0)),
            INDEX(sizeList!B:B, MATCH(Y140, sizeList!A:A, 0)),
            IF(ISNUMBER(MATCH(TRIM(CLEAN(SUBSTITUTE(SUBSTITUTE(Y140, CHAR(13), ""), CHAR(10), " "))), sizeList!B:B, 0)),
                INDEX(sizeList!B:B, MATCH(TRIM(CLEAN(SUBSTITUTE(SUBSTITUTE(Y140, CHAR(13), ""), CHAR(10), " "))), sizeList!B:B, 0)),
                IF(ISNUMBER(MATCH(Y140, sizeList!B:B, 0)),
                    INDEX(sizeList!B:B, MATCH(Y140, sizeList!B:B, 0)),
                    "")
            )
        )
    ),
    ""
)</f>
        <v>LARGE</v>
      </c>
      <c r="Y140" s="35" t="s">
        <v>537</v>
      </c>
      <c r="Z140" s="35" t="s">
        <v>2604</v>
      </c>
      <c r="AA140" s="117" t="str">
        <f t="shared" si="23"/>
        <v>BLACK</v>
      </c>
      <c r="AB140" s="7" t="str">
        <f>IF(AA140="", "", IFERROR(VLOOKUP(AA140, colorList!A:B,2,FALSE),""))</f>
        <v>fekete</v>
      </c>
      <c r="AC140" s="7" t="str">
        <f>IF(Z140="", "", IFERROR(VLOOKUP(Z140, colorList!A:B,2,FALSE),""))</f>
        <v>fekete</v>
      </c>
      <c r="AD140" s="7"/>
    </row>
    <row r="141" spans="1:30" ht="60" customHeight="1" x14ac:dyDescent="0.25">
      <c r="A141" s="53" t="s">
        <v>882</v>
      </c>
      <c r="B141" s="7" t="s">
        <v>3755</v>
      </c>
      <c r="C141" s="7" t="s">
        <v>1064</v>
      </c>
      <c r="D141" s="52" t="str">
        <f t="shared" si="16"/>
        <v>Acavallo nyeregemelő szintetikus bárányszőrrel egyenes</v>
      </c>
      <c r="E141" s="52" t="s">
        <v>2777</v>
      </c>
      <c r="F141" s="52" t="str">
        <f t="shared" si="17"/>
        <v>Gel classic pad cut out ecowool</v>
      </c>
      <c r="G141" s="52" t="s">
        <v>2897</v>
      </c>
      <c r="H141" s="116" t="str">
        <f t="shared" si="18"/>
        <v>Acavallo</v>
      </c>
      <c r="I141" s="35" t="s">
        <v>2999</v>
      </c>
      <c r="J141" s="53" t="str">
        <f t="shared" si="19"/>
        <v>Lófelszerelés</v>
      </c>
      <c r="K141" s="53" t="s">
        <v>3007</v>
      </c>
      <c r="L141" s="35" t="str">
        <f t="shared" si="20"/>
        <v>Nyeregemelő</v>
      </c>
      <c r="M141" s="35" t="s">
        <v>3014</v>
      </c>
      <c r="N141" s="35" t="str">
        <f t="shared" si="21"/>
        <v>Egyenes(Nem emelt)</v>
      </c>
      <c r="O141" s="35" t="s">
        <v>3244</v>
      </c>
      <c r="P141" s="35" t="str">
        <f t="shared" si="22"/>
        <v/>
      </c>
      <c r="Q141" s="35"/>
      <c r="R141" s="55" t="s">
        <v>3127</v>
      </c>
      <c r="S141" s="35" t="s">
        <v>1687</v>
      </c>
      <c r="T141" s="34">
        <v>0</v>
      </c>
      <c r="U141" s="35">
        <v>132</v>
      </c>
      <c r="V141" s="1" t="s">
        <v>2603</v>
      </c>
      <c r="W141" s="55">
        <v>0.8</v>
      </c>
      <c r="X141" s="35" t="str">
        <f>IFERROR(
    IF(ISNUMBER(MATCH(TRIM(CLEAN(SUBSTITUTE(SUBSTITUTE(Y141, CHAR(13), ""), CHAR(10), " "))), sizeList!A:A, 0)),
        INDEX(sizeList!B:B, MATCH(TRIM(CLEAN(SUBSTITUTE(SUBSTITUTE(Y141, CHAR(13), ""), CHAR(10), " "))), sizeList!A:A, 0)),
        IF(ISNUMBER(MATCH(Y141, sizeList!A:A, 0)),
            INDEX(sizeList!B:B, MATCH(Y141, sizeList!A:A, 0)),
            IF(ISNUMBER(MATCH(TRIM(CLEAN(SUBSTITUTE(SUBSTITUTE(Y141, CHAR(13), ""), CHAR(10), " "))), sizeList!B:B, 0)),
                INDEX(sizeList!B:B, MATCH(TRIM(CLEAN(SUBSTITUTE(SUBSTITUTE(Y141, CHAR(13), ""), CHAR(10), " "))), sizeList!B:B, 0)),
                IF(ISNUMBER(MATCH(Y141, sizeList!B:B, 0)),
                    INDEX(sizeList!B:B, MATCH(Y141, sizeList!B:B, 0)),
                    "")
            )
        )
    ),
    ""
)</f>
        <v>LARGE</v>
      </c>
      <c r="Y141" s="35" t="s">
        <v>537</v>
      </c>
      <c r="Z141" s="35" t="s">
        <v>2604</v>
      </c>
      <c r="AA141" s="117" t="str">
        <f t="shared" si="23"/>
        <v>BLACK</v>
      </c>
      <c r="AB141" s="7" t="str">
        <f>IF(AA141="", "", IFERROR(VLOOKUP(AA141, colorList!A:B,2,FALSE),""))</f>
        <v>fekete</v>
      </c>
      <c r="AC141" s="7" t="str">
        <f>IF(Z141="", "", IFERROR(VLOOKUP(Z141, colorList!A:B,2,FALSE),""))</f>
        <v>fekete</v>
      </c>
      <c r="AD141" s="7"/>
    </row>
    <row r="142" spans="1:30" ht="60" customHeight="1" x14ac:dyDescent="0.25">
      <c r="A142" s="47" t="s">
        <v>882</v>
      </c>
      <c r="B142" s="7" t="s">
        <v>3755</v>
      </c>
      <c r="C142" s="7" t="s">
        <v>1065</v>
      </c>
      <c r="D142" s="49" t="str">
        <f t="shared" si="16"/>
        <v>Acavallo nyeregemelő szintetikus bárányszőrrel egyenes</v>
      </c>
      <c r="E142" s="49" t="s">
        <v>2777</v>
      </c>
      <c r="F142" s="52" t="str">
        <f t="shared" si="17"/>
        <v>Gel classic pad cut out ecowool</v>
      </c>
      <c r="G142" s="49" t="s">
        <v>2897</v>
      </c>
      <c r="H142" s="116" t="str">
        <f t="shared" si="18"/>
        <v>Acavallo</v>
      </c>
      <c r="I142" s="34" t="s">
        <v>2999</v>
      </c>
      <c r="J142" s="47" t="str">
        <f t="shared" si="19"/>
        <v>Lófelszerelés</v>
      </c>
      <c r="K142" s="47" t="s">
        <v>3007</v>
      </c>
      <c r="L142" s="34" t="str">
        <f t="shared" si="20"/>
        <v>Nyeregemelő</v>
      </c>
      <c r="M142" s="34" t="s">
        <v>3014</v>
      </c>
      <c r="N142" s="35" t="str">
        <f t="shared" si="21"/>
        <v>Egyenes(Nem emelt)</v>
      </c>
      <c r="O142" s="35" t="s">
        <v>3244</v>
      </c>
      <c r="P142" s="34" t="str">
        <f t="shared" si="22"/>
        <v/>
      </c>
      <c r="Q142" s="34"/>
      <c r="R142" s="56" t="s">
        <v>3127</v>
      </c>
      <c r="S142" s="34" t="s">
        <v>1688</v>
      </c>
      <c r="T142" s="34">
        <v>0</v>
      </c>
      <c r="U142" s="34">
        <v>132</v>
      </c>
      <c r="V142" s="1" t="s">
        <v>2603</v>
      </c>
      <c r="W142" s="56">
        <v>0.8</v>
      </c>
      <c r="X142" s="34" t="str">
        <f>IFERROR(
    IF(ISNUMBER(MATCH(TRIM(CLEAN(SUBSTITUTE(SUBSTITUTE(Y142, CHAR(13), ""), CHAR(10), " "))), sizeList!A:A, 0)),
        INDEX(sizeList!B:B, MATCH(TRIM(CLEAN(SUBSTITUTE(SUBSTITUTE(Y142, CHAR(13), ""), CHAR(10), " "))), sizeList!A:A, 0)),
        IF(ISNUMBER(MATCH(Y142, sizeList!A:A, 0)),
            INDEX(sizeList!B:B, MATCH(Y142, sizeList!A:A, 0)),
            IF(ISNUMBER(MATCH(TRIM(CLEAN(SUBSTITUTE(SUBSTITUTE(Y142, CHAR(13), ""), CHAR(10), " "))), sizeList!B:B, 0)),
                INDEX(sizeList!B:B, MATCH(TRIM(CLEAN(SUBSTITUTE(SUBSTITUTE(Y142, CHAR(13), ""), CHAR(10), " "))), sizeList!B:B, 0)),
                IF(ISNUMBER(MATCH(Y142, sizeList!B:B, 0)),
                    INDEX(sizeList!B:B, MATCH(Y142, sizeList!B:B, 0)),
                    "")
            )
        )
    ),
    ""
)</f>
        <v>LARGE</v>
      </c>
      <c r="Y142" s="34" t="s">
        <v>537</v>
      </c>
      <c r="Z142" s="34" t="s">
        <v>2604</v>
      </c>
      <c r="AA142" s="117" t="str">
        <f t="shared" si="23"/>
        <v>BLACK</v>
      </c>
      <c r="AB142" s="7" t="str">
        <f>IF(AA142="", "", IFERROR(VLOOKUP(AA142, colorList!A:B,2,FALSE),""))</f>
        <v>fekete</v>
      </c>
      <c r="AC142" s="7" t="str">
        <f>IF(Z142="", "", IFERROR(VLOOKUP(Z142, colorList!A:B,2,FALSE),""))</f>
        <v>fekete</v>
      </c>
      <c r="AD142" s="7"/>
    </row>
    <row r="143" spans="1:30" ht="60" customHeight="1" x14ac:dyDescent="0.25">
      <c r="A143" s="47" t="s">
        <v>886</v>
      </c>
      <c r="B143" s="7" t="str" cm="1">
        <f t="array" ref="B143">ProcessN2(S143,A143,C143)</f>
        <v>AC218_09</v>
      </c>
      <c r="C143" s="7" t="s">
        <v>1033</v>
      </c>
      <c r="D143" s="49" t="str">
        <f t="shared" si="16"/>
        <v>Acavallo Hexagonal markivágott nyeregemelő memóriahab+zselé hátul emelt</v>
      </c>
      <c r="E143" s="49" t="s">
        <v>2781</v>
      </c>
      <c r="F143" s="52" t="str">
        <f t="shared" si="17"/>
        <v>Withers free hexagonal gel pad rear riser microfleece</v>
      </c>
      <c r="G143" s="49" t="s">
        <v>2901</v>
      </c>
      <c r="H143" s="116" t="str">
        <f t="shared" si="18"/>
        <v>Acavallo</v>
      </c>
      <c r="I143" s="34" t="s">
        <v>2999</v>
      </c>
      <c r="J143" s="47" t="str">
        <f t="shared" si="19"/>
        <v>Lófelszerelés</v>
      </c>
      <c r="K143" s="47" t="s">
        <v>3007</v>
      </c>
      <c r="L143" s="34" t="str">
        <f t="shared" si="20"/>
        <v>Nyeregemelő</v>
      </c>
      <c r="M143" s="34" t="s">
        <v>3014</v>
      </c>
      <c r="N143" s="35" t="str">
        <f t="shared" si="21"/>
        <v>Hátul emelt</v>
      </c>
      <c r="O143" s="35" t="s">
        <v>3016</v>
      </c>
      <c r="P143" s="34" t="str">
        <f t="shared" si="22"/>
        <v/>
      </c>
      <c r="Q143" s="34"/>
      <c r="R143" s="56" t="s">
        <v>3131</v>
      </c>
      <c r="S143" s="34" t="s">
        <v>1699</v>
      </c>
      <c r="T143" s="34">
        <v>0</v>
      </c>
      <c r="U143" s="34">
        <v>157</v>
      </c>
      <c r="V143" s="1" t="s">
        <v>2603</v>
      </c>
      <c r="W143" s="56">
        <v>0.8</v>
      </c>
      <c r="X143" s="34" t="str">
        <f>IFERROR(
    IF(ISNUMBER(MATCH(TRIM(CLEAN(SUBSTITUTE(SUBSTITUTE(Y143, CHAR(13), ""), CHAR(10), " "))), sizeList!A:A, 0)),
        INDEX(sizeList!B:B, MATCH(TRIM(CLEAN(SUBSTITUTE(SUBSTITUTE(Y143, CHAR(13), ""), CHAR(10), " "))), sizeList!A:A, 0)),
        IF(ISNUMBER(MATCH(Y143, sizeList!A:A, 0)),
            INDEX(sizeList!B:B, MATCH(Y143, sizeList!A:A, 0)),
            IF(ISNUMBER(MATCH(TRIM(CLEAN(SUBSTITUTE(SUBSTITUTE(Y143, CHAR(13), ""), CHAR(10), " "))), sizeList!B:B, 0)),
                INDEX(sizeList!B:B, MATCH(TRIM(CLEAN(SUBSTITUTE(SUBSTITUTE(Y143, CHAR(13), ""), CHAR(10), " "))), sizeList!B:B, 0)),
                IF(ISNUMBER(MATCH(Y143, sizeList!B:B, 0)),
                    INDEX(sizeList!B:B, MATCH(Y143, sizeList!B:B, 0)),
                    "")
            )
        )
    ),
    ""
)</f>
        <v>ONE</v>
      </c>
      <c r="Y143" s="34" t="s">
        <v>592</v>
      </c>
      <c r="Z143" s="34" t="s">
        <v>2604</v>
      </c>
      <c r="AA143" s="117" t="str">
        <f t="shared" si="23"/>
        <v>BLACK</v>
      </c>
      <c r="AB143" s="7" t="str">
        <f>IF(AA143="", "", IFERROR(VLOOKUP(AA143, colorList!A:B,2,FALSE),""))</f>
        <v>fekete</v>
      </c>
      <c r="AC143" s="7" t="str">
        <f>IF(Z143="", "", IFERROR(VLOOKUP(Z143, colorList!A:B,2,FALSE),""))</f>
        <v>fekete</v>
      </c>
      <c r="AD143" s="7"/>
    </row>
    <row r="144" spans="1:30" ht="60" customHeight="1" x14ac:dyDescent="0.25">
      <c r="A144" s="53" t="s">
        <v>886</v>
      </c>
      <c r="B144" s="7" t="str" cm="1">
        <f t="array" ref="B144">ProcessN2(S144,A144,C144)</f>
        <v>AC218_01</v>
      </c>
      <c r="C144" s="7" t="s">
        <v>1066</v>
      </c>
      <c r="D144" s="52" t="str">
        <f t="shared" si="16"/>
        <v>Acavallo WFS velúr hatszögletű hátul emelt nyeregemelő</v>
      </c>
      <c r="E144" s="52" t="s">
        <v>2870</v>
      </c>
      <c r="F144" s="52" t="str">
        <f t="shared" si="17"/>
        <v>Pad WFS suede Hexagonal gel rear riser</v>
      </c>
      <c r="G144" s="52" t="s">
        <v>2996</v>
      </c>
      <c r="H144" s="116" t="str">
        <f t="shared" si="18"/>
        <v>Acavallo</v>
      </c>
      <c r="I144" s="35" t="s">
        <v>2999</v>
      </c>
      <c r="J144" s="53" t="str">
        <f t="shared" si="19"/>
        <v>Lófelszerelés</v>
      </c>
      <c r="K144" s="53" t="s">
        <v>3007</v>
      </c>
      <c r="L144" s="35" t="str">
        <f t="shared" si="20"/>
        <v>Nyeregemelő</v>
      </c>
      <c r="M144" s="35" t="s">
        <v>3014</v>
      </c>
      <c r="N144" s="35" t="str">
        <f t="shared" si="21"/>
        <v>Hátul emelt</v>
      </c>
      <c r="O144" s="35" t="s">
        <v>3016</v>
      </c>
      <c r="P144" s="35" t="str">
        <f t="shared" si="22"/>
        <v/>
      </c>
      <c r="Q144" s="35"/>
      <c r="R144" s="50" t="s">
        <v>3223</v>
      </c>
      <c r="S144" s="35" t="s">
        <v>2600</v>
      </c>
      <c r="T144" s="34">
        <v>0</v>
      </c>
      <c r="U144" s="35">
        <v>157</v>
      </c>
      <c r="V144" s="1" t="s">
        <v>2603</v>
      </c>
      <c r="W144" s="55">
        <v>0.8</v>
      </c>
      <c r="X144" s="35" t="str">
        <f>IFERROR(
    IF(ISNUMBER(MATCH(TRIM(CLEAN(SUBSTITUTE(SUBSTITUTE(Y144, CHAR(13), ""), CHAR(10), " "))), sizeList!A:A, 0)),
        INDEX(sizeList!B:B, MATCH(TRIM(CLEAN(SUBSTITUTE(SUBSTITUTE(Y144, CHAR(13), ""), CHAR(10), " "))), sizeList!A:A, 0)),
        IF(ISNUMBER(MATCH(Y144, sizeList!A:A, 0)),
            INDEX(sizeList!B:B, MATCH(Y144, sizeList!A:A, 0)),
            IF(ISNUMBER(MATCH(TRIM(CLEAN(SUBSTITUTE(SUBSTITUTE(Y144, CHAR(13), ""), CHAR(10), " "))), sizeList!B:B, 0)),
                INDEX(sizeList!B:B, MATCH(TRIM(CLEAN(SUBSTITUTE(SUBSTITUTE(Y144, CHAR(13), ""), CHAR(10), " "))), sizeList!B:B, 0)),
                IF(ISNUMBER(MATCH(Y144, sizeList!B:B, 0)),
                    INDEX(sizeList!B:B, MATCH(Y144, sizeList!B:B, 0)),
                    "")
            )
        )
    ),
    ""
)</f>
        <v>ONE</v>
      </c>
      <c r="Y144" s="35" t="s">
        <v>592</v>
      </c>
      <c r="Z144" s="35" t="s">
        <v>2606</v>
      </c>
      <c r="AA144" s="117" t="str">
        <f t="shared" si="23"/>
        <v>WHITE</v>
      </c>
      <c r="AB144" s="7" t="str">
        <f>IF(AA144="", "", IFERROR(VLOOKUP(AA144, colorList!A:B,2,FALSE),""))</f>
        <v>fehér</v>
      </c>
      <c r="AC144" s="7" t="str">
        <f>IF(Z144="", "", IFERROR(VLOOKUP(Z144, colorList!A:B,2,FALSE),""))</f>
        <v>fehér</v>
      </c>
      <c r="AD144" s="7"/>
    </row>
    <row r="145" spans="1:30" ht="60" customHeight="1" x14ac:dyDescent="0.25">
      <c r="A145" s="53" t="s">
        <v>886</v>
      </c>
      <c r="B145" s="7" t="str" cm="1">
        <f t="array" ref="B145">ProcessN2(S145,A145,C145)</f>
        <v>AC218_07</v>
      </c>
      <c r="C145" s="7" t="s">
        <v>1035</v>
      </c>
      <c r="D145" s="52" t="str">
        <f t="shared" si="16"/>
        <v>Acavallo WFS velúr hatszögletű hátul emelt nyeregemelő</v>
      </c>
      <c r="E145" s="52" t="s">
        <v>2870</v>
      </c>
      <c r="F145" s="52" t="str">
        <f t="shared" si="17"/>
        <v>Pad WFS suede Hexagonal gel rear riser</v>
      </c>
      <c r="G145" s="52" t="s">
        <v>2996</v>
      </c>
      <c r="H145" s="116" t="str">
        <f t="shared" si="18"/>
        <v>Acavallo</v>
      </c>
      <c r="I145" s="35" t="s">
        <v>2999</v>
      </c>
      <c r="J145" s="53" t="str">
        <f t="shared" si="19"/>
        <v>Lófelszerelés</v>
      </c>
      <c r="K145" s="53" t="s">
        <v>3007</v>
      </c>
      <c r="L145" s="35" t="str">
        <f t="shared" si="20"/>
        <v>Nyeregemelő</v>
      </c>
      <c r="M145" s="35" t="s">
        <v>3014</v>
      </c>
      <c r="N145" s="35" t="str">
        <f t="shared" si="21"/>
        <v>Hátul emelt</v>
      </c>
      <c r="O145" s="35" t="s">
        <v>3016</v>
      </c>
      <c r="P145" s="35" t="str">
        <f t="shared" si="22"/>
        <v/>
      </c>
      <c r="Q145" s="35"/>
      <c r="R145" s="50" t="s">
        <v>3223</v>
      </c>
      <c r="S145" s="35" t="s">
        <v>2601</v>
      </c>
      <c r="T145" s="34">
        <v>0</v>
      </c>
      <c r="U145" s="35">
        <v>157</v>
      </c>
      <c r="V145" s="1" t="s">
        <v>2603</v>
      </c>
      <c r="W145" s="55">
        <v>0.8</v>
      </c>
      <c r="X145" s="35" t="str">
        <f>IFERROR(
    IF(ISNUMBER(MATCH(TRIM(CLEAN(SUBSTITUTE(SUBSTITUTE(Y145, CHAR(13), ""), CHAR(10), " "))), sizeList!A:A, 0)),
        INDEX(sizeList!B:B, MATCH(TRIM(CLEAN(SUBSTITUTE(SUBSTITUTE(Y145, CHAR(13), ""), CHAR(10), " "))), sizeList!A:A, 0)),
        IF(ISNUMBER(MATCH(Y145, sizeList!A:A, 0)),
            INDEX(sizeList!B:B, MATCH(Y145, sizeList!A:A, 0)),
            IF(ISNUMBER(MATCH(TRIM(CLEAN(SUBSTITUTE(SUBSTITUTE(Y145, CHAR(13), ""), CHAR(10), " "))), sizeList!B:B, 0)),
                INDEX(sizeList!B:B, MATCH(TRIM(CLEAN(SUBSTITUTE(SUBSTITUTE(Y145, CHAR(13), ""), CHAR(10), " "))), sizeList!B:B, 0)),
                IF(ISNUMBER(MATCH(Y145, sizeList!B:B, 0)),
                    INDEX(sizeList!B:B, MATCH(Y145, sizeList!B:B, 0)),
                    "")
            )
        )
    ),
    ""
)</f>
        <v>ONE</v>
      </c>
      <c r="Y145" s="35" t="s">
        <v>592</v>
      </c>
      <c r="Z145" s="35" t="s">
        <v>2609</v>
      </c>
      <c r="AA145" s="117" t="str">
        <f t="shared" si="23"/>
        <v>BROWN</v>
      </c>
      <c r="AB145" s="7" t="str">
        <f>IF(AA145="", "", IFERROR(VLOOKUP(AA145, colorList!A:B,2,FALSE),""))</f>
        <v>barna</v>
      </c>
      <c r="AC145" s="7" t="str">
        <f>IF(Z145="", "", IFERROR(VLOOKUP(Z145, colorList!A:B,2,FALSE),""))</f>
        <v>barna</v>
      </c>
      <c r="AD145" s="7"/>
    </row>
    <row r="146" spans="1:30" ht="60" customHeight="1" x14ac:dyDescent="0.25">
      <c r="A146" s="53" t="s">
        <v>886</v>
      </c>
      <c r="B146" s="7" t="str" cm="1">
        <f t="array" ref="B146">ProcessN2(S146,A146,C146)</f>
        <v>AC218_08</v>
      </c>
      <c r="C146" s="7" t="s">
        <v>1067</v>
      </c>
      <c r="D146" s="52" t="str">
        <f t="shared" si="16"/>
        <v>Acavallo WFS velúr hatszögletű hátul emelt nyeregemelő</v>
      </c>
      <c r="E146" s="52" t="s">
        <v>2870</v>
      </c>
      <c r="F146" s="52" t="str">
        <f t="shared" si="17"/>
        <v>Pad WFS suede Hexagonal gel rear riser</v>
      </c>
      <c r="G146" s="52" t="s">
        <v>2996</v>
      </c>
      <c r="H146" s="116" t="str">
        <f t="shared" si="18"/>
        <v>Acavallo</v>
      </c>
      <c r="I146" s="35" t="s">
        <v>2999</v>
      </c>
      <c r="J146" s="53" t="str">
        <f t="shared" si="19"/>
        <v>Lófelszerelés</v>
      </c>
      <c r="K146" s="53" t="s">
        <v>3007</v>
      </c>
      <c r="L146" s="35" t="str">
        <f t="shared" si="20"/>
        <v>Nyeregemelő</v>
      </c>
      <c r="M146" s="35" t="s">
        <v>3014</v>
      </c>
      <c r="N146" s="35" t="str">
        <f t="shared" si="21"/>
        <v>Hátul emelt</v>
      </c>
      <c r="O146" s="35" t="s">
        <v>3016</v>
      </c>
      <c r="P146" s="35" t="str">
        <f t="shared" si="22"/>
        <v/>
      </c>
      <c r="Q146" s="35"/>
      <c r="R146" s="50" t="s">
        <v>3223</v>
      </c>
      <c r="S146" s="35" t="s">
        <v>2602</v>
      </c>
      <c r="T146" s="34">
        <v>0</v>
      </c>
      <c r="U146" s="35">
        <v>157</v>
      </c>
      <c r="V146" s="1" t="s">
        <v>2603</v>
      </c>
      <c r="W146" s="55">
        <v>0.8</v>
      </c>
      <c r="X146" s="35" t="str">
        <f>IFERROR(
    IF(ISNUMBER(MATCH(TRIM(CLEAN(SUBSTITUTE(SUBSTITUTE(Y146, CHAR(13), ""), CHAR(10), " "))), sizeList!A:A, 0)),
        INDEX(sizeList!B:B, MATCH(TRIM(CLEAN(SUBSTITUTE(SUBSTITUTE(Y146, CHAR(13), ""), CHAR(10), " "))), sizeList!A:A, 0)),
        IF(ISNUMBER(MATCH(Y146, sizeList!A:A, 0)),
            INDEX(sizeList!B:B, MATCH(Y146, sizeList!A:A, 0)),
            IF(ISNUMBER(MATCH(TRIM(CLEAN(SUBSTITUTE(SUBSTITUTE(Y146, CHAR(13), ""), CHAR(10), " "))), sizeList!B:B, 0)),
                INDEX(sizeList!B:B, MATCH(TRIM(CLEAN(SUBSTITUTE(SUBSTITUTE(Y146, CHAR(13), ""), CHAR(10), " "))), sizeList!B:B, 0)),
                IF(ISNUMBER(MATCH(Y146, sizeList!B:B, 0)),
                    INDEX(sizeList!B:B, MATCH(Y146, sizeList!B:B, 0)),
                    "")
            )
        )
    ),
    ""
)</f>
        <v>ONE</v>
      </c>
      <c r="Y146" s="35" t="s">
        <v>592</v>
      </c>
      <c r="Z146" s="35" t="s">
        <v>2612</v>
      </c>
      <c r="AA146" s="117" t="str">
        <f t="shared" si="23"/>
        <v>BLUE</v>
      </c>
      <c r="AB146" s="7" t="str">
        <f>IF(AA146="", "", IFERROR(VLOOKUP(AA146, colorList!A:B,2,FALSE),""))</f>
        <v>kék</v>
      </c>
      <c r="AC146" s="7" t="str">
        <f>IF(Z146="", "", IFERROR(VLOOKUP(Z146, colorList!A:B,2,FALSE),""))</f>
        <v>kék</v>
      </c>
      <c r="AD146" s="7"/>
    </row>
    <row r="147" spans="1:30" ht="60" customHeight="1" x14ac:dyDescent="0.25">
      <c r="A147" s="53" t="s">
        <v>886</v>
      </c>
      <c r="B147" s="7" t="str" cm="1">
        <f t="array" ref="B147">ProcessN2(S147,A147,C147)</f>
        <v>AC218_09</v>
      </c>
      <c r="C147" s="7" t="s">
        <v>1033</v>
      </c>
      <c r="D147" s="52" t="str">
        <f t="shared" si="16"/>
        <v>Acavallo WFS velúr hatszögletű hátul emelt nyeregemelő</v>
      </c>
      <c r="E147" s="52" t="s">
        <v>2870</v>
      </c>
      <c r="F147" s="52" t="str">
        <f t="shared" si="17"/>
        <v>Pad WFS suede Hexagonal gel rear riser</v>
      </c>
      <c r="G147" s="52" t="s">
        <v>2996</v>
      </c>
      <c r="H147" s="116" t="str">
        <f t="shared" si="18"/>
        <v>Acavallo</v>
      </c>
      <c r="I147" s="35" t="s">
        <v>2999</v>
      </c>
      <c r="J147" s="53" t="str">
        <f t="shared" si="19"/>
        <v>Lófelszerelés</v>
      </c>
      <c r="K147" s="53" t="s">
        <v>3007</v>
      </c>
      <c r="L147" s="35" t="str">
        <f t="shared" si="20"/>
        <v>Nyeregemelő</v>
      </c>
      <c r="M147" s="35" t="s">
        <v>3014</v>
      </c>
      <c r="N147" s="35" t="str">
        <f t="shared" si="21"/>
        <v>Hátul emelt</v>
      </c>
      <c r="O147" s="35" t="s">
        <v>3016</v>
      </c>
      <c r="P147" s="35" t="str">
        <f t="shared" si="22"/>
        <v/>
      </c>
      <c r="Q147" s="35"/>
      <c r="R147" s="50" t="s">
        <v>3223</v>
      </c>
      <c r="S147" s="35" t="s">
        <v>1699</v>
      </c>
      <c r="T147" s="34">
        <v>0</v>
      </c>
      <c r="U147" s="35">
        <v>157</v>
      </c>
      <c r="V147" s="1" t="s">
        <v>2603</v>
      </c>
      <c r="W147" s="55">
        <v>0.8</v>
      </c>
      <c r="X147" s="35" t="str">
        <f>IFERROR(
    IF(ISNUMBER(MATCH(TRIM(CLEAN(SUBSTITUTE(SUBSTITUTE(Y147, CHAR(13), ""), CHAR(10), " "))), sizeList!A:A, 0)),
        INDEX(sizeList!B:B, MATCH(TRIM(CLEAN(SUBSTITUTE(SUBSTITUTE(Y147, CHAR(13), ""), CHAR(10), " "))), sizeList!A:A, 0)),
        IF(ISNUMBER(MATCH(Y147, sizeList!A:A, 0)),
            INDEX(sizeList!B:B, MATCH(Y147, sizeList!A:A, 0)),
            IF(ISNUMBER(MATCH(TRIM(CLEAN(SUBSTITUTE(SUBSTITUTE(Y147, CHAR(13), ""), CHAR(10), " "))), sizeList!B:B, 0)),
                INDEX(sizeList!B:B, MATCH(TRIM(CLEAN(SUBSTITUTE(SUBSTITUTE(Y147, CHAR(13), ""), CHAR(10), " "))), sizeList!B:B, 0)),
                IF(ISNUMBER(MATCH(Y147, sizeList!B:B, 0)),
                    INDEX(sizeList!B:B, MATCH(Y147, sizeList!B:B, 0)),
                    "")
            )
        )
    ),
    ""
)</f>
        <v>ONE</v>
      </c>
      <c r="Y147" s="35" t="s">
        <v>592</v>
      </c>
      <c r="Z147" s="35" t="s">
        <v>2604</v>
      </c>
      <c r="AA147" s="117" t="str">
        <f t="shared" si="23"/>
        <v>BLACK</v>
      </c>
      <c r="AB147" s="7" t="str">
        <f>IF(AA147="", "", IFERROR(VLOOKUP(AA147, colorList!A:B,2,FALSE),""))</f>
        <v>fekete</v>
      </c>
      <c r="AC147" s="7" t="str">
        <f>IF(Z147="", "", IFERROR(VLOOKUP(Z147, colorList!A:B,2,FALSE),""))</f>
        <v>fekete</v>
      </c>
      <c r="AD147" s="7"/>
    </row>
    <row r="148" spans="1:30" ht="60" customHeight="1" x14ac:dyDescent="0.25">
      <c r="A148" s="53" t="s">
        <v>892</v>
      </c>
      <c r="B148" s="7" t="str" cm="1">
        <f t="array" ref="B148">ProcessN2(S148,A148,C148)</f>
        <v>AC230_01</v>
      </c>
      <c r="C148" s="7" t="s">
        <v>1159</v>
      </c>
      <c r="D148" s="52" t="str">
        <f t="shared" si="16"/>
        <v>Acavallo gél-memóriahab nyeregemelő</v>
      </c>
      <c r="E148" s="52" t="s">
        <v>2787</v>
      </c>
      <c r="F148" s="52" t="str">
        <f t="shared" si="17"/>
        <v>Close contact gel pad memory foam</v>
      </c>
      <c r="G148" s="52" t="s">
        <v>2908</v>
      </c>
      <c r="H148" s="116" t="str">
        <f t="shared" si="18"/>
        <v>Acavallo</v>
      </c>
      <c r="I148" s="35" t="s">
        <v>2999</v>
      </c>
      <c r="J148" s="53" t="str">
        <f t="shared" si="19"/>
        <v>Lófelszerelés</v>
      </c>
      <c r="K148" s="53" t="s">
        <v>3007</v>
      </c>
      <c r="L148" s="35" t="str">
        <f t="shared" si="20"/>
        <v>Nyeregemelő</v>
      </c>
      <c r="M148" s="35" t="s">
        <v>3014</v>
      </c>
      <c r="N148" s="35" t="str">
        <f t="shared" si="21"/>
        <v>Egyenes(Nem emelt)</v>
      </c>
      <c r="O148" s="35" t="s">
        <v>3244</v>
      </c>
      <c r="P148" s="35" t="str">
        <f t="shared" si="22"/>
        <v/>
      </c>
      <c r="Q148" s="35"/>
      <c r="R148" s="63" t="s">
        <v>3138</v>
      </c>
      <c r="S148" s="35" t="s">
        <v>1792</v>
      </c>
      <c r="T148" s="34">
        <v>0</v>
      </c>
      <c r="U148" s="35">
        <v>176</v>
      </c>
      <c r="V148" s="1" t="s">
        <v>2603</v>
      </c>
      <c r="W148" s="55">
        <v>0.8</v>
      </c>
      <c r="X148" s="35">
        <f>IFERROR(
    IF(ISNUMBER(MATCH(TRIM(CLEAN(SUBSTITUTE(SUBSTITUTE(Y148, CHAR(13), ""), CHAR(10), " "))), sizeList!A:A, 0)),
        INDEX(sizeList!B:B, MATCH(TRIM(CLEAN(SUBSTITUTE(SUBSTITUTE(Y148, CHAR(13), ""), CHAR(10), " "))), sizeList!A:A, 0)),
        IF(ISNUMBER(MATCH(Y148, sizeList!A:A, 0)),
            INDEX(sizeList!B:B, MATCH(Y148, sizeList!A:A, 0)),
            IF(ISNUMBER(MATCH(TRIM(CLEAN(SUBSTITUTE(SUBSTITUTE(Y148, CHAR(13), ""), CHAR(10), " "))), sizeList!B:B, 0)),
                INDEX(sizeList!B:B, MATCH(TRIM(CLEAN(SUBSTITUTE(SUBSTITUTE(Y148, CHAR(13), ""), CHAR(10), " "))), sizeList!B:B, 0)),
                IF(ISNUMBER(MATCH(Y148, sizeList!B:B, 0)),
                    INDEX(sizeList!B:B, MATCH(Y148, sizeList!B:B, 0)),
                    "")
            )
        )
    ),
    ""
)</f>
        <v>2</v>
      </c>
      <c r="Y148" s="35">
        <v>2</v>
      </c>
      <c r="Z148" s="35" t="s">
        <v>2606</v>
      </c>
      <c r="AA148" s="117" t="str">
        <f t="shared" si="23"/>
        <v>WHITE</v>
      </c>
      <c r="AB148" s="7" t="str">
        <f>IF(AA148="", "", IFERROR(VLOOKUP(AA148, colorList!A:B,2,FALSE),""))</f>
        <v>fehér</v>
      </c>
      <c r="AC148" s="7" t="str">
        <f>IF(Z148="", "", IFERROR(VLOOKUP(Z148, colorList!A:B,2,FALSE),""))</f>
        <v>fehér</v>
      </c>
      <c r="AD148" s="7"/>
    </row>
    <row r="149" spans="1:30" ht="60" customHeight="1" x14ac:dyDescent="0.25">
      <c r="A149" s="53" t="s">
        <v>892</v>
      </c>
      <c r="B149" s="7" t="str" cm="1">
        <f t="array" ref="B149">ProcessN2(S149,A149,C149)</f>
        <v>AC230_01</v>
      </c>
      <c r="C149" s="7" t="s">
        <v>1160</v>
      </c>
      <c r="D149" s="52" t="str">
        <f t="shared" si="16"/>
        <v>Acavallo gél-memóriahab nyeregemelő</v>
      </c>
      <c r="E149" s="52" t="s">
        <v>2787</v>
      </c>
      <c r="F149" s="52" t="str">
        <f t="shared" si="17"/>
        <v>Close contact gel pad memory foam</v>
      </c>
      <c r="G149" s="52" t="s">
        <v>2908</v>
      </c>
      <c r="H149" s="116" t="str">
        <f t="shared" si="18"/>
        <v>Acavallo</v>
      </c>
      <c r="I149" s="35" t="s">
        <v>2999</v>
      </c>
      <c r="J149" s="53" t="str">
        <f t="shared" si="19"/>
        <v>Lófelszerelés</v>
      </c>
      <c r="K149" s="53" t="s">
        <v>3007</v>
      </c>
      <c r="L149" s="35" t="str">
        <f t="shared" si="20"/>
        <v>Nyeregemelő</v>
      </c>
      <c r="M149" s="35" t="s">
        <v>3014</v>
      </c>
      <c r="N149" s="35" t="str">
        <f t="shared" si="21"/>
        <v>Egyenes(Nem emelt)</v>
      </c>
      <c r="O149" s="35" t="s">
        <v>3244</v>
      </c>
      <c r="P149" s="35" t="str">
        <f t="shared" si="22"/>
        <v/>
      </c>
      <c r="Q149" s="35"/>
      <c r="R149" s="63" t="s">
        <v>3138</v>
      </c>
      <c r="S149" s="35" t="s">
        <v>1793</v>
      </c>
      <c r="T149" s="34">
        <v>0</v>
      </c>
      <c r="U149" s="35">
        <v>176</v>
      </c>
      <c r="V149" s="1" t="s">
        <v>2603</v>
      </c>
      <c r="W149" s="55">
        <v>0.8</v>
      </c>
      <c r="X149" s="35">
        <f>IFERROR(
    IF(ISNUMBER(MATCH(TRIM(CLEAN(SUBSTITUTE(SUBSTITUTE(Y149, CHAR(13), ""), CHAR(10), " "))), sizeList!A:A, 0)),
        INDEX(sizeList!B:B, MATCH(TRIM(CLEAN(SUBSTITUTE(SUBSTITUTE(Y149, CHAR(13), ""), CHAR(10), " "))), sizeList!A:A, 0)),
        IF(ISNUMBER(MATCH(Y149, sizeList!A:A, 0)),
            INDEX(sizeList!B:B, MATCH(Y149, sizeList!A:A, 0)),
            IF(ISNUMBER(MATCH(TRIM(CLEAN(SUBSTITUTE(SUBSTITUTE(Y149, CHAR(13), ""), CHAR(10), " "))), sizeList!B:B, 0)),
                INDEX(sizeList!B:B, MATCH(TRIM(CLEAN(SUBSTITUTE(SUBSTITUTE(Y149, CHAR(13), ""), CHAR(10), " "))), sizeList!B:B, 0)),
                IF(ISNUMBER(MATCH(Y149, sizeList!B:B, 0)),
                    INDEX(sizeList!B:B, MATCH(Y149, sizeList!B:B, 0)),
                    "")
            )
        )
    ),
    ""
)</f>
        <v>3</v>
      </c>
      <c r="Y149" s="35">
        <v>3</v>
      </c>
      <c r="Z149" s="35" t="s">
        <v>2606</v>
      </c>
      <c r="AA149" s="117" t="str">
        <f t="shared" si="23"/>
        <v>WHITE</v>
      </c>
      <c r="AB149" s="7" t="str">
        <f>IF(AA149="", "", IFERROR(VLOOKUP(AA149, colorList!A:B,2,FALSE),""))</f>
        <v>fehér</v>
      </c>
      <c r="AC149" s="7" t="str">
        <f>IF(Z149="", "", IFERROR(VLOOKUP(Z149, colorList!A:B,2,FALSE),""))</f>
        <v>fehér</v>
      </c>
      <c r="AD149" s="7"/>
    </row>
    <row r="150" spans="1:30" ht="60" customHeight="1" x14ac:dyDescent="0.25">
      <c r="A150" s="53" t="s">
        <v>892</v>
      </c>
      <c r="B150" s="7" t="str" cm="1">
        <f t="array" ref="B150">ProcessN2(S150,A150,C150)</f>
        <v>AC230_03</v>
      </c>
      <c r="C150" s="7" t="s">
        <v>1161</v>
      </c>
      <c r="D150" s="52" t="str">
        <f t="shared" si="16"/>
        <v>Acavallo gél-memóriahab nyeregemelő</v>
      </c>
      <c r="E150" s="52" t="s">
        <v>2787</v>
      </c>
      <c r="F150" s="52" t="str">
        <f t="shared" si="17"/>
        <v>Close contact gel pad memory foam</v>
      </c>
      <c r="G150" s="52" t="s">
        <v>2908</v>
      </c>
      <c r="H150" s="116" t="str">
        <f t="shared" si="18"/>
        <v>Acavallo</v>
      </c>
      <c r="I150" s="35" t="s">
        <v>2999</v>
      </c>
      <c r="J150" s="53" t="str">
        <f t="shared" si="19"/>
        <v>Lófelszerelés</v>
      </c>
      <c r="K150" s="53" t="s">
        <v>3007</v>
      </c>
      <c r="L150" s="35" t="str">
        <f t="shared" si="20"/>
        <v>Nyeregemelő</v>
      </c>
      <c r="M150" s="35" t="s">
        <v>3014</v>
      </c>
      <c r="N150" s="35" t="str">
        <f t="shared" si="21"/>
        <v>Egyenes(Nem emelt)</v>
      </c>
      <c r="O150" s="35" t="s">
        <v>3244</v>
      </c>
      <c r="P150" s="35" t="str">
        <f t="shared" si="22"/>
        <v/>
      </c>
      <c r="Q150" s="35"/>
      <c r="R150" s="63" t="s">
        <v>3138</v>
      </c>
      <c r="S150" s="35" t="s">
        <v>1794</v>
      </c>
      <c r="T150" s="34">
        <v>0</v>
      </c>
      <c r="U150" s="35">
        <v>176</v>
      </c>
      <c r="V150" s="1" t="s">
        <v>2603</v>
      </c>
      <c r="W150" s="55">
        <v>0.8</v>
      </c>
      <c r="X150" s="35">
        <f>IFERROR(
    IF(ISNUMBER(MATCH(TRIM(CLEAN(SUBSTITUTE(SUBSTITUTE(Y150, CHAR(13), ""), CHAR(10), " "))), sizeList!A:A, 0)),
        INDEX(sizeList!B:B, MATCH(TRIM(CLEAN(SUBSTITUTE(SUBSTITUTE(Y150, CHAR(13), ""), CHAR(10), " "))), sizeList!A:A, 0)),
        IF(ISNUMBER(MATCH(Y150, sizeList!A:A, 0)),
            INDEX(sizeList!B:B, MATCH(Y150, sizeList!A:A, 0)),
            IF(ISNUMBER(MATCH(TRIM(CLEAN(SUBSTITUTE(SUBSTITUTE(Y150, CHAR(13), ""), CHAR(10), " "))), sizeList!B:B, 0)),
                INDEX(sizeList!B:B, MATCH(TRIM(CLEAN(SUBSTITUTE(SUBSTITUTE(Y150, CHAR(13), ""), CHAR(10), " "))), sizeList!B:B, 0)),
                IF(ISNUMBER(MATCH(Y150, sizeList!B:B, 0)),
                    INDEX(sizeList!B:B, MATCH(Y150, sizeList!B:B, 0)),
                    "")
            )
        )
    ),
    ""
)</f>
        <v>2</v>
      </c>
      <c r="Y150" s="35">
        <v>2</v>
      </c>
      <c r="Z150" s="35" t="s">
        <v>2634</v>
      </c>
      <c r="AA150" s="117" t="str">
        <f t="shared" si="23"/>
        <v>SAND</v>
      </c>
      <c r="AB150" s="7" t="str">
        <f>IF(AA150="", "", IFERROR(VLOOKUP(AA150, colorList!A:B,2,FALSE),""))</f>
        <v>homok</v>
      </c>
      <c r="AC150" s="7" t="str">
        <f>IF(Z150="", "", IFERROR(VLOOKUP(Z150, colorList!A:B,2,FALSE),""))</f>
        <v>homok</v>
      </c>
      <c r="AD150" s="7"/>
    </row>
    <row r="151" spans="1:30" ht="60" customHeight="1" x14ac:dyDescent="0.25">
      <c r="A151" s="53" t="s">
        <v>892</v>
      </c>
      <c r="B151" s="7" t="str" cm="1">
        <f t="array" ref="B151">ProcessN2(S151,A151,C151)</f>
        <v>AC230_03</v>
      </c>
      <c r="C151" s="7" t="s">
        <v>1162</v>
      </c>
      <c r="D151" s="52" t="str">
        <f t="shared" si="16"/>
        <v>Acavallo gél-memóriahab nyeregemelő</v>
      </c>
      <c r="E151" s="52" t="s">
        <v>2787</v>
      </c>
      <c r="F151" s="52" t="str">
        <f t="shared" si="17"/>
        <v>Close contact gel pad memory foam</v>
      </c>
      <c r="G151" s="52" t="s">
        <v>2908</v>
      </c>
      <c r="H151" s="116" t="str">
        <f t="shared" si="18"/>
        <v>Acavallo</v>
      </c>
      <c r="I151" s="35" t="s">
        <v>2999</v>
      </c>
      <c r="J151" s="53" t="str">
        <f t="shared" si="19"/>
        <v>Lófelszerelés</v>
      </c>
      <c r="K151" s="53" t="s">
        <v>3007</v>
      </c>
      <c r="L151" s="35" t="str">
        <f t="shared" si="20"/>
        <v>Nyeregemelő</v>
      </c>
      <c r="M151" s="35" t="s">
        <v>3014</v>
      </c>
      <c r="N151" s="35" t="str">
        <f t="shared" si="21"/>
        <v>Egyenes(Nem emelt)</v>
      </c>
      <c r="O151" s="35" t="s">
        <v>3244</v>
      </c>
      <c r="P151" s="35" t="str">
        <f t="shared" si="22"/>
        <v/>
      </c>
      <c r="Q151" s="35"/>
      <c r="R151" s="63" t="s">
        <v>3138</v>
      </c>
      <c r="S151" s="35" t="s">
        <v>1795</v>
      </c>
      <c r="T151" s="34">
        <v>0</v>
      </c>
      <c r="U151" s="35">
        <v>176</v>
      </c>
      <c r="V151" s="1" t="s">
        <v>2603</v>
      </c>
      <c r="W151" s="55">
        <v>0.8</v>
      </c>
      <c r="X151" s="35">
        <f>IFERROR(
    IF(ISNUMBER(MATCH(TRIM(CLEAN(SUBSTITUTE(SUBSTITUTE(Y151, CHAR(13), ""), CHAR(10), " "))), sizeList!A:A, 0)),
        INDEX(sizeList!B:B, MATCH(TRIM(CLEAN(SUBSTITUTE(SUBSTITUTE(Y151, CHAR(13), ""), CHAR(10), " "))), sizeList!A:A, 0)),
        IF(ISNUMBER(MATCH(Y151, sizeList!A:A, 0)),
            INDEX(sizeList!B:B, MATCH(Y151, sizeList!A:A, 0)),
            IF(ISNUMBER(MATCH(TRIM(CLEAN(SUBSTITUTE(SUBSTITUTE(Y151, CHAR(13), ""), CHAR(10), " "))), sizeList!B:B, 0)),
                INDEX(sizeList!B:B, MATCH(TRIM(CLEAN(SUBSTITUTE(SUBSTITUTE(Y151, CHAR(13), ""), CHAR(10), " "))), sizeList!B:B, 0)),
                IF(ISNUMBER(MATCH(Y151, sizeList!B:B, 0)),
                    INDEX(sizeList!B:B, MATCH(Y151, sizeList!B:B, 0)),
                    "")
            )
        )
    ),
    ""
)</f>
        <v>3</v>
      </c>
      <c r="Y151" s="35">
        <v>3</v>
      </c>
      <c r="Z151" s="35" t="s">
        <v>2634</v>
      </c>
      <c r="AA151" s="117" t="str">
        <f t="shared" si="23"/>
        <v>SAND</v>
      </c>
      <c r="AB151" s="7" t="str">
        <f>IF(AA151="", "", IFERROR(VLOOKUP(AA151, colorList!A:B,2,FALSE),""))</f>
        <v>homok</v>
      </c>
      <c r="AC151" s="7" t="str">
        <f>IF(Z151="", "", IFERROR(VLOOKUP(Z151, colorList!A:B,2,FALSE),""))</f>
        <v>homok</v>
      </c>
      <c r="AD151" s="7"/>
    </row>
    <row r="152" spans="1:30" ht="60" customHeight="1" x14ac:dyDescent="0.25">
      <c r="A152" s="53" t="s">
        <v>892</v>
      </c>
      <c r="B152" s="7" t="str" cm="1">
        <f t="array" ref="B152">ProcessN2(S152,A152,C152)</f>
        <v>AC230_07</v>
      </c>
      <c r="C152" s="7" t="s">
        <v>1163</v>
      </c>
      <c r="D152" s="52" t="str">
        <f t="shared" si="16"/>
        <v>Acavallo gél-memóriahab nyeregemelő</v>
      </c>
      <c r="E152" s="52" t="s">
        <v>2787</v>
      </c>
      <c r="F152" s="52" t="str">
        <f t="shared" si="17"/>
        <v>Close contact gel pad memory foam</v>
      </c>
      <c r="G152" s="52" t="s">
        <v>2908</v>
      </c>
      <c r="H152" s="116" t="str">
        <f t="shared" si="18"/>
        <v>Acavallo</v>
      </c>
      <c r="I152" s="35" t="s">
        <v>2999</v>
      </c>
      <c r="J152" s="53" t="str">
        <f t="shared" si="19"/>
        <v>Lófelszerelés</v>
      </c>
      <c r="K152" s="53" t="s">
        <v>3007</v>
      </c>
      <c r="L152" s="35" t="str">
        <f t="shared" si="20"/>
        <v>Nyeregemelő</v>
      </c>
      <c r="M152" s="35" t="s">
        <v>3014</v>
      </c>
      <c r="N152" s="35" t="str">
        <f t="shared" si="21"/>
        <v>Egyenes(Nem emelt)</v>
      </c>
      <c r="O152" s="35" t="s">
        <v>3244</v>
      </c>
      <c r="P152" s="35" t="str">
        <f t="shared" si="22"/>
        <v/>
      </c>
      <c r="Q152" s="35"/>
      <c r="R152" s="63" t="s">
        <v>3138</v>
      </c>
      <c r="S152" s="35" t="s">
        <v>1796</v>
      </c>
      <c r="T152" s="34">
        <v>0</v>
      </c>
      <c r="U152" s="35">
        <v>176</v>
      </c>
      <c r="V152" s="1" t="s">
        <v>2603</v>
      </c>
      <c r="W152" s="55">
        <v>0.8</v>
      </c>
      <c r="X152" s="35">
        <f>IFERROR(
    IF(ISNUMBER(MATCH(TRIM(CLEAN(SUBSTITUTE(SUBSTITUTE(Y152, CHAR(13), ""), CHAR(10), " "))), sizeList!A:A, 0)),
        INDEX(sizeList!B:B, MATCH(TRIM(CLEAN(SUBSTITUTE(SUBSTITUTE(Y152, CHAR(13), ""), CHAR(10), " "))), sizeList!A:A, 0)),
        IF(ISNUMBER(MATCH(Y152, sizeList!A:A, 0)),
            INDEX(sizeList!B:B, MATCH(Y152, sizeList!A:A, 0)),
            IF(ISNUMBER(MATCH(TRIM(CLEAN(SUBSTITUTE(SUBSTITUTE(Y152, CHAR(13), ""), CHAR(10), " "))), sizeList!B:B, 0)),
                INDEX(sizeList!B:B, MATCH(TRIM(CLEAN(SUBSTITUTE(SUBSTITUTE(Y152, CHAR(13), ""), CHAR(10), " "))), sizeList!B:B, 0)),
                IF(ISNUMBER(MATCH(Y152, sizeList!B:B, 0)),
                    INDEX(sizeList!B:B, MATCH(Y152, sizeList!B:B, 0)),
                    "")
            )
        )
    ),
    ""
)</f>
        <v>2</v>
      </c>
      <c r="Y152" s="35">
        <v>2</v>
      </c>
      <c r="Z152" s="35" t="s">
        <v>2609</v>
      </c>
      <c r="AA152" s="117" t="str">
        <f t="shared" si="23"/>
        <v>BROWN</v>
      </c>
      <c r="AB152" s="7" t="str">
        <f>IF(AA152="", "", IFERROR(VLOOKUP(AA152, colorList!A:B,2,FALSE),""))</f>
        <v>barna</v>
      </c>
      <c r="AC152" s="7" t="str">
        <f>IF(Z152="", "", IFERROR(VLOOKUP(Z152, colorList!A:B,2,FALSE),""))</f>
        <v>barna</v>
      </c>
      <c r="AD152" s="7"/>
    </row>
    <row r="153" spans="1:30" ht="60" customHeight="1" x14ac:dyDescent="0.25">
      <c r="A153" s="53" t="s">
        <v>892</v>
      </c>
      <c r="B153" s="7" t="str" cm="1">
        <f t="array" ref="B153">ProcessN2(S153,A153,C153)</f>
        <v>AC230_07</v>
      </c>
      <c r="C153" s="7" t="s">
        <v>1164</v>
      </c>
      <c r="D153" s="52" t="str">
        <f t="shared" si="16"/>
        <v>Acavallo gél-memóriahab nyeregemelő</v>
      </c>
      <c r="E153" s="52" t="s">
        <v>2787</v>
      </c>
      <c r="F153" s="52" t="str">
        <f t="shared" si="17"/>
        <v>Close contact gel pad memory foam</v>
      </c>
      <c r="G153" s="52" t="s">
        <v>2908</v>
      </c>
      <c r="H153" s="116" t="str">
        <f t="shared" si="18"/>
        <v>Acavallo</v>
      </c>
      <c r="I153" s="35" t="s">
        <v>2999</v>
      </c>
      <c r="J153" s="53" t="str">
        <f t="shared" si="19"/>
        <v>Lófelszerelés</v>
      </c>
      <c r="K153" s="53" t="s">
        <v>3007</v>
      </c>
      <c r="L153" s="35" t="str">
        <f t="shared" si="20"/>
        <v>Nyeregemelő</v>
      </c>
      <c r="M153" s="35" t="s">
        <v>3014</v>
      </c>
      <c r="N153" s="35" t="str">
        <f t="shared" si="21"/>
        <v>Egyenes(Nem emelt)</v>
      </c>
      <c r="O153" s="35" t="s">
        <v>3244</v>
      </c>
      <c r="P153" s="35" t="str">
        <f t="shared" si="22"/>
        <v/>
      </c>
      <c r="Q153" s="35"/>
      <c r="R153" s="63" t="s">
        <v>3138</v>
      </c>
      <c r="S153" s="35" t="s">
        <v>1797</v>
      </c>
      <c r="T153" s="34">
        <v>0</v>
      </c>
      <c r="U153" s="35">
        <v>176</v>
      </c>
      <c r="V153" s="1" t="s">
        <v>2603</v>
      </c>
      <c r="W153" s="55">
        <v>0.8</v>
      </c>
      <c r="X153" s="35">
        <f>IFERROR(
    IF(ISNUMBER(MATCH(TRIM(CLEAN(SUBSTITUTE(SUBSTITUTE(Y153, CHAR(13), ""), CHAR(10), " "))), sizeList!A:A, 0)),
        INDEX(sizeList!B:B, MATCH(TRIM(CLEAN(SUBSTITUTE(SUBSTITUTE(Y153, CHAR(13), ""), CHAR(10), " "))), sizeList!A:A, 0)),
        IF(ISNUMBER(MATCH(Y153, sizeList!A:A, 0)),
            INDEX(sizeList!B:B, MATCH(Y153, sizeList!A:A, 0)),
            IF(ISNUMBER(MATCH(TRIM(CLEAN(SUBSTITUTE(SUBSTITUTE(Y153, CHAR(13), ""), CHAR(10), " "))), sizeList!B:B, 0)),
                INDEX(sizeList!B:B, MATCH(TRIM(CLEAN(SUBSTITUTE(SUBSTITUTE(Y153, CHAR(13), ""), CHAR(10), " "))), sizeList!B:B, 0)),
                IF(ISNUMBER(MATCH(Y153, sizeList!B:B, 0)),
                    INDEX(sizeList!B:B, MATCH(Y153, sizeList!B:B, 0)),
                    "")
            )
        )
    ),
    ""
)</f>
        <v>3</v>
      </c>
      <c r="Y153" s="35">
        <v>3</v>
      </c>
      <c r="Z153" s="35" t="s">
        <v>2609</v>
      </c>
      <c r="AA153" s="117" t="str">
        <f t="shared" si="23"/>
        <v>BROWN</v>
      </c>
      <c r="AB153" s="7" t="str">
        <f>IF(AA153="", "", IFERROR(VLOOKUP(AA153, colorList!A:B,2,FALSE),""))</f>
        <v>barna</v>
      </c>
      <c r="AC153" s="7" t="str">
        <f>IF(Z153="", "", IFERROR(VLOOKUP(Z153, colorList!A:B,2,FALSE),""))</f>
        <v>barna</v>
      </c>
      <c r="AD153" s="7"/>
    </row>
    <row r="154" spans="1:30" ht="60" customHeight="1" x14ac:dyDescent="0.25">
      <c r="A154" s="53" t="s">
        <v>892</v>
      </c>
      <c r="B154" s="7" t="str" cm="1">
        <f t="array" ref="B154">ProcessN2(S154,A154,C154)</f>
        <v>AC230_08</v>
      </c>
      <c r="C154" s="7" t="s">
        <v>1165</v>
      </c>
      <c r="D154" s="52" t="str">
        <f t="shared" si="16"/>
        <v>Acavallo gél-memóriahab nyeregemelő</v>
      </c>
      <c r="E154" s="52" t="s">
        <v>2787</v>
      </c>
      <c r="F154" s="52" t="str">
        <f t="shared" si="17"/>
        <v>Close contact gel pad memory foam</v>
      </c>
      <c r="G154" s="52" t="s">
        <v>2908</v>
      </c>
      <c r="H154" s="116" t="str">
        <f t="shared" si="18"/>
        <v>Acavallo</v>
      </c>
      <c r="I154" s="35" t="s">
        <v>2999</v>
      </c>
      <c r="J154" s="53" t="str">
        <f t="shared" si="19"/>
        <v>Lófelszerelés</v>
      </c>
      <c r="K154" s="53" t="s">
        <v>3007</v>
      </c>
      <c r="L154" s="35" t="str">
        <f t="shared" si="20"/>
        <v>Nyeregemelő</v>
      </c>
      <c r="M154" s="35" t="s">
        <v>3014</v>
      </c>
      <c r="N154" s="35" t="str">
        <f t="shared" si="21"/>
        <v>Egyenes(Nem emelt)</v>
      </c>
      <c r="O154" s="35" t="s">
        <v>3244</v>
      </c>
      <c r="P154" s="35" t="str">
        <f t="shared" si="22"/>
        <v/>
      </c>
      <c r="Q154" s="35"/>
      <c r="R154" s="63" t="s">
        <v>3138</v>
      </c>
      <c r="S154" s="35" t="s">
        <v>1798</v>
      </c>
      <c r="T154" s="34">
        <v>0</v>
      </c>
      <c r="U154" s="35">
        <v>176</v>
      </c>
      <c r="V154" s="1" t="s">
        <v>2603</v>
      </c>
      <c r="W154" s="55">
        <v>0.8</v>
      </c>
      <c r="X154" s="35">
        <f>IFERROR(
    IF(ISNUMBER(MATCH(TRIM(CLEAN(SUBSTITUTE(SUBSTITUTE(Y154, CHAR(13), ""), CHAR(10), " "))), sizeList!A:A, 0)),
        INDEX(sizeList!B:B, MATCH(TRIM(CLEAN(SUBSTITUTE(SUBSTITUTE(Y154, CHAR(13), ""), CHAR(10), " "))), sizeList!A:A, 0)),
        IF(ISNUMBER(MATCH(Y154, sizeList!A:A, 0)),
            INDEX(sizeList!B:B, MATCH(Y154, sizeList!A:A, 0)),
            IF(ISNUMBER(MATCH(TRIM(CLEAN(SUBSTITUTE(SUBSTITUTE(Y154, CHAR(13), ""), CHAR(10), " "))), sizeList!B:B, 0)),
                INDEX(sizeList!B:B, MATCH(TRIM(CLEAN(SUBSTITUTE(SUBSTITUTE(Y154, CHAR(13), ""), CHAR(10), " "))), sizeList!B:B, 0)),
                IF(ISNUMBER(MATCH(Y154, sizeList!B:B, 0)),
                    INDEX(sizeList!B:B, MATCH(Y154, sizeList!B:B, 0)),
                    "")
            )
        )
    ),
    ""
)</f>
        <v>2</v>
      </c>
      <c r="Y154" s="35">
        <v>2</v>
      </c>
      <c r="Z154" s="35" t="s">
        <v>2612</v>
      </c>
      <c r="AA154" s="117" t="str">
        <f t="shared" si="23"/>
        <v>BLUE</v>
      </c>
      <c r="AB154" s="7" t="str">
        <f>IF(AA154="", "", IFERROR(VLOOKUP(AA154, colorList!A:B,2,FALSE),""))</f>
        <v>kék</v>
      </c>
      <c r="AC154" s="7" t="str">
        <f>IF(Z154="", "", IFERROR(VLOOKUP(Z154, colorList!A:B,2,FALSE),""))</f>
        <v>kék</v>
      </c>
      <c r="AD154" s="7"/>
    </row>
    <row r="155" spans="1:30" ht="60" customHeight="1" x14ac:dyDescent="0.25">
      <c r="A155" s="53" t="s">
        <v>892</v>
      </c>
      <c r="B155" s="7" t="str" cm="1">
        <f t="array" ref="B155">ProcessN2(S155,A155,C155)</f>
        <v>AC230_08</v>
      </c>
      <c r="C155" s="7" t="s">
        <v>1166</v>
      </c>
      <c r="D155" s="52" t="str">
        <f t="shared" si="16"/>
        <v>Acavallo gél-memóriahab nyeregemelő</v>
      </c>
      <c r="E155" s="52" t="s">
        <v>2787</v>
      </c>
      <c r="F155" s="52" t="str">
        <f t="shared" si="17"/>
        <v>Close contact gel pad memory foam</v>
      </c>
      <c r="G155" s="52" t="s">
        <v>2908</v>
      </c>
      <c r="H155" s="116" t="str">
        <f t="shared" si="18"/>
        <v>Acavallo</v>
      </c>
      <c r="I155" s="35" t="s">
        <v>2999</v>
      </c>
      <c r="J155" s="53" t="str">
        <f t="shared" si="19"/>
        <v>Lófelszerelés</v>
      </c>
      <c r="K155" s="53" t="s">
        <v>3007</v>
      </c>
      <c r="L155" s="35" t="str">
        <f t="shared" si="20"/>
        <v>Nyeregemelő</v>
      </c>
      <c r="M155" s="35" t="s">
        <v>3014</v>
      </c>
      <c r="N155" s="35" t="str">
        <f t="shared" si="21"/>
        <v>Egyenes(Nem emelt)</v>
      </c>
      <c r="O155" s="35" t="s">
        <v>3244</v>
      </c>
      <c r="P155" s="35" t="str">
        <f t="shared" si="22"/>
        <v/>
      </c>
      <c r="Q155" s="35"/>
      <c r="R155" s="63" t="s">
        <v>3138</v>
      </c>
      <c r="S155" s="35" t="s">
        <v>1799</v>
      </c>
      <c r="T155" s="34">
        <v>0</v>
      </c>
      <c r="U155" s="35">
        <v>176</v>
      </c>
      <c r="V155" s="1" t="s">
        <v>2603</v>
      </c>
      <c r="W155" s="55">
        <v>0.8</v>
      </c>
      <c r="X155" s="35">
        <f>IFERROR(
    IF(ISNUMBER(MATCH(TRIM(CLEAN(SUBSTITUTE(SUBSTITUTE(Y155, CHAR(13), ""), CHAR(10), " "))), sizeList!A:A, 0)),
        INDEX(sizeList!B:B, MATCH(TRIM(CLEAN(SUBSTITUTE(SUBSTITUTE(Y155, CHAR(13), ""), CHAR(10), " "))), sizeList!A:A, 0)),
        IF(ISNUMBER(MATCH(Y155, sizeList!A:A, 0)),
            INDEX(sizeList!B:B, MATCH(Y155, sizeList!A:A, 0)),
            IF(ISNUMBER(MATCH(TRIM(CLEAN(SUBSTITUTE(SUBSTITUTE(Y155, CHAR(13), ""), CHAR(10), " "))), sizeList!B:B, 0)),
                INDEX(sizeList!B:B, MATCH(TRIM(CLEAN(SUBSTITUTE(SUBSTITUTE(Y155, CHAR(13), ""), CHAR(10), " "))), sizeList!B:B, 0)),
                IF(ISNUMBER(MATCH(Y155, sizeList!B:B, 0)),
                    INDEX(sizeList!B:B, MATCH(Y155, sizeList!B:B, 0)),
                    "")
            )
        )
    ),
    ""
)</f>
        <v>3</v>
      </c>
      <c r="Y155" s="35">
        <v>3</v>
      </c>
      <c r="Z155" s="35" t="s">
        <v>2612</v>
      </c>
      <c r="AA155" s="117" t="str">
        <f t="shared" si="23"/>
        <v>BLUE</v>
      </c>
      <c r="AB155" s="7" t="str">
        <f>IF(AA155="", "", IFERROR(VLOOKUP(AA155, colorList!A:B,2,FALSE),""))</f>
        <v>kék</v>
      </c>
      <c r="AC155" s="7" t="str">
        <f>IF(Z155="", "", IFERROR(VLOOKUP(Z155, colorList!A:B,2,FALSE),""))</f>
        <v>kék</v>
      </c>
      <c r="AD155" s="7"/>
    </row>
    <row r="156" spans="1:30" ht="60" customHeight="1" x14ac:dyDescent="0.25">
      <c r="A156" s="53" t="s">
        <v>892</v>
      </c>
      <c r="B156" s="7" t="str" cm="1">
        <f t="array" ref="B156">ProcessN2(S156,A156,C156)</f>
        <v>AC230_09</v>
      </c>
      <c r="C156" s="7" t="s">
        <v>1167</v>
      </c>
      <c r="D156" s="52" t="str">
        <f t="shared" si="16"/>
        <v>Acavallo gél-memóriahab nyeregemelő</v>
      </c>
      <c r="E156" s="52" t="s">
        <v>2787</v>
      </c>
      <c r="F156" s="52" t="str">
        <f t="shared" si="17"/>
        <v>Close contact gel pad memory foam</v>
      </c>
      <c r="G156" s="52" t="s">
        <v>2908</v>
      </c>
      <c r="H156" s="116" t="str">
        <f t="shared" si="18"/>
        <v>Acavallo</v>
      </c>
      <c r="I156" s="35" t="s">
        <v>2999</v>
      </c>
      <c r="J156" s="53" t="str">
        <f t="shared" si="19"/>
        <v>Lófelszerelés</v>
      </c>
      <c r="K156" s="53" t="s">
        <v>3007</v>
      </c>
      <c r="L156" s="35" t="str">
        <f t="shared" si="20"/>
        <v>Nyeregemelő</v>
      </c>
      <c r="M156" s="35" t="s">
        <v>3014</v>
      </c>
      <c r="N156" s="35" t="str">
        <f t="shared" si="21"/>
        <v>Egyenes(Nem emelt)</v>
      </c>
      <c r="O156" s="35" t="s">
        <v>3244</v>
      </c>
      <c r="P156" s="35" t="str">
        <f t="shared" si="22"/>
        <v/>
      </c>
      <c r="Q156" s="35"/>
      <c r="R156" s="63" t="s">
        <v>3138</v>
      </c>
      <c r="S156" s="35" t="s">
        <v>1800</v>
      </c>
      <c r="T156" s="34">
        <v>0</v>
      </c>
      <c r="U156" s="35">
        <v>176</v>
      </c>
      <c r="V156" s="1" t="s">
        <v>2603</v>
      </c>
      <c r="W156" s="55">
        <v>0.8</v>
      </c>
      <c r="X156" s="35">
        <f>IFERROR(
    IF(ISNUMBER(MATCH(TRIM(CLEAN(SUBSTITUTE(SUBSTITUTE(Y156, CHAR(13), ""), CHAR(10), " "))), sizeList!A:A, 0)),
        INDEX(sizeList!B:B, MATCH(TRIM(CLEAN(SUBSTITUTE(SUBSTITUTE(Y156, CHAR(13), ""), CHAR(10), " "))), sizeList!A:A, 0)),
        IF(ISNUMBER(MATCH(Y156, sizeList!A:A, 0)),
            INDEX(sizeList!B:B, MATCH(Y156, sizeList!A:A, 0)),
            IF(ISNUMBER(MATCH(TRIM(CLEAN(SUBSTITUTE(SUBSTITUTE(Y156, CHAR(13), ""), CHAR(10), " "))), sizeList!B:B, 0)),
                INDEX(sizeList!B:B, MATCH(TRIM(CLEAN(SUBSTITUTE(SUBSTITUTE(Y156, CHAR(13), ""), CHAR(10), " "))), sizeList!B:B, 0)),
                IF(ISNUMBER(MATCH(Y156, sizeList!B:B, 0)),
                    INDEX(sizeList!B:B, MATCH(Y156, sizeList!B:B, 0)),
                    "")
            )
        )
    ),
    ""
)</f>
        <v>2</v>
      </c>
      <c r="Y156" s="35">
        <v>2</v>
      </c>
      <c r="Z156" s="35" t="s">
        <v>2604</v>
      </c>
      <c r="AA156" s="117" t="str">
        <f t="shared" si="23"/>
        <v>BLACK</v>
      </c>
      <c r="AB156" s="7" t="str">
        <f>IF(AA156="", "", IFERROR(VLOOKUP(AA156, colorList!A:B,2,FALSE),""))</f>
        <v>fekete</v>
      </c>
      <c r="AC156" s="7" t="str">
        <f>IF(Z156="", "", IFERROR(VLOOKUP(Z156, colorList!A:B,2,FALSE),""))</f>
        <v>fekete</v>
      </c>
      <c r="AD156" s="7"/>
    </row>
    <row r="157" spans="1:30" ht="60" customHeight="1" x14ac:dyDescent="0.25">
      <c r="A157" s="53" t="s">
        <v>892</v>
      </c>
      <c r="B157" s="7" t="str" cm="1">
        <f t="array" ref="B157">ProcessN2(S157,A157,C157)</f>
        <v>AC230_09</v>
      </c>
      <c r="C157" s="7" t="s">
        <v>1168</v>
      </c>
      <c r="D157" s="52" t="str">
        <f t="shared" si="16"/>
        <v>Acavallo gél-memóriahab nyeregemelő</v>
      </c>
      <c r="E157" s="52" t="s">
        <v>2787</v>
      </c>
      <c r="F157" s="52" t="str">
        <f t="shared" si="17"/>
        <v>Close contact gel pad memory foam</v>
      </c>
      <c r="G157" s="52" t="s">
        <v>2908</v>
      </c>
      <c r="H157" s="116" t="str">
        <f t="shared" si="18"/>
        <v>Acavallo</v>
      </c>
      <c r="I157" s="35" t="s">
        <v>2999</v>
      </c>
      <c r="J157" s="53" t="str">
        <f t="shared" si="19"/>
        <v>Lófelszerelés</v>
      </c>
      <c r="K157" s="53" t="s">
        <v>3007</v>
      </c>
      <c r="L157" s="35" t="str">
        <f t="shared" si="20"/>
        <v>Nyeregemelő</v>
      </c>
      <c r="M157" s="35" t="s">
        <v>3014</v>
      </c>
      <c r="N157" s="35" t="str">
        <f t="shared" si="21"/>
        <v>Egyenes(Nem emelt)</v>
      </c>
      <c r="O157" s="35" t="s">
        <v>3244</v>
      </c>
      <c r="P157" s="35" t="str">
        <f t="shared" si="22"/>
        <v/>
      </c>
      <c r="Q157" s="35"/>
      <c r="R157" s="63" t="s">
        <v>3138</v>
      </c>
      <c r="S157" s="35" t="s">
        <v>1801</v>
      </c>
      <c r="T157" s="34">
        <v>0</v>
      </c>
      <c r="U157" s="35">
        <v>176</v>
      </c>
      <c r="V157" s="1" t="s">
        <v>2603</v>
      </c>
      <c r="W157" s="55">
        <v>0.8</v>
      </c>
      <c r="X157" s="35">
        <f>IFERROR(
    IF(ISNUMBER(MATCH(TRIM(CLEAN(SUBSTITUTE(SUBSTITUTE(Y157, CHAR(13), ""), CHAR(10), " "))), sizeList!A:A, 0)),
        INDEX(sizeList!B:B, MATCH(TRIM(CLEAN(SUBSTITUTE(SUBSTITUTE(Y157, CHAR(13), ""), CHAR(10), " "))), sizeList!A:A, 0)),
        IF(ISNUMBER(MATCH(Y157, sizeList!A:A, 0)),
            INDEX(sizeList!B:B, MATCH(Y157, sizeList!A:A, 0)),
            IF(ISNUMBER(MATCH(TRIM(CLEAN(SUBSTITUTE(SUBSTITUTE(Y157, CHAR(13), ""), CHAR(10), " "))), sizeList!B:B, 0)),
                INDEX(sizeList!B:B, MATCH(TRIM(CLEAN(SUBSTITUTE(SUBSTITUTE(Y157, CHAR(13), ""), CHAR(10), " "))), sizeList!B:B, 0)),
                IF(ISNUMBER(MATCH(Y157, sizeList!B:B, 0)),
                    INDEX(sizeList!B:B, MATCH(Y157, sizeList!B:B, 0)),
                    "")
            )
        )
    ),
    ""
)</f>
        <v>3</v>
      </c>
      <c r="Y157" s="35">
        <v>3</v>
      </c>
      <c r="Z157" s="35" t="s">
        <v>2604</v>
      </c>
      <c r="AA157" s="117" t="str">
        <f t="shared" si="23"/>
        <v>BLACK</v>
      </c>
      <c r="AB157" s="7" t="str">
        <f>IF(AA157="", "", IFERROR(VLOOKUP(AA157, colorList!A:B,2,FALSE),""))</f>
        <v>fekete</v>
      </c>
      <c r="AC157" s="7" t="str">
        <f>IF(Z157="", "", IFERROR(VLOOKUP(Z157, colorList!A:B,2,FALSE),""))</f>
        <v>fekete</v>
      </c>
      <c r="AD157" s="7"/>
    </row>
    <row r="158" spans="1:30" ht="60" customHeight="1" x14ac:dyDescent="0.25">
      <c r="A158" s="53" t="s">
        <v>856</v>
      </c>
      <c r="B158" s="7" t="str" cm="1">
        <f t="array" ref="B158">ProcessN2(S158,A158,C158)</f>
        <v>AC560_BK</v>
      </c>
      <c r="C158" s="7" t="s">
        <v>979</v>
      </c>
      <c r="D158" s="52" t="str">
        <f t="shared" si="16"/>
        <v>Acavallo zselés anatómiai heveder</v>
      </c>
      <c r="E158" s="52" t="s">
        <v>2751</v>
      </c>
      <c r="F158" s="52" t="str">
        <f t="shared" si="17"/>
        <v>Jumping girth gel pvc</v>
      </c>
      <c r="G158" s="52" t="s">
        <v>2871</v>
      </c>
      <c r="H158" s="116" t="str">
        <f t="shared" si="18"/>
        <v>Acavallo</v>
      </c>
      <c r="I158" s="35" t="s">
        <v>2999</v>
      </c>
      <c r="J158" s="53" t="str">
        <f t="shared" si="19"/>
        <v>Lófelszerelés</v>
      </c>
      <c r="K158" s="53" t="s">
        <v>3007</v>
      </c>
      <c r="L158" s="53" t="str">
        <f t="shared" si="20"/>
        <v>Nyereg és tartozékai</v>
      </c>
      <c r="M158" s="53" t="s">
        <v>3008</v>
      </c>
      <c r="N158" s="35" t="str">
        <f t="shared" si="21"/>
        <v>Heveder</v>
      </c>
      <c r="O158" s="35" t="s">
        <v>3009</v>
      </c>
      <c r="P158" s="53" t="str">
        <f t="shared" si="22"/>
        <v>Univerzális heveder</v>
      </c>
      <c r="Q158" s="53" t="s">
        <v>3010</v>
      </c>
      <c r="R158" s="55" t="s">
        <v>3100</v>
      </c>
      <c r="S158" s="35" t="s">
        <v>1376</v>
      </c>
      <c r="T158" s="34">
        <v>0</v>
      </c>
      <c r="U158" s="35">
        <v>169.5</v>
      </c>
      <c r="V158" s="1" t="s">
        <v>2603</v>
      </c>
      <c r="W158" s="55">
        <v>1</v>
      </c>
      <c r="X158" s="35" t="str">
        <f>IFERROR(
    IF(ISNUMBER(MATCH(TRIM(CLEAN(SUBSTITUTE(SUBSTITUTE(Y158, CHAR(13), ""), CHAR(10), " "))), sizeList!A:A, 0)),
        INDEX(sizeList!B:B, MATCH(TRIM(CLEAN(SUBSTITUTE(SUBSTITUTE(Y158, CHAR(13), ""), CHAR(10), " "))), sizeList!A:A, 0)),
        IF(ISNUMBER(MATCH(Y158, sizeList!A:A, 0)),
            INDEX(sizeList!B:B, MATCH(Y158, sizeList!A:A, 0)),
            IF(ISNUMBER(MATCH(TRIM(CLEAN(SUBSTITUTE(SUBSTITUTE(Y158, CHAR(13), ""), CHAR(10), " "))), sizeList!B:B, 0)),
                INDEX(sizeList!B:B, MATCH(TRIM(CLEAN(SUBSTITUTE(SUBSTITUTE(Y158, CHAR(13), ""), CHAR(10), " "))), sizeList!B:B, 0)),
                IF(ISNUMBER(MATCH(Y158, sizeList!B:B, 0)),
                    INDEX(sizeList!B:B, MATCH(Y158, sizeList!B:B, 0)),
                    "")
            )
        )
    ),
    ""
)</f>
        <v>115 cm</v>
      </c>
      <c r="Y158" s="35" t="s">
        <v>838</v>
      </c>
      <c r="Z158" s="35" t="s">
        <v>2604</v>
      </c>
      <c r="AA158" s="117" t="str">
        <f t="shared" si="23"/>
        <v>BLACK</v>
      </c>
      <c r="AB158" s="23" t="str">
        <f>IF(AA158="", "", IFERROR(VLOOKUP(AA158, colorList!A:B,2,FALSE),""))</f>
        <v>fekete</v>
      </c>
      <c r="AC158" s="23" t="str">
        <f>IF(Z158="", "", IFERROR(VLOOKUP(Z158, colorList!A:B,2,FALSE),""))</f>
        <v>fekete</v>
      </c>
      <c r="AD158" s="7"/>
    </row>
    <row r="159" spans="1:30" ht="60" customHeight="1" x14ac:dyDescent="0.25">
      <c r="A159" s="53" t="s">
        <v>856</v>
      </c>
      <c r="B159" s="7" t="str" cm="1">
        <f t="array" ref="B159">ProcessN2(S159,A159,C159)</f>
        <v>AC560_BK</v>
      </c>
      <c r="C159" s="7" t="s">
        <v>980</v>
      </c>
      <c r="D159" s="52" t="str">
        <f t="shared" si="16"/>
        <v>Acavallo zselés anatómiai heveder</v>
      </c>
      <c r="E159" s="52" t="s">
        <v>2751</v>
      </c>
      <c r="F159" s="52" t="str">
        <f t="shared" si="17"/>
        <v>Jumping girth gel pvc</v>
      </c>
      <c r="G159" s="52" t="s">
        <v>2871</v>
      </c>
      <c r="H159" s="116" t="str">
        <f t="shared" si="18"/>
        <v>Acavallo</v>
      </c>
      <c r="I159" s="35" t="s">
        <v>2999</v>
      </c>
      <c r="J159" s="53" t="str">
        <f t="shared" si="19"/>
        <v>Lófelszerelés</v>
      </c>
      <c r="K159" s="53" t="s">
        <v>3007</v>
      </c>
      <c r="L159" s="53" t="str">
        <f t="shared" si="20"/>
        <v>Nyereg és tartozékai</v>
      </c>
      <c r="M159" s="53" t="s">
        <v>3008</v>
      </c>
      <c r="N159" s="35" t="str">
        <f t="shared" si="21"/>
        <v>Heveder</v>
      </c>
      <c r="O159" s="35" t="s">
        <v>3009</v>
      </c>
      <c r="P159" s="53" t="str">
        <f t="shared" si="22"/>
        <v>Univerzális heveder</v>
      </c>
      <c r="Q159" s="53" t="s">
        <v>3010</v>
      </c>
      <c r="R159" s="55" t="s">
        <v>3100</v>
      </c>
      <c r="S159" s="35" t="s">
        <v>1377</v>
      </c>
      <c r="T159" s="34">
        <v>0</v>
      </c>
      <c r="U159" s="35">
        <v>169.5</v>
      </c>
      <c r="V159" s="1" t="s">
        <v>2603</v>
      </c>
      <c r="W159" s="55">
        <v>1</v>
      </c>
      <c r="X159" s="35" t="str">
        <f>IFERROR(
    IF(ISNUMBER(MATCH(TRIM(CLEAN(SUBSTITUTE(SUBSTITUTE(Y159, CHAR(13), ""), CHAR(10), " "))), sizeList!A:A, 0)),
        INDEX(sizeList!B:B, MATCH(TRIM(CLEAN(SUBSTITUTE(SUBSTITUTE(Y159, CHAR(13), ""), CHAR(10), " "))), sizeList!A:A, 0)),
        IF(ISNUMBER(MATCH(Y159, sizeList!A:A, 0)),
            INDEX(sizeList!B:B, MATCH(Y159, sizeList!A:A, 0)),
            IF(ISNUMBER(MATCH(TRIM(CLEAN(SUBSTITUTE(SUBSTITUTE(Y159, CHAR(13), ""), CHAR(10), " "))), sizeList!B:B, 0)),
                INDEX(sizeList!B:B, MATCH(TRIM(CLEAN(SUBSTITUTE(SUBSTITUTE(Y159, CHAR(13), ""), CHAR(10), " "))), sizeList!B:B, 0)),
                IF(ISNUMBER(MATCH(Y159, sizeList!B:B, 0)),
                    INDEX(sizeList!B:B, MATCH(Y159, sizeList!B:B, 0)),
                    "")
            )
        )
    ),
    ""
)</f>
        <v>120 cm</v>
      </c>
      <c r="Y159" s="35" t="s">
        <v>840</v>
      </c>
      <c r="Z159" s="35" t="s">
        <v>2604</v>
      </c>
      <c r="AA159" s="117" t="str">
        <f t="shared" si="23"/>
        <v>BLACK</v>
      </c>
      <c r="AB159" s="7" t="str">
        <f>IF(AA159="", "", IFERROR(VLOOKUP(AA159, colorList!A:B,2,FALSE),""))</f>
        <v>fekete</v>
      </c>
      <c r="AC159" s="7" t="str">
        <f>IF(Z159="", "", IFERROR(VLOOKUP(Z159, colorList!A:B,2,FALSE),""))</f>
        <v>fekete</v>
      </c>
      <c r="AD159" s="7"/>
    </row>
    <row r="160" spans="1:30" s="62" customFormat="1" ht="60" customHeight="1" x14ac:dyDescent="0.25">
      <c r="A160" s="53" t="s">
        <v>856</v>
      </c>
      <c r="B160" s="7" t="str" cm="1">
        <f t="array" ref="B160">ProcessN2(S160,A160,C160)</f>
        <v>AC560_BK</v>
      </c>
      <c r="C160" s="7" t="s">
        <v>981</v>
      </c>
      <c r="D160" s="52" t="str">
        <f t="shared" si="16"/>
        <v>Acavallo zselés anatómiai heveder</v>
      </c>
      <c r="E160" s="52" t="s">
        <v>2751</v>
      </c>
      <c r="F160" s="52" t="str">
        <f t="shared" si="17"/>
        <v>Jumping girth gel pvc</v>
      </c>
      <c r="G160" s="52" t="s">
        <v>2871</v>
      </c>
      <c r="H160" s="117" t="str">
        <f t="shared" si="18"/>
        <v>Acavallo</v>
      </c>
      <c r="I160" s="35" t="s">
        <v>2999</v>
      </c>
      <c r="J160" s="53" t="str">
        <f t="shared" si="19"/>
        <v>Lófelszerelés</v>
      </c>
      <c r="K160" s="53" t="s">
        <v>3007</v>
      </c>
      <c r="L160" s="53" t="str">
        <f t="shared" si="20"/>
        <v>Nyereg és tartozékai</v>
      </c>
      <c r="M160" s="53" t="s">
        <v>3008</v>
      </c>
      <c r="N160" s="35" t="str">
        <f t="shared" si="21"/>
        <v>Heveder</v>
      </c>
      <c r="O160" s="35" t="s">
        <v>3009</v>
      </c>
      <c r="P160" s="53" t="str">
        <f t="shared" si="22"/>
        <v>Univerzális heveder</v>
      </c>
      <c r="Q160" s="53" t="s">
        <v>3010</v>
      </c>
      <c r="R160" s="55" t="s">
        <v>3100</v>
      </c>
      <c r="S160" s="35" t="s">
        <v>1378</v>
      </c>
      <c r="T160" s="34">
        <v>0</v>
      </c>
      <c r="U160" s="35">
        <v>169.5</v>
      </c>
      <c r="V160" s="1" t="s">
        <v>2603</v>
      </c>
      <c r="W160" s="55">
        <v>1</v>
      </c>
      <c r="X160" s="35" t="str">
        <f>IFERROR(
    IF(ISNUMBER(MATCH(TRIM(CLEAN(SUBSTITUTE(SUBSTITUTE(Y160, CHAR(13), ""), CHAR(10), " "))), sizeList!A:A, 0)),
        INDEX(sizeList!B:B, MATCH(TRIM(CLEAN(SUBSTITUTE(SUBSTITUTE(Y160, CHAR(13), ""), CHAR(10), " "))), sizeList!A:A, 0)),
        IF(ISNUMBER(MATCH(Y160, sizeList!A:A, 0)),
            INDEX(sizeList!B:B, MATCH(Y160, sizeList!A:A, 0)),
            IF(ISNUMBER(MATCH(TRIM(CLEAN(SUBSTITUTE(SUBSTITUTE(Y160, CHAR(13), ""), CHAR(10), " "))), sizeList!B:B, 0)),
                INDEX(sizeList!B:B, MATCH(TRIM(CLEAN(SUBSTITUTE(SUBSTITUTE(Y160, CHAR(13), ""), CHAR(10), " "))), sizeList!B:B, 0)),
                IF(ISNUMBER(MATCH(Y160, sizeList!B:B, 0)),
                    INDEX(sizeList!B:B, MATCH(Y160, sizeList!B:B, 0)),
                    "")
            )
        )
    ),
    ""
)</f>
        <v>125 cm</v>
      </c>
      <c r="Y160" s="35" t="s">
        <v>841</v>
      </c>
      <c r="Z160" s="35" t="s">
        <v>2604</v>
      </c>
      <c r="AA160" s="117" t="str">
        <f t="shared" si="23"/>
        <v>BLACK</v>
      </c>
      <c r="AB160" s="7" t="str">
        <f>IF(AA160="", "", IFERROR(VLOOKUP(AA160, colorList!A:B,2,FALSE),""))</f>
        <v>fekete</v>
      </c>
      <c r="AC160" s="7" t="str">
        <f>IF(Z160="", "", IFERROR(VLOOKUP(Z160, colorList!A:B,2,FALSE),""))</f>
        <v>fekete</v>
      </c>
    </row>
    <row r="161" spans="1:30" s="62" customFormat="1" ht="60" customHeight="1" x14ac:dyDescent="0.25">
      <c r="A161" s="53" t="s">
        <v>856</v>
      </c>
      <c r="B161" s="7" t="str" cm="1">
        <f t="array" ref="B161">ProcessN2(S161,A161,C161)</f>
        <v>AC560_BK</v>
      </c>
      <c r="C161" s="7" t="s">
        <v>982</v>
      </c>
      <c r="D161" s="52" t="str">
        <f t="shared" si="16"/>
        <v>Acavallo zselés anatómiai heveder</v>
      </c>
      <c r="E161" s="52" t="s">
        <v>2751</v>
      </c>
      <c r="F161" s="52" t="str">
        <f t="shared" si="17"/>
        <v>Jumping girth gel pvc</v>
      </c>
      <c r="G161" s="52" t="s">
        <v>2871</v>
      </c>
      <c r="H161" s="117" t="str">
        <f t="shared" si="18"/>
        <v>Acavallo</v>
      </c>
      <c r="I161" s="35" t="s">
        <v>2999</v>
      </c>
      <c r="J161" s="53" t="str">
        <f t="shared" si="19"/>
        <v>Lófelszerelés</v>
      </c>
      <c r="K161" s="53" t="s">
        <v>3007</v>
      </c>
      <c r="L161" s="53" t="str">
        <f t="shared" si="20"/>
        <v>Nyereg és tartozékai</v>
      </c>
      <c r="M161" s="53" t="s">
        <v>3008</v>
      </c>
      <c r="N161" s="35" t="str">
        <f t="shared" si="21"/>
        <v>Heveder</v>
      </c>
      <c r="O161" s="35" t="s">
        <v>3009</v>
      </c>
      <c r="P161" s="53" t="str">
        <f t="shared" si="22"/>
        <v>Univerzális heveder</v>
      </c>
      <c r="Q161" s="53" t="s">
        <v>3010</v>
      </c>
      <c r="R161" s="55" t="s">
        <v>3100</v>
      </c>
      <c r="S161" s="35" t="s">
        <v>1379</v>
      </c>
      <c r="T161" s="34">
        <v>0</v>
      </c>
      <c r="U161" s="35">
        <v>169.5</v>
      </c>
      <c r="V161" s="1" t="s">
        <v>2603</v>
      </c>
      <c r="W161" s="55">
        <v>1</v>
      </c>
      <c r="X161" s="35" t="str">
        <f>IFERROR(
    IF(ISNUMBER(MATCH(TRIM(CLEAN(SUBSTITUTE(SUBSTITUTE(Y161, CHAR(13), ""), CHAR(10), " "))), sizeList!A:A, 0)),
        INDEX(sizeList!B:B, MATCH(TRIM(CLEAN(SUBSTITUTE(SUBSTITUTE(Y161, CHAR(13), ""), CHAR(10), " "))), sizeList!A:A, 0)),
        IF(ISNUMBER(MATCH(Y161, sizeList!A:A, 0)),
            INDEX(sizeList!B:B, MATCH(Y161, sizeList!A:A, 0)),
            IF(ISNUMBER(MATCH(TRIM(CLEAN(SUBSTITUTE(SUBSTITUTE(Y161, CHAR(13), ""), CHAR(10), " "))), sizeList!B:B, 0)),
                INDEX(sizeList!B:B, MATCH(TRIM(CLEAN(SUBSTITUTE(SUBSTITUTE(Y161, CHAR(13), ""), CHAR(10), " "))), sizeList!B:B, 0)),
                IF(ISNUMBER(MATCH(Y161, sizeList!B:B, 0)),
                    INDEX(sizeList!B:B, MATCH(Y161, sizeList!B:B, 0)),
                    "")
            )
        )
    ),
    ""
)</f>
        <v>130 cm</v>
      </c>
      <c r="Y161" s="35" t="s">
        <v>842</v>
      </c>
      <c r="Z161" s="35" t="s">
        <v>2604</v>
      </c>
      <c r="AA161" s="117" t="str">
        <f t="shared" si="23"/>
        <v>BLACK</v>
      </c>
      <c r="AB161" s="7" t="str">
        <f>IF(AA161="", "", IFERROR(VLOOKUP(AA161, colorList!A:B,2,FALSE),""))</f>
        <v>fekete</v>
      </c>
      <c r="AC161" s="7" t="str">
        <f>IF(Z161="", "", IFERROR(VLOOKUP(Z161, colorList!A:B,2,FALSE),""))</f>
        <v>fekete</v>
      </c>
    </row>
    <row r="162" spans="1:30" ht="60" customHeight="1" x14ac:dyDescent="0.25">
      <c r="A162" s="53" t="s">
        <v>856</v>
      </c>
      <c r="B162" s="7" t="str" cm="1">
        <f t="array" ref="B162">ProcessN2(S162,A162,C162)</f>
        <v>AC560_BK</v>
      </c>
      <c r="C162" s="7" t="s">
        <v>983</v>
      </c>
      <c r="D162" s="52" t="str">
        <f t="shared" si="16"/>
        <v>Acavallo zselés anatómiai heveder</v>
      </c>
      <c r="E162" s="52" t="s">
        <v>2751</v>
      </c>
      <c r="F162" s="52" t="str">
        <f t="shared" si="17"/>
        <v>Jumping girth gel pvc</v>
      </c>
      <c r="G162" s="52" t="s">
        <v>2871</v>
      </c>
      <c r="H162" s="116" t="str">
        <f t="shared" si="18"/>
        <v>Acavallo</v>
      </c>
      <c r="I162" s="35" t="s">
        <v>2999</v>
      </c>
      <c r="J162" s="53" t="str">
        <f t="shared" si="19"/>
        <v>Lófelszerelés</v>
      </c>
      <c r="K162" s="53" t="s">
        <v>3007</v>
      </c>
      <c r="L162" s="53" t="str">
        <f t="shared" si="20"/>
        <v>Nyereg és tartozékai</v>
      </c>
      <c r="M162" s="53" t="s">
        <v>3008</v>
      </c>
      <c r="N162" s="35" t="str">
        <f t="shared" si="21"/>
        <v>Heveder</v>
      </c>
      <c r="O162" s="35" t="s">
        <v>3009</v>
      </c>
      <c r="P162" s="53" t="str">
        <f t="shared" si="22"/>
        <v>Univerzális heveder</v>
      </c>
      <c r="Q162" s="53" t="s">
        <v>3010</v>
      </c>
      <c r="R162" s="55" t="s">
        <v>3100</v>
      </c>
      <c r="S162" s="35" t="s">
        <v>1380</v>
      </c>
      <c r="T162" s="34">
        <v>0</v>
      </c>
      <c r="U162" s="35">
        <v>169.5</v>
      </c>
      <c r="V162" s="1" t="s">
        <v>2603</v>
      </c>
      <c r="W162" s="55">
        <v>1</v>
      </c>
      <c r="X162" s="35" t="str">
        <f>IFERROR(
    IF(ISNUMBER(MATCH(TRIM(CLEAN(SUBSTITUTE(SUBSTITUTE(Y162, CHAR(13), ""), CHAR(10), " "))), sizeList!A:A, 0)),
        INDEX(sizeList!B:B, MATCH(TRIM(CLEAN(SUBSTITUTE(SUBSTITUTE(Y162, CHAR(13), ""), CHAR(10), " "))), sizeList!A:A, 0)),
        IF(ISNUMBER(MATCH(Y162, sizeList!A:A, 0)),
            INDEX(sizeList!B:B, MATCH(Y162, sizeList!A:A, 0)),
            IF(ISNUMBER(MATCH(TRIM(CLEAN(SUBSTITUTE(SUBSTITUTE(Y162, CHAR(13), ""), CHAR(10), " "))), sizeList!B:B, 0)),
                INDEX(sizeList!B:B, MATCH(TRIM(CLEAN(SUBSTITUTE(SUBSTITUTE(Y162, CHAR(13), ""), CHAR(10), " "))), sizeList!B:B, 0)),
                IF(ISNUMBER(MATCH(Y162, sizeList!B:B, 0)),
                    INDEX(sizeList!B:B, MATCH(Y162, sizeList!B:B, 0)),
                    "")
            )
        )
    ),
    ""
)</f>
        <v>135 cm</v>
      </c>
      <c r="Y162" s="35" t="s">
        <v>843</v>
      </c>
      <c r="Z162" s="35" t="s">
        <v>2604</v>
      </c>
      <c r="AA162" s="117" t="str">
        <f t="shared" si="23"/>
        <v>BLACK</v>
      </c>
      <c r="AB162" s="7" t="str">
        <f>IF(AA162="", "", IFERROR(VLOOKUP(AA162, colorList!A:B,2,FALSE),""))</f>
        <v>fekete</v>
      </c>
      <c r="AC162" s="7" t="str">
        <f>IF(Z162="", "", IFERROR(VLOOKUP(Z162, colorList!A:B,2,FALSE),""))</f>
        <v>fekete</v>
      </c>
      <c r="AD162" s="7"/>
    </row>
    <row r="163" spans="1:30" ht="60" customHeight="1" x14ac:dyDescent="0.25">
      <c r="A163" s="53" t="s">
        <v>856</v>
      </c>
      <c r="B163" s="7" t="str" cm="1">
        <f t="array" ref="B163">ProcessN2(S163,A163,C163)</f>
        <v>AC560_BK</v>
      </c>
      <c r="C163" s="7" t="s">
        <v>984</v>
      </c>
      <c r="D163" s="52" t="str">
        <f t="shared" si="16"/>
        <v>Acavallo zselés anatómiai heveder</v>
      </c>
      <c r="E163" s="52" t="s">
        <v>2751</v>
      </c>
      <c r="F163" s="52" t="str">
        <f t="shared" si="17"/>
        <v>Jumping girth gel pvc</v>
      </c>
      <c r="G163" s="52" t="s">
        <v>2871</v>
      </c>
      <c r="H163" s="116" t="str">
        <f t="shared" si="18"/>
        <v>Acavallo</v>
      </c>
      <c r="I163" s="35" t="s">
        <v>2999</v>
      </c>
      <c r="J163" s="53" t="str">
        <f t="shared" si="19"/>
        <v>Lófelszerelés</v>
      </c>
      <c r="K163" s="53" t="s">
        <v>3007</v>
      </c>
      <c r="L163" s="53" t="str">
        <f t="shared" si="20"/>
        <v>Nyereg és tartozékai</v>
      </c>
      <c r="M163" s="53" t="s">
        <v>3008</v>
      </c>
      <c r="N163" s="35" t="str">
        <f t="shared" si="21"/>
        <v>Heveder</v>
      </c>
      <c r="O163" s="35" t="s">
        <v>3009</v>
      </c>
      <c r="P163" s="53" t="str">
        <f t="shared" si="22"/>
        <v>Univerzális heveder</v>
      </c>
      <c r="Q163" s="53" t="s">
        <v>3010</v>
      </c>
      <c r="R163" s="55" t="s">
        <v>3100</v>
      </c>
      <c r="S163" s="35" t="s">
        <v>1381</v>
      </c>
      <c r="T163" s="34">
        <v>0</v>
      </c>
      <c r="U163" s="35">
        <v>169.5</v>
      </c>
      <c r="V163" s="1" t="s">
        <v>2603</v>
      </c>
      <c r="W163" s="55">
        <v>1</v>
      </c>
      <c r="X163" s="35" t="str">
        <f>IFERROR(
    IF(ISNUMBER(MATCH(TRIM(CLEAN(SUBSTITUTE(SUBSTITUTE(Y163, CHAR(13), ""), CHAR(10), " "))), sizeList!A:A, 0)),
        INDEX(sizeList!B:B, MATCH(TRIM(CLEAN(SUBSTITUTE(SUBSTITUTE(Y163, CHAR(13), ""), CHAR(10), " "))), sizeList!A:A, 0)),
        IF(ISNUMBER(MATCH(Y163, sizeList!A:A, 0)),
            INDEX(sizeList!B:B, MATCH(Y163, sizeList!A:A, 0)),
            IF(ISNUMBER(MATCH(TRIM(CLEAN(SUBSTITUTE(SUBSTITUTE(Y163, CHAR(13), ""), CHAR(10), " "))), sizeList!B:B, 0)),
                INDEX(sizeList!B:B, MATCH(TRIM(CLEAN(SUBSTITUTE(SUBSTITUTE(Y163, CHAR(13), ""), CHAR(10), " "))), sizeList!B:B, 0)),
                IF(ISNUMBER(MATCH(Y163, sizeList!B:B, 0)),
                    INDEX(sizeList!B:B, MATCH(Y163, sizeList!B:B, 0)),
                    "")
            )
        )
    ),
    ""
)</f>
        <v>140 cm</v>
      </c>
      <c r="Y163" s="35" t="s">
        <v>844</v>
      </c>
      <c r="Z163" s="35" t="s">
        <v>2604</v>
      </c>
      <c r="AA163" s="117" t="str">
        <f t="shared" si="23"/>
        <v>BLACK</v>
      </c>
      <c r="AB163" s="7" t="str">
        <f>IF(AA163="", "", IFERROR(VLOOKUP(AA163, colorList!A:B,2,FALSE),""))</f>
        <v>fekete</v>
      </c>
      <c r="AC163" s="7" t="str">
        <f>IF(Z163="", "", IFERROR(VLOOKUP(Z163, colorList!A:B,2,FALSE),""))</f>
        <v>fekete</v>
      </c>
      <c r="AD163" s="7"/>
    </row>
    <row r="164" spans="1:30" ht="60" customHeight="1" x14ac:dyDescent="0.25">
      <c r="A164" s="53" t="s">
        <v>856</v>
      </c>
      <c r="B164" s="7" t="str" cm="1">
        <f t="array" ref="B164">ProcessN2(S164,A164,C164)</f>
        <v>AC560_TM</v>
      </c>
      <c r="C164" s="7" t="s">
        <v>985</v>
      </c>
      <c r="D164" s="52" t="str">
        <f t="shared" si="16"/>
        <v>Acavallo zselés anatómiai heveder</v>
      </c>
      <c r="E164" s="52" t="s">
        <v>2751</v>
      </c>
      <c r="F164" s="52" t="str">
        <f t="shared" si="17"/>
        <v>Jumping girth gel pvc</v>
      </c>
      <c r="G164" s="52" t="s">
        <v>2871</v>
      </c>
      <c r="H164" s="116" t="str">
        <f t="shared" si="18"/>
        <v>Acavallo</v>
      </c>
      <c r="I164" s="35" t="s">
        <v>2999</v>
      </c>
      <c r="J164" s="53" t="str">
        <f t="shared" si="19"/>
        <v>Lófelszerelés</v>
      </c>
      <c r="K164" s="53" t="s">
        <v>3007</v>
      </c>
      <c r="L164" s="53" t="str">
        <f t="shared" si="20"/>
        <v>Nyereg és tartozékai</v>
      </c>
      <c r="M164" s="53" t="s">
        <v>3008</v>
      </c>
      <c r="N164" s="35" t="str">
        <f t="shared" si="21"/>
        <v>Heveder</v>
      </c>
      <c r="O164" s="35" t="s">
        <v>3009</v>
      </c>
      <c r="P164" s="53" t="str">
        <f t="shared" si="22"/>
        <v>Univerzális heveder</v>
      </c>
      <c r="Q164" s="53" t="s">
        <v>3010</v>
      </c>
      <c r="R164" s="55" t="s">
        <v>3100</v>
      </c>
      <c r="S164" s="35" t="s">
        <v>1382</v>
      </c>
      <c r="T164" s="34">
        <v>0</v>
      </c>
      <c r="U164" s="35">
        <v>169.5</v>
      </c>
      <c r="V164" s="1" t="s">
        <v>2603</v>
      </c>
      <c r="W164" s="55">
        <v>1</v>
      </c>
      <c r="X164" s="35" t="str">
        <f>IFERROR(
    IF(ISNUMBER(MATCH(TRIM(CLEAN(SUBSTITUTE(SUBSTITUTE(Y164, CHAR(13), ""), CHAR(10), " "))), sizeList!A:A, 0)),
        INDEX(sizeList!B:B, MATCH(TRIM(CLEAN(SUBSTITUTE(SUBSTITUTE(Y164, CHAR(13), ""), CHAR(10), " "))), sizeList!A:A, 0)),
        IF(ISNUMBER(MATCH(Y164, sizeList!A:A, 0)),
            INDEX(sizeList!B:B, MATCH(Y164, sizeList!A:A, 0)),
            IF(ISNUMBER(MATCH(TRIM(CLEAN(SUBSTITUTE(SUBSTITUTE(Y164, CHAR(13), ""), CHAR(10), " "))), sizeList!B:B, 0)),
                INDEX(sizeList!B:B, MATCH(TRIM(CLEAN(SUBSTITUTE(SUBSTITUTE(Y164, CHAR(13), ""), CHAR(10), " "))), sizeList!B:B, 0)),
                IF(ISNUMBER(MATCH(Y164, sizeList!B:B, 0)),
                    INDEX(sizeList!B:B, MATCH(Y164, sizeList!B:B, 0)),
                    "")
            )
        )
    ),
    ""
)</f>
        <v>115 cm</v>
      </c>
      <c r="Y164" s="35" t="s">
        <v>838</v>
      </c>
      <c r="Z164" s="35" t="s">
        <v>2605</v>
      </c>
      <c r="AA164" s="117" t="str">
        <f t="shared" si="23"/>
        <v>DARK BROWN</v>
      </c>
      <c r="AB164" s="7" t="str">
        <f>IF(AA164="", "", IFERROR(VLOOKUP(AA164, colorList!A:B,2,FALSE),""))</f>
        <v>sötétbarna</v>
      </c>
      <c r="AC164" s="7" t="str">
        <f>IF(Z164="", "", IFERROR(VLOOKUP(Z164, colorList!A:B,2,FALSE),""))</f>
        <v>sötétbarna</v>
      </c>
      <c r="AD164" s="7"/>
    </row>
    <row r="165" spans="1:30" ht="60" customHeight="1" x14ac:dyDescent="0.25">
      <c r="A165" s="53" t="s">
        <v>856</v>
      </c>
      <c r="B165" s="7" t="str" cm="1">
        <f t="array" ref="B165">ProcessN2(S165,A165,C165)</f>
        <v>AC560_TM</v>
      </c>
      <c r="C165" s="7" t="s">
        <v>986</v>
      </c>
      <c r="D165" s="52" t="str">
        <f t="shared" si="16"/>
        <v>Acavallo zselés anatómiai heveder</v>
      </c>
      <c r="E165" s="52" t="s">
        <v>2751</v>
      </c>
      <c r="F165" s="52" t="str">
        <f t="shared" si="17"/>
        <v>Jumping girth gel pvc</v>
      </c>
      <c r="G165" s="52" t="s">
        <v>2871</v>
      </c>
      <c r="H165" s="116" t="str">
        <f t="shared" si="18"/>
        <v>Acavallo</v>
      </c>
      <c r="I165" s="35" t="s">
        <v>2999</v>
      </c>
      <c r="J165" s="53" t="str">
        <f t="shared" si="19"/>
        <v>Lófelszerelés</v>
      </c>
      <c r="K165" s="53" t="s">
        <v>3007</v>
      </c>
      <c r="L165" s="53" t="str">
        <f t="shared" si="20"/>
        <v>Nyereg és tartozékai</v>
      </c>
      <c r="M165" s="53" t="s">
        <v>3008</v>
      </c>
      <c r="N165" s="35" t="str">
        <f t="shared" si="21"/>
        <v>Heveder</v>
      </c>
      <c r="O165" s="35" t="s">
        <v>3009</v>
      </c>
      <c r="P165" s="53" t="str">
        <f t="shared" si="22"/>
        <v>Univerzális heveder</v>
      </c>
      <c r="Q165" s="53" t="s">
        <v>3010</v>
      </c>
      <c r="R165" s="55" t="s">
        <v>3100</v>
      </c>
      <c r="S165" s="35" t="s">
        <v>1383</v>
      </c>
      <c r="T165" s="34">
        <v>0</v>
      </c>
      <c r="U165" s="35">
        <v>169.5</v>
      </c>
      <c r="V165" s="1" t="s">
        <v>2603</v>
      </c>
      <c r="W165" s="55">
        <v>1</v>
      </c>
      <c r="X165" s="35" t="str">
        <f>IFERROR(
    IF(ISNUMBER(MATCH(TRIM(CLEAN(SUBSTITUTE(SUBSTITUTE(Y165, CHAR(13), ""), CHAR(10), " "))), sizeList!A:A, 0)),
        INDEX(sizeList!B:B, MATCH(TRIM(CLEAN(SUBSTITUTE(SUBSTITUTE(Y165, CHAR(13), ""), CHAR(10), " "))), sizeList!A:A, 0)),
        IF(ISNUMBER(MATCH(Y165, sizeList!A:A, 0)),
            INDEX(sizeList!B:B, MATCH(Y165, sizeList!A:A, 0)),
            IF(ISNUMBER(MATCH(TRIM(CLEAN(SUBSTITUTE(SUBSTITUTE(Y165, CHAR(13), ""), CHAR(10), " "))), sizeList!B:B, 0)),
                INDEX(sizeList!B:B, MATCH(TRIM(CLEAN(SUBSTITUTE(SUBSTITUTE(Y165, CHAR(13), ""), CHAR(10), " "))), sizeList!B:B, 0)),
                IF(ISNUMBER(MATCH(Y165, sizeList!B:B, 0)),
                    INDEX(sizeList!B:B, MATCH(Y165, sizeList!B:B, 0)),
                    "")
            )
        )
    ),
    ""
)</f>
        <v>120 cm</v>
      </c>
      <c r="Y165" s="35" t="s">
        <v>840</v>
      </c>
      <c r="Z165" s="35" t="s">
        <v>2605</v>
      </c>
      <c r="AA165" s="117" t="str">
        <f t="shared" si="23"/>
        <v>DARK BROWN</v>
      </c>
      <c r="AB165" s="7" t="str">
        <f>IF(AA165="", "", IFERROR(VLOOKUP(AA165, colorList!A:B,2,FALSE),""))</f>
        <v>sötétbarna</v>
      </c>
      <c r="AC165" s="7" t="str">
        <f>IF(Z165="", "", IFERROR(VLOOKUP(Z165, colorList!A:B,2,FALSE),""))</f>
        <v>sötétbarna</v>
      </c>
      <c r="AD165" s="7"/>
    </row>
    <row r="166" spans="1:30" ht="60" customHeight="1" x14ac:dyDescent="0.25">
      <c r="A166" s="53" t="s">
        <v>856</v>
      </c>
      <c r="B166" s="7" t="str" cm="1">
        <f t="array" ref="B166">ProcessN2(S166,A166,C166)</f>
        <v>AC560_TM</v>
      </c>
      <c r="C166" s="7" t="s">
        <v>987</v>
      </c>
      <c r="D166" s="52" t="str">
        <f t="shared" si="16"/>
        <v>Acavallo zselés anatómiai heveder</v>
      </c>
      <c r="E166" s="52" t="s">
        <v>2751</v>
      </c>
      <c r="F166" s="52" t="str">
        <f t="shared" si="17"/>
        <v>Jumping girth gel pvc</v>
      </c>
      <c r="G166" s="52" t="s">
        <v>2871</v>
      </c>
      <c r="H166" s="116" t="str">
        <f t="shared" si="18"/>
        <v>Acavallo</v>
      </c>
      <c r="I166" s="35" t="s">
        <v>2999</v>
      </c>
      <c r="J166" s="53" t="str">
        <f t="shared" si="19"/>
        <v>Lófelszerelés</v>
      </c>
      <c r="K166" s="53" t="s">
        <v>3007</v>
      </c>
      <c r="L166" s="53" t="str">
        <f t="shared" si="20"/>
        <v>Nyereg és tartozékai</v>
      </c>
      <c r="M166" s="53" t="s">
        <v>3008</v>
      </c>
      <c r="N166" s="35" t="str">
        <f t="shared" si="21"/>
        <v>Heveder</v>
      </c>
      <c r="O166" s="35" t="s">
        <v>3009</v>
      </c>
      <c r="P166" s="53" t="str">
        <f t="shared" si="22"/>
        <v>Univerzális heveder</v>
      </c>
      <c r="Q166" s="53" t="s">
        <v>3010</v>
      </c>
      <c r="R166" s="55" t="s">
        <v>3100</v>
      </c>
      <c r="S166" s="35" t="s">
        <v>1384</v>
      </c>
      <c r="T166" s="34">
        <v>0</v>
      </c>
      <c r="U166" s="35">
        <v>169.5</v>
      </c>
      <c r="V166" s="1" t="s">
        <v>2603</v>
      </c>
      <c r="W166" s="55">
        <v>1</v>
      </c>
      <c r="X166" s="35" t="str">
        <f>IFERROR(
    IF(ISNUMBER(MATCH(TRIM(CLEAN(SUBSTITUTE(SUBSTITUTE(Y166, CHAR(13), ""), CHAR(10), " "))), sizeList!A:A, 0)),
        INDEX(sizeList!B:B, MATCH(TRIM(CLEAN(SUBSTITUTE(SUBSTITUTE(Y166, CHAR(13), ""), CHAR(10), " "))), sizeList!A:A, 0)),
        IF(ISNUMBER(MATCH(Y166, sizeList!A:A, 0)),
            INDEX(sizeList!B:B, MATCH(Y166, sizeList!A:A, 0)),
            IF(ISNUMBER(MATCH(TRIM(CLEAN(SUBSTITUTE(SUBSTITUTE(Y166, CHAR(13), ""), CHAR(10), " "))), sizeList!B:B, 0)),
                INDEX(sizeList!B:B, MATCH(TRIM(CLEAN(SUBSTITUTE(SUBSTITUTE(Y166, CHAR(13), ""), CHAR(10), " "))), sizeList!B:B, 0)),
                IF(ISNUMBER(MATCH(Y166, sizeList!B:B, 0)),
                    INDEX(sizeList!B:B, MATCH(Y166, sizeList!B:B, 0)),
                    "")
            )
        )
    ),
    ""
)</f>
        <v>125 cm</v>
      </c>
      <c r="Y166" s="35" t="s">
        <v>841</v>
      </c>
      <c r="Z166" s="35" t="s">
        <v>2605</v>
      </c>
      <c r="AA166" s="117" t="str">
        <f t="shared" si="23"/>
        <v>DARK BROWN</v>
      </c>
      <c r="AB166" s="7" t="str">
        <f>IF(AA166="", "", IFERROR(VLOOKUP(AA166, colorList!A:B,2,FALSE),""))</f>
        <v>sötétbarna</v>
      </c>
      <c r="AC166" s="7" t="str">
        <f>IF(Z166="", "", IFERROR(VLOOKUP(Z166, colorList!A:B,2,FALSE),""))</f>
        <v>sötétbarna</v>
      </c>
      <c r="AD166" s="7"/>
    </row>
    <row r="167" spans="1:30" ht="60" customHeight="1" x14ac:dyDescent="0.25">
      <c r="A167" s="53" t="s">
        <v>856</v>
      </c>
      <c r="B167" s="7" t="str" cm="1">
        <f t="array" ref="B167">ProcessN2(S167,A167,C167)</f>
        <v>AC560_TM</v>
      </c>
      <c r="C167" s="7" t="s">
        <v>988</v>
      </c>
      <c r="D167" s="52" t="str">
        <f t="shared" si="16"/>
        <v>Acavallo zselés anatómiai heveder</v>
      </c>
      <c r="E167" s="52" t="s">
        <v>2751</v>
      </c>
      <c r="F167" s="52" t="str">
        <f t="shared" si="17"/>
        <v>Jumping girth gel pvc</v>
      </c>
      <c r="G167" s="52" t="s">
        <v>2871</v>
      </c>
      <c r="H167" s="116" t="str">
        <f t="shared" si="18"/>
        <v>Acavallo</v>
      </c>
      <c r="I167" s="35" t="s">
        <v>2999</v>
      </c>
      <c r="J167" s="53" t="str">
        <f t="shared" si="19"/>
        <v>Lófelszerelés</v>
      </c>
      <c r="K167" s="53" t="s">
        <v>3007</v>
      </c>
      <c r="L167" s="53" t="str">
        <f t="shared" si="20"/>
        <v>Nyereg és tartozékai</v>
      </c>
      <c r="M167" s="53" t="s">
        <v>3008</v>
      </c>
      <c r="N167" s="35" t="str">
        <f t="shared" si="21"/>
        <v>Heveder</v>
      </c>
      <c r="O167" s="35" t="s">
        <v>3009</v>
      </c>
      <c r="P167" s="53" t="str">
        <f t="shared" si="22"/>
        <v>Univerzális heveder</v>
      </c>
      <c r="Q167" s="53" t="s">
        <v>3010</v>
      </c>
      <c r="R167" s="55" t="s">
        <v>3100</v>
      </c>
      <c r="S167" s="35" t="s">
        <v>1385</v>
      </c>
      <c r="T167" s="34">
        <v>0</v>
      </c>
      <c r="U167" s="35">
        <v>169.5</v>
      </c>
      <c r="V167" s="1" t="s">
        <v>2603</v>
      </c>
      <c r="W167" s="55">
        <v>1</v>
      </c>
      <c r="X167" s="35" t="str">
        <f>IFERROR(
    IF(ISNUMBER(MATCH(TRIM(CLEAN(SUBSTITUTE(SUBSTITUTE(Y167, CHAR(13), ""), CHAR(10), " "))), sizeList!A:A, 0)),
        INDEX(sizeList!B:B, MATCH(TRIM(CLEAN(SUBSTITUTE(SUBSTITUTE(Y167, CHAR(13), ""), CHAR(10), " "))), sizeList!A:A, 0)),
        IF(ISNUMBER(MATCH(Y167, sizeList!A:A, 0)),
            INDEX(sizeList!B:B, MATCH(Y167, sizeList!A:A, 0)),
            IF(ISNUMBER(MATCH(TRIM(CLEAN(SUBSTITUTE(SUBSTITUTE(Y167, CHAR(13), ""), CHAR(10), " "))), sizeList!B:B, 0)),
                INDEX(sizeList!B:B, MATCH(TRIM(CLEAN(SUBSTITUTE(SUBSTITUTE(Y167, CHAR(13), ""), CHAR(10), " "))), sizeList!B:B, 0)),
                IF(ISNUMBER(MATCH(Y167, sizeList!B:B, 0)),
                    INDEX(sizeList!B:B, MATCH(Y167, sizeList!B:B, 0)),
                    "")
            )
        )
    ),
    ""
)</f>
        <v>130 cm</v>
      </c>
      <c r="Y167" s="35" t="s">
        <v>842</v>
      </c>
      <c r="Z167" s="35" t="s">
        <v>2605</v>
      </c>
      <c r="AA167" s="117" t="str">
        <f t="shared" si="23"/>
        <v>DARK BROWN</v>
      </c>
      <c r="AB167" s="7" t="str">
        <f>IF(AA167="", "", IFERROR(VLOOKUP(AA167, colorList!A:B,2,FALSE),""))</f>
        <v>sötétbarna</v>
      </c>
      <c r="AC167" s="7" t="str">
        <f>IF(Z167="", "", IFERROR(VLOOKUP(Z167, colorList!A:B,2,FALSE),""))</f>
        <v>sötétbarna</v>
      </c>
      <c r="AD167" s="7"/>
    </row>
    <row r="168" spans="1:30" ht="60" customHeight="1" x14ac:dyDescent="0.25">
      <c r="A168" s="53" t="s">
        <v>856</v>
      </c>
      <c r="B168" s="7" t="str" cm="1">
        <f t="array" ref="B168">ProcessN2(S168,A168,C168)</f>
        <v>AC560_TM</v>
      </c>
      <c r="C168" s="7" t="s">
        <v>989</v>
      </c>
      <c r="D168" s="52" t="str">
        <f t="shared" si="16"/>
        <v>Acavallo zselés anatómiai heveder</v>
      </c>
      <c r="E168" s="52" t="s">
        <v>2751</v>
      </c>
      <c r="F168" s="52" t="str">
        <f t="shared" si="17"/>
        <v>Jumping girth gel pvc</v>
      </c>
      <c r="G168" s="52" t="s">
        <v>2871</v>
      </c>
      <c r="H168" s="116" t="str">
        <f t="shared" si="18"/>
        <v>Acavallo</v>
      </c>
      <c r="I168" s="35" t="s">
        <v>2999</v>
      </c>
      <c r="J168" s="53" t="str">
        <f t="shared" si="19"/>
        <v>Lófelszerelés</v>
      </c>
      <c r="K168" s="53" t="s">
        <v>3007</v>
      </c>
      <c r="L168" s="53" t="str">
        <f t="shared" si="20"/>
        <v>Nyereg és tartozékai</v>
      </c>
      <c r="M168" s="53" t="s">
        <v>3008</v>
      </c>
      <c r="N168" s="35" t="str">
        <f t="shared" si="21"/>
        <v>Heveder</v>
      </c>
      <c r="O168" s="35" t="s">
        <v>3009</v>
      </c>
      <c r="P168" s="53" t="str">
        <f t="shared" si="22"/>
        <v>Univerzális heveder</v>
      </c>
      <c r="Q168" s="53" t="s">
        <v>3010</v>
      </c>
      <c r="R168" s="55" t="s">
        <v>3100</v>
      </c>
      <c r="S168" s="35" t="s">
        <v>1386</v>
      </c>
      <c r="T168" s="34">
        <v>0</v>
      </c>
      <c r="U168" s="35">
        <v>169.5</v>
      </c>
      <c r="V168" s="1" t="s">
        <v>2603</v>
      </c>
      <c r="W168" s="55">
        <v>1</v>
      </c>
      <c r="X168" s="35" t="str">
        <f>IFERROR(
    IF(ISNUMBER(MATCH(TRIM(CLEAN(SUBSTITUTE(SUBSTITUTE(Y168, CHAR(13), ""), CHAR(10), " "))), sizeList!A:A, 0)),
        INDEX(sizeList!B:B, MATCH(TRIM(CLEAN(SUBSTITUTE(SUBSTITUTE(Y168, CHAR(13), ""), CHAR(10), " "))), sizeList!A:A, 0)),
        IF(ISNUMBER(MATCH(Y168, sizeList!A:A, 0)),
            INDEX(sizeList!B:B, MATCH(Y168, sizeList!A:A, 0)),
            IF(ISNUMBER(MATCH(TRIM(CLEAN(SUBSTITUTE(SUBSTITUTE(Y168, CHAR(13), ""), CHAR(10), " "))), sizeList!B:B, 0)),
                INDEX(sizeList!B:B, MATCH(TRIM(CLEAN(SUBSTITUTE(SUBSTITUTE(Y168, CHAR(13), ""), CHAR(10), " "))), sizeList!B:B, 0)),
                IF(ISNUMBER(MATCH(Y168, sizeList!B:B, 0)),
                    INDEX(sizeList!B:B, MATCH(Y168, sizeList!B:B, 0)),
                    "")
            )
        )
    ),
    ""
)</f>
        <v>135 cm</v>
      </c>
      <c r="Y168" s="35" t="s">
        <v>843</v>
      </c>
      <c r="Z168" s="35" t="s">
        <v>2605</v>
      </c>
      <c r="AA168" s="117" t="str">
        <f t="shared" si="23"/>
        <v>DARK BROWN</v>
      </c>
      <c r="AB168" s="7" t="str">
        <f>IF(AA168="", "", IFERROR(VLOOKUP(AA168, colorList!A:B,2,FALSE),""))</f>
        <v>sötétbarna</v>
      </c>
      <c r="AC168" s="7" t="str">
        <f>IF(Z168="", "", IFERROR(VLOOKUP(Z168, colorList!A:B,2,FALSE),""))</f>
        <v>sötétbarna</v>
      </c>
      <c r="AD168" s="7"/>
    </row>
    <row r="169" spans="1:30" ht="60" customHeight="1" x14ac:dyDescent="0.25">
      <c r="A169" s="53" t="s">
        <v>856</v>
      </c>
      <c r="B169" s="7" t="str" cm="1">
        <f t="array" ref="B169">ProcessN2(S169,A169,C169)</f>
        <v>AC560_TM</v>
      </c>
      <c r="C169" s="7" t="s">
        <v>990</v>
      </c>
      <c r="D169" s="52" t="str">
        <f t="shared" si="16"/>
        <v>Acavallo zselés anatómiai heveder</v>
      </c>
      <c r="E169" s="52" t="s">
        <v>2751</v>
      </c>
      <c r="F169" s="52" t="str">
        <f t="shared" si="17"/>
        <v>Jumping girth gel pvc</v>
      </c>
      <c r="G169" s="52" t="s">
        <v>2871</v>
      </c>
      <c r="H169" s="116" t="str">
        <f t="shared" si="18"/>
        <v>Acavallo</v>
      </c>
      <c r="I169" s="35" t="s">
        <v>2999</v>
      </c>
      <c r="J169" s="53" t="str">
        <f t="shared" si="19"/>
        <v>Lófelszerelés</v>
      </c>
      <c r="K169" s="53" t="s">
        <v>3007</v>
      </c>
      <c r="L169" s="53" t="str">
        <f t="shared" si="20"/>
        <v>Nyereg és tartozékai</v>
      </c>
      <c r="M169" s="53" t="s">
        <v>3008</v>
      </c>
      <c r="N169" s="35" t="str">
        <f t="shared" si="21"/>
        <v>Heveder</v>
      </c>
      <c r="O169" s="35" t="s">
        <v>3009</v>
      </c>
      <c r="P169" s="53" t="str">
        <f t="shared" si="22"/>
        <v>Univerzális heveder</v>
      </c>
      <c r="Q169" s="53" t="s">
        <v>3010</v>
      </c>
      <c r="R169" s="55" t="s">
        <v>3100</v>
      </c>
      <c r="S169" s="35" t="s">
        <v>1387</v>
      </c>
      <c r="T169" s="34">
        <v>0</v>
      </c>
      <c r="U169" s="35">
        <v>169.5</v>
      </c>
      <c r="V169" s="1" t="s">
        <v>2603</v>
      </c>
      <c r="W169" s="55">
        <v>1</v>
      </c>
      <c r="X169" s="35" t="str">
        <f>IFERROR(
    IF(ISNUMBER(MATCH(TRIM(CLEAN(SUBSTITUTE(SUBSTITUTE(Y169, CHAR(13), ""), CHAR(10), " "))), sizeList!A:A, 0)),
        INDEX(sizeList!B:B, MATCH(TRIM(CLEAN(SUBSTITUTE(SUBSTITUTE(Y169, CHAR(13), ""), CHAR(10), " "))), sizeList!A:A, 0)),
        IF(ISNUMBER(MATCH(Y169, sizeList!A:A, 0)),
            INDEX(sizeList!B:B, MATCH(Y169, sizeList!A:A, 0)),
            IF(ISNUMBER(MATCH(TRIM(CLEAN(SUBSTITUTE(SUBSTITUTE(Y169, CHAR(13), ""), CHAR(10), " "))), sizeList!B:B, 0)),
                INDEX(sizeList!B:B, MATCH(TRIM(CLEAN(SUBSTITUTE(SUBSTITUTE(Y169, CHAR(13), ""), CHAR(10), " "))), sizeList!B:B, 0)),
                IF(ISNUMBER(MATCH(Y169, sizeList!B:B, 0)),
                    INDEX(sizeList!B:B, MATCH(Y169, sizeList!B:B, 0)),
                    "")
            )
        )
    ),
    ""
)</f>
        <v>140 cm</v>
      </c>
      <c r="Y169" s="35" t="s">
        <v>844</v>
      </c>
      <c r="Z169" s="35" t="s">
        <v>2605</v>
      </c>
      <c r="AA169" s="117" t="str">
        <f t="shared" si="23"/>
        <v>DARK BROWN</v>
      </c>
      <c r="AB169" s="7" t="str">
        <f>IF(AA169="", "", IFERROR(VLOOKUP(AA169, colorList!A:B,2,FALSE),""))</f>
        <v>sötétbarna</v>
      </c>
      <c r="AC169" s="7" t="str">
        <f>IF(Z169="", "", IFERROR(VLOOKUP(Z169, colorList!A:B,2,FALSE),""))</f>
        <v>sötétbarna</v>
      </c>
      <c r="AD169" s="7"/>
    </row>
    <row r="170" spans="1:30" ht="60" customHeight="1" x14ac:dyDescent="0.25">
      <c r="A170" s="53" t="s">
        <v>857</v>
      </c>
      <c r="B170" s="7" t="str" cm="1">
        <f t="array" ref="B170">ProcessN2(S170,A170,C170)</f>
        <v>AC562_BK</v>
      </c>
      <c r="C170" s="7" t="s">
        <v>991</v>
      </c>
      <c r="D170" s="64" t="str">
        <f t="shared" si="16"/>
        <v>Acavallo anatómiai zselés díjlovas heveder</v>
      </c>
      <c r="E170" s="64" t="s">
        <v>2752</v>
      </c>
      <c r="F170" s="52" t="str">
        <f t="shared" si="17"/>
        <v>Anatomical dressage girth gel pvc</v>
      </c>
      <c r="G170" s="52" t="s">
        <v>2872</v>
      </c>
      <c r="H170" s="116" t="str">
        <f t="shared" si="18"/>
        <v>Acavallo</v>
      </c>
      <c r="I170" s="35" t="s">
        <v>2999</v>
      </c>
      <c r="J170" s="53" t="str">
        <f t="shared" si="19"/>
        <v>Lófelszerelés</v>
      </c>
      <c r="K170" s="53" t="s">
        <v>3007</v>
      </c>
      <c r="L170" s="53" t="str">
        <f t="shared" si="20"/>
        <v>Nyereg és tartozékai</v>
      </c>
      <c r="M170" s="53" t="s">
        <v>3008</v>
      </c>
      <c r="N170" s="35" t="str">
        <f t="shared" si="21"/>
        <v>Heveder</v>
      </c>
      <c r="O170" s="35" t="s">
        <v>3009</v>
      </c>
      <c r="P170" s="53" t="str">
        <f t="shared" si="22"/>
        <v>Díjlovas heveder</v>
      </c>
      <c r="Q170" s="53" t="s">
        <v>3011</v>
      </c>
      <c r="R170" s="55" t="s">
        <v>3101</v>
      </c>
      <c r="S170" s="35" t="s">
        <v>1388</v>
      </c>
      <c r="T170" s="34">
        <v>0</v>
      </c>
      <c r="U170" s="35">
        <v>169.5</v>
      </c>
      <c r="V170" s="1" t="s">
        <v>2603</v>
      </c>
      <c r="W170" s="55">
        <v>1</v>
      </c>
      <c r="X170" s="35">
        <f>IFERROR(
    IF(ISNUMBER(MATCH(TRIM(CLEAN(SUBSTITUTE(SUBSTITUTE(Y170, CHAR(13), ""), CHAR(10), " "))), sizeList!A:A, 0)),
        INDEX(sizeList!B:B, MATCH(TRIM(CLEAN(SUBSTITUTE(SUBSTITUTE(Y170, CHAR(13), ""), CHAR(10), " "))), sizeList!A:A, 0)),
        IF(ISNUMBER(MATCH(Y170, sizeList!A:A, 0)),
            INDEX(sizeList!B:B, MATCH(Y170, sizeList!A:A, 0)),
            IF(ISNUMBER(MATCH(TRIM(CLEAN(SUBSTITUTE(SUBSTITUTE(Y170, CHAR(13), ""), CHAR(10), " "))), sizeList!B:B, 0)),
                INDEX(sizeList!B:B, MATCH(TRIM(CLEAN(SUBSTITUTE(SUBSTITUTE(Y170, CHAR(13), ""), CHAR(10), " "))), sizeList!B:B, 0)),
                IF(ISNUMBER(MATCH(Y170, sizeList!B:B, 0)),
                    INDEX(sizeList!B:B, MATCH(Y170, sizeList!B:B, 0)),
                    "")
            )
        )
    ),
    ""
)</f>
        <v>55</v>
      </c>
      <c r="Y170" s="35">
        <v>55</v>
      </c>
      <c r="Z170" s="35" t="s">
        <v>2604</v>
      </c>
      <c r="AA170" s="117" t="str">
        <f t="shared" si="23"/>
        <v>BLACK</v>
      </c>
      <c r="AB170" s="7" t="str">
        <f>IF(AA170="", "", IFERROR(VLOOKUP(AA170, colorList!A:B,2,FALSE),""))</f>
        <v>fekete</v>
      </c>
      <c r="AC170" s="7" t="str">
        <f>IF(Z170="", "", IFERROR(VLOOKUP(Z170, colorList!A:B,2,FALSE),""))</f>
        <v>fekete</v>
      </c>
      <c r="AD170" s="7"/>
    </row>
    <row r="171" spans="1:30" ht="60" customHeight="1" x14ac:dyDescent="0.25">
      <c r="A171" s="53" t="s">
        <v>857</v>
      </c>
      <c r="B171" s="7" t="str" cm="1">
        <f t="array" ref="B171">ProcessN2(S171,A171,C171)</f>
        <v>AC562_BK</v>
      </c>
      <c r="C171" s="7" t="s">
        <v>992</v>
      </c>
      <c r="D171" s="64" t="str">
        <f t="shared" si="16"/>
        <v>Acavallo anatómiai zselés díjlovas heveder</v>
      </c>
      <c r="E171" s="64" t="s">
        <v>2752</v>
      </c>
      <c r="F171" s="52" t="str">
        <f t="shared" si="17"/>
        <v>Anatomical dressage girth gel pvc</v>
      </c>
      <c r="G171" s="52" t="s">
        <v>2872</v>
      </c>
      <c r="H171" s="116" t="str">
        <f t="shared" si="18"/>
        <v>Acavallo</v>
      </c>
      <c r="I171" s="35" t="s">
        <v>2999</v>
      </c>
      <c r="J171" s="53" t="str">
        <f t="shared" si="19"/>
        <v>Lófelszerelés</v>
      </c>
      <c r="K171" s="53" t="s">
        <v>3007</v>
      </c>
      <c r="L171" s="53" t="str">
        <f t="shared" si="20"/>
        <v>Nyereg és tartozékai</v>
      </c>
      <c r="M171" s="53" t="s">
        <v>3008</v>
      </c>
      <c r="N171" s="35" t="str">
        <f t="shared" si="21"/>
        <v>Heveder</v>
      </c>
      <c r="O171" s="35" t="s">
        <v>3009</v>
      </c>
      <c r="P171" s="53" t="str">
        <f t="shared" si="22"/>
        <v>Díjlovas heveder</v>
      </c>
      <c r="Q171" s="53" t="s">
        <v>3011</v>
      </c>
      <c r="R171" s="55" t="s">
        <v>3101</v>
      </c>
      <c r="S171" s="35" t="s">
        <v>1389</v>
      </c>
      <c r="T171" s="34">
        <v>0</v>
      </c>
      <c r="U171" s="35">
        <v>169.5</v>
      </c>
      <c r="V171" s="1" t="s">
        <v>2603</v>
      </c>
      <c r="W171" s="55">
        <v>1</v>
      </c>
      <c r="X171" s="35">
        <f>IFERROR(
    IF(ISNUMBER(MATCH(TRIM(CLEAN(SUBSTITUTE(SUBSTITUTE(Y171, CHAR(13), ""), CHAR(10), " "))), sizeList!A:A, 0)),
        INDEX(sizeList!B:B, MATCH(TRIM(CLEAN(SUBSTITUTE(SUBSTITUTE(Y171, CHAR(13), ""), CHAR(10), " "))), sizeList!A:A, 0)),
        IF(ISNUMBER(MATCH(Y171, sizeList!A:A, 0)),
            INDEX(sizeList!B:B, MATCH(Y171, sizeList!A:A, 0)),
            IF(ISNUMBER(MATCH(TRIM(CLEAN(SUBSTITUTE(SUBSTITUTE(Y171, CHAR(13), ""), CHAR(10), " "))), sizeList!B:B, 0)),
                INDEX(sizeList!B:B, MATCH(TRIM(CLEAN(SUBSTITUTE(SUBSTITUTE(Y171, CHAR(13), ""), CHAR(10), " "))), sizeList!B:B, 0)),
                IF(ISNUMBER(MATCH(Y171, sizeList!B:B, 0)),
                    INDEX(sizeList!B:B, MATCH(Y171, sizeList!B:B, 0)),
                    "")
            )
        )
    ),
    ""
)</f>
        <v>60</v>
      </c>
      <c r="Y171" s="35">
        <v>60</v>
      </c>
      <c r="Z171" s="35" t="s">
        <v>2604</v>
      </c>
      <c r="AA171" s="117" t="str">
        <f t="shared" si="23"/>
        <v>BLACK</v>
      </c>
      <c r="AB171" s="7" t="str">
        <f>IF(AA171="", "", IFERROR(VLOOKUP(AA171, colorList!A:B,2,FALSE),""))</f>
        <v>fekete</v>
      </c>
      <c r="AC171" s="7" t="str">
        <f>IF(Z171="", "", IFERROR(VLOOKUP(Z171, colorList!A:B,2,FALSE),""))</f>
        <v>fekete</v>
      </c>
      <c r="AD171" s="7"/>
    </row>
    <row r="172" spans="1:30" ht="60" customHeight="1" x14ac:dyDescent="0.25">
      <c r="A172" s="53" t="s">
        <v>857</v>
      </c>
      <c r="B172" s="7" t="str" cm="1">
        <f t="array" ref="B172">ProcessN2(S172,A172,C172)</f>
        <v>AC562_BK</v>
      </c>
      <c r="C172" s="7" t="s">
        <v>993</v>
      </c>
      <c r="D172" s="64" t="str">
        <f t="shared" si="16"/>
        <v>Acavallo anatómiai zselés díjlovas heveder</v>
      </c>
      <c r="E172" s="64" t="s">
        <v>2752</v>
      </c>
      <c r="F172" s="52" t="str">
        <f t="shared" si="17"/>
        <v>Anatomical dressage girth gel pvc</v>
      </c>
      <c r="G172" s="52" t="s">
        <v>2872</v>
      </c>
      <c r="H172" s="116" t="str">
        <f t="shared" si="18"/>
        <v>Acavallo</v>
      </c>
      <c r="I172" s="35" t="s">
        <v>2999</v>
      </c>
      <c r="J172" s="53" t="str">
        <f t="shared" si="19"/>
        <v>Lófelszerelés</v>
      </c>
      <c r="K172" s="53" t="s">
        <v>3007</v>
      </c>
      <c r="L172" s="53" t="str">
        <f t="shared" si="20"/>
        <v>Nyereg és tartozékai</v>
      </c>
      <c r="M172" s="53" t="s">
        <v>3008</v>
      </c>
      <c r="N172" s="35" t="str">
        <f t="shared" si="21"/>
        <v>Heveder</v>
      </c>
      <c r="O172" s="35" t="s">
        <v>3009</v>
      </c>
      <c r="P172" s="53" t="str">
        <f t="shared" si="22"/>
        <v>Díjlovas heveder</v>
      </c>
      <c r="Q172" s="53" t="s">
        <v>3011</v>
      </c>
      <c r="R172" s="55" t="s">
        <v>3101</v>
      </c>
      <c r="S172" s="35" t="s">
        <v>1390</v>
      </c>
      <c r="T172" s="34">
        <v>0</v>
      </c>
      <c r="U172" s="35">
        <v>169.5</v>
      </c>
      <c r="V172" s="1" t="s">
        <v>2603</v>
      </c>
      <c r="W172" s="55">
        <v>1</v>
      </c>
      <c r="X172" s="35" t="str">
        <f>IFERROR(
    IF(ISNUMBER(MATCH(TRIM(CLEAN(SUBSTITUTE(SUBSTITUTE(Y172, CHAR(13), ""), CHAR(10), " "))), sizeList!A:A, 0)),
        INDEX(sizeList!B:B, MATCH(TRIM(CLEAN(SUBSTITUTE(SUBSTITUTE(Y172, CHAR(13), ""), CHAR(10), " "))), sizeList!A:A, 0)),
        IF(ISNUMBER(MATCH(Y172, sizeList!A:A, 0)),
            INDEX(sizeList!B:B, MATCH(Y172, sizeList!A:A, 0)),
            IF(ISNUMBER(MATCH(TRIM(CLEAN(SUBSTITUTE(SUBSTITUTE(Y172, CHAR(13), ""), CHAR(10), " "))), sizeList!B:B, 0)),
                INDEX(sizeList!B:B, MATCH(TRIM(CLEAN(SUBSTITUTE(SUBSTITUTE(Y172, CHAR(13), ""), CHAR(10), " "))), sizeList!B:B, 0)),
                IF(ISNUMBER(MATCH(Y172, sizeList!B:B, 0)),
                    INDEX(sizeList!B:B, MATCH(Y172, sizeList!B:B, 0)),
                    "")
            )
        )
    ),
    ""
)</f>
        <v>65 cm</v>
      </c>
      <c r="Y172" s="35" t="s">
        <v>849</v>
      </c>
      <c r="Z172" s="35" t="s">
        <v>2604</v>
      </c>
      <c r="AA172" s="117" t="str">
        <f t="shared" si="23"/>
        <v>BLACK</v>
      </c>
      <c r="AB172" s="7" t="str">
        <f>IF(AA172="", "", IFERROR(VLOOKUP(AA172, colorList!A:B,2,FALSE),""))</f>
        <v>fekete</v>
      </c>
      <c r="AC172" s="7" t="str">
        <f>IF(Z172="", "", IFERROR(VLOOKUP(Z172, colorList!A:B,2,FALSE),""))</f>
        <v>fekete</v>
      </c>
      <c r="AD172" s="7"/>
    </row>
    <row r="173" spans="1:30" ht="60" customHeight="1" x14ac:dyDescent="0.25">
      <c r="A173" s="53" t="s">
        <v>857</v>
      </c>
      <c r="B173" s="7" t="str" cm="1">
        <f t="array" ref="B173">ProcessN2(S173,A173,C173)</f>
        <v>AC562_BK</v>
      </c>
      <c r="C173" s="7" t="s">
        <v>994</v>
      </c>
      <c r="D173" s="64" t="str">
        <f t="shared" si="16"/>
        <v>Acavallo anatómiai zselés díjlovas heveder</v>
      </c>
      <c r="E173" s="64" t="s">
        <v>2752</v>
      </c>
      <c r="F173" s="52" t="str">
        <f t="shared" si="17"/>
        <v>Anatomical dressage girth gel pvc</v>
      </c>
      <c r="G173" s="52" t="s">
        <v>2872</v>
      </c>
      <c r="H173" s="116" t="str">
        <f t="shared" si="18"/>
        <v>Acavallo</v>
      </c>
      <c r="I173" s="35" t="s">
        <v>2999</v>
      </c>
      <c r="J173" s="53" t="str">
        <f t="shared" si="19"/>
        <v>Lófelszerelés</v>
      </c>
      <c r="K173" s="53" t="s">
        <v>3007</v>
      </c>
      <c r="L173" s="53" t="str">
        <f t="shared" si="20"/>
        <v>Nyereg és tartozékai</v>
      </c>
      <c r="M173" s="53" t="s">
        <v>3008</v>
      </c>
      <c r="N173" s="35" t="str">
        <f t="shared" si="21"/>
        <v>Heveder</v>
      </c>
      <c r="O173" s="35" t="s">
        <v>3009</v>
      </c>
      <c r="P173" s="53" t="str">
        <f t="shared" si="22"/>
        <v>Díjlovas heveder</v>
      </c>
      <c r="Q173" s="53" t="s">
        <v>3011</v>
      </c>
      <c r="R173" s="55" t="s">
        <v>3101</v>
      </c>
      <c r="S173" s="35" t="s">
        <v>1391</v>
      </c>
      <c r="T173" s="34">
        <v>0</v>
      </c>
      <c r="U173" s="35">
        <v>169.5</v>
      </c>
      <c r="V173" s="1" t="s">
        <v>2603</v>
      </c>
      <c r="W173" s="55">
        <v>1</v>
      </c>
      <c r="X173" s="35" t="str">
        <f>IFERROR(
    IF(ISNUMBER(MATCH(TRIM(CLEAN(SUBSTITUTE(SUBSTITUTE(Y173, CHAR(13), ""), CHAR(10), " "))), sizeList!A:A, 0)),
        INDEX(sizeList!B:B, MATCH(TRIM(CLEAN(SUBSTITUTE(SUBSTITUTE(Y173, CHAR(13), ""), CHAR(10), " "))), sizeList!A:A, 0)),
        IF(ISNUMBER(MATCH(Y173, sizeList!A:A, 0)),
            INDEX(sizeList!B:B, MATCH(Y173, sizeList!A:A, 0)),
            IF(ISNUMBER(MATCH(TRIM(CLEAN(SUBSTITUTE(SUBSTITUTE(Y173, CHAR(13), ""), CHAR(10), " "))), sizeList!B:B, 0)),
                INDEX(sizeList!B:B, MATCH(TRIM(CLEAN(SUBSTITUTE(SUBSTITUTE(Y173, CHAR(13), ""), CHAR(10), " "))), sizeList!B:B, 0)),
                IF(ISNUMBER(MATCH(Y173, sizeList!B:B, 0)),
                    INDEX(sizeList!B:B, MATCH(Y173, sizeList!B:B, 0)),
                    "")
            )
        )
    ),
    ""
)</f>
        <v>70 cm</v>
      </c>
      <c r="Y173" s="35" t="s">
        <v>850</v>
      </c>
      <c r="Z173" s="35" t="s">
        <v>2604</v>
      </c>
      <c r="AA173" s="117" t="str">
        <f t="shared" si="23"/>
        <v>BLACK</v>
      </c>
      <c r="AB173" s="7" t="str">
        <f>IF(AA173="", "", IFERROR(VLOOKUP(AA173, colorList!A:B,2,FALSE),""))</f>
        <v>fekete</v>
      </c>
      <c r="AC173" s="7" t="str">
        <f>IF(Z173="", "", IFERROR(VLOOKUP(Z173, colorList!A:B,2,FALSE),""))</f>
        <v>fekete</v>
      </c>
      <c r="AD173" s="7"/>
    </row>
    <row r="174" spans="1:30" ht="60" customHeight="1" x14ac:dyDescent="0.25">
      <c r="A174" s="53" t="s">
        <v>857</v>
      </c>
      <c r="B174" s="7" t="str" cm="1">
        <f t="array" ref="B174">ProcessN2(S174,A174,C174)</f>
        <v>AC562_BK</v>
      </c>
      <c r="C174" s="7" t="s">
        <v>995</v>
      </c>
      <c r="D174" s="64" t="str">
        <f t="shared" si="16"/>
        <v>Acavallo anatómiai zselés díjlovas heveder</v>
      </c>
      <c r="E174" s="64" t="s">
        <v>2752</v>
      </c>
      <c r="F174" s="52" t="str">
        <f t="shared" si="17"/>
        <v>Anatomical dressage girth gel pvc</v>
      </c>
      <c r="G174" s="52" t="s">
        <v>2872</v>
      </c>
      <c r="H174" s="116" t="str">
        <f t="shared" si="18"/>
        <v>Acavallo</v>
      </c>
      <c r="I174" s="35" t="s">
        <v>2999</v>
      </c>
      <c r="J174" s="53" t="str">
        <f t="shared" si="19"/>
        <v>Lófelszerelés</v>
      </c>
      <c r="K174" s="53" t="s">
        <v>3007</v>
      </c>
      <c r="L174" s="53" t="str">
        <f t="shared" si="20"/>
        <v>Nyereg és tartozékai</v>
      </c>
      <c r="M174" s="53" t="s">
        <v>3008</v>
      </c>
      <c r="N174" s="35" t="str">
        <f t="shared" si="21"/>
        <v>Heveder</v>
      </c>
      <c r="O174" s="35" t="s">
        <v>3009</v>
      </c>
      <c r="P174" s="53" t="str">
        <f t="shared" si="22"/>
        <v>Díjlovas heveder</v>
      </c>
      <c r="Q174" s="53" t="s">
        <v>3011</v>
      </c>
      <c r="R174" s="55" t="s">
        <v>3101</v>
      </c>
      <c r="S174" s="35" t="s">
        <v>1392</v>
      </c>
      <c r="T174" s="34">
        <v>0</v>
      </c>
      <c r="U174" s="35">
        <v>169.5</v>
      </c>
      <c r="V174" s="1" t="s">
        <v>2603</v>
      </c>
      <c r="W174" s="55">
        <v>1</v>
      </c>
      <c r="X174" s="35" t="str">
        <f>IFERROR(
    IF(ISNUMBER(MATCH(TRIM(CLEAN(SUBSTITUTE(SUBSTITUTE(Y174, CHAR(13), ""), CHAR(10), " "))), sizeList!A:A, 0)),
        INDEX(sizeList!B:B, MATCH(TRIM(CLEAN(SUBSTITUTE(SUBSTITUTE(Y174, CHAR(13), ""), CHAR(10), " "))), sizeList!A:A, 0)),
        IF(ISNUMBER(MATCH(Y174, sizeList!A:A, 0)),
            INDEX(sizeList!B:B, MATCH(Y174, sizeList!A:A, 0)),
            IF(ISNUMBER(MATCH(TRIM(CLEAN(SUBSTITUTE(SUBSTITUTE(Y174, CHAR(13), ""), CHAR(10), " "))), sizeList!B:B, 0)),
                INDEX(sizeList!B:B, MATCH(TRIM(CLEAN(SUBSTITUTE(SUBSTITUTE(Y174, CHAR(13), ""), CHAR(10), " "))), sizeList!B:B, 0)),
                IF(ISNUMBER(MATCH(Y174, sizeList!B:B, 0)),
                    INDEX(sizeList!B:B, MATCH(Y174, sizeList!B:B, 0)),
                    "")
            )
        )
    ),
    ""
)</f>
        <v>75 cm</v>
      </c>
      <c r="Y174" s="35" t="s">
        <v>851</v>
      </c>
      <c r="Z174" s="35" t="s">
        <v>2604</v>
      </c>
      <c r="AA174" s="117" t="str">
        <f t="shared" si="23"/>
        <v>BLACK</v>
      </c>
      <c r="AB174" s="7" t="str">
        <f>IF(AA174="", "", IFERROR(VLOOKUP(AA174, colorList!A:B,2,FALSE),""))</f>
        <v>fekete</v>
      </c>
      <c r="AC174" s="7" t="str">
        <f>IF(Z174="", "", IFERROR(VLOOKUP(Z174, colorList!A:B,2,FALSE),""))</f>
        <v>fekete</v>
      </c>
      <c r="AD174" s="7"/>
    </row>
    <row r="175" spans="1:30" ht="60" customHeight="1" x14ac:dyDescent="0.25">
      <c r="A175" s="53" t="s">
        <v>857</v>
      </c>
      <c r="B175" s="7" t="str" cm="1">
        <f t="array" ref="B175">ProcessN2(S175,A175,C175)</f>
        <v>AC562_BK</v>
      </c>
      <c r="C175" s="7" t="s">
        <v>996</v>
      </c>
      <c r="D175" s="64" t="str">
        <f t="shared" si="16"/>
        <v>Acavallo anatómiai zselés díjlovas heveder</v>
      </c>
      <c r="E175" s="64" t="s">
        <v>2752</v>
      </c>
      <c r="F175" s="52" t="str">
        <f t="shared" si="17"/>
        <v>Anatomical dressage girth gel pvc</v>
      </c>
      <c r="G175" s="52" t="s">
        <v>2872</v>
      </c>
      <c r="H175" s="116" t="str">
        <f t="shared" si="18"/>
        <v>Acavallo</v>
      </c>
      <c r="I175" s="35" t="s">
        <v>2999</v>
      </c>
      <c r="J175" s="53" t="str">
        <f t="shared" si="19"/>
        <v>Lófelszerelés</v>
      </c>
      <c r="K175" s="53" t="s">
        <v>3007</v>
      </c>
      <c r="L175" s="53" t="str">
        <f t="shared" si="20"/>
        <v>Nyereg és tartozékai</v>
      </c>
      <c r="M175" s="53" t="s">
        <v>3008</v>
      </c>
      <c r="N175" s="35" t="str">
        <f t="shared" si="21"/>
        <v>Heveder</v>
      </c>
      <c r="O175" s="35" t="s">
        <v>3009</v>
      </c>
      <c r="P175" s="53" t="str">
        <f t="shared" si="22"/>
        <v>Díjlovas heveder</v>
      </c>
      <c r="Q175" s="53" t="s">
        <v>3011</v>
      </c>
      <c r="R175" s="55" t="s">
        <v>3101</v>
      </c>
      <c r="S175" s="35" t="s">
        <v>1393</v>
      </c>
      <c r="T175" s="34">
        <v>0</v>
      </c>
      <c r="U175" s="35">
        <v>169.5</v>
      </c>
      <c r="V175" s="1" t="s">
        <v>2603</v>
      </c>
      <c r="W175" s="55">
        <v>1</v>
      </c>
      <c r="X175" s="35" t="str">
        <f>IFERROR(
    IF(ISNUMBER(MATCH(TRIM(CLEAN(SUBSTITUTE(SUBSTITUTE(Y175, CHAR(13), ""), CHAR(10), " "))), sizeList!A:A, 0)),
        INDEX(sizeList!B:B, MATCH(TRIM(CLEAN(SUBSTITUTE(SUBSTITUTE(Y175, CHAR(13), ""), CHAR(10), " "))), sizeList!A:A, 0)),
        IF(ISNUMBER(MATCH(Y175, sizeList!A:A, 0)),
            INDEX(sizeList!B:B, MATCH(Y175, sizeList!A:A, 0)),
            IF(ISNUMBER(MATCH(TRIM(CLEAN(SUBSTITUTE(SUBSTITUTE(Y175, CHAR(13), ""), CHAR(10), " "))), sizeList!B:B, 0)),
                INDEX(sizeList!B:B, MATCH(TRIM(CLEAN(SUBSTITUTE(SUBSTITUTE(Y175, CHAR(13), ""), CHAR(10), " "))), sizeList!B:B, 0)),
                IF(ISNUMBER(MATCH(Y175, sizeList!B:B, 0)),
                    INDEX(sizeList!B:B, MATCH(Y175, sizeList!B:B, 0)),
                    "")
            )
        )
    ),
    ""
)</f>
        <v>80 cm</v>
      </c>
      <c r="Y175" s="35" t="s">
        <v>852</v>
      </c>
      <c r="Z175" s="35" t="s">
        <v>2604</v>
      </c>
      <c r="AA175" s="117" t="str">
        <f t="shared" si="23"/>
        <v>BLACK</v>
      </c>
      <c r="AB175" s="7" t="str">
        <f>IF(AA175="", "", IFERROR(VLOOKUP(AA175, colorList!A:B,2,FALSE),""))</f>
        <v>fekete</v>
      </c>
      <c r="AC175" s="7" t="str">
        <f>IF(Z175="", "", IFERROR(VLOOKUP(Z175, colorList!A:B,2,FALSE),""))</f>
        <v>fekete</v>
      </c>
      <c r="AD175" s="7"/>
    </row>
    <row r="176" spans="1:30" ht="60" customHeight="1" x14ac:dyDescent="0.25">
      <c r="A176" s="53" t="s">
        <v>857</v>
      </c>
      <c r="B176" s="7" t="str" cm="1">
        <f t="array" ref="B176">ProcessN2(S176,A176,C176)</f>
        <v>AC562_TM</v>
      </c>
      <c r="C176" s="7" t="s">
        <v>997</v>
      </c>
      <c r="D176" s="64" t="str">
        <f t="shared" si="16"/>
        <v>Acavallo anatómiai zselés díjlovas heveder</v>
      </c>
      <c r="E176" s="64" t="s">
        <v>2752</v>
      </c>
      <c r="F176" s="52" t="str">
        <f t="shared" si="17"/>
        <v>Anatomical dressage girth gel pvc</v>
      </c>
      <c r="G176" s="52" t="s">
        <v>2872</v>
      </c>
      <c r="H176" s="116" t="str">
        <f t="shared" si="18"/>
        <v>Acavallo</v>
      </c>
      <c r="I176" s="35" t="s">
        <v>2999</v>
      </c>
      <c r="J176" s="53" t="str">
        <f t="shared" si="19"/>
        <v>Lófelszerelés</v>
      </c>
      <c r="K176" s="53" t="s">
        <v>3007</v>
      </c>
      <c r="L176" s="53" t="str">
        <f t="shared" si="20"/>
        <v>Nyereg és tartozékai</v>
      </c>
      <c r="M176" s="53" t="s">
        <v>3008</v>
      </c>
      <c r="N176" s="35" t="str">
        <f t="shared" si="21"/>
        <v>Heveder</v>
      </c>
      <c r="O176" s="35" t="s">
        <v>3009</v>
      </c>
      <c r="P176" s="53" t="str">
        <f t="shared" si="22"/>
        <v>Díjlovas heveder</v>
      </c>
      <c r="Q176" s="53" t="s">
        <v>3011</v>
      </c>
      <c r="R176" s="55" t="s">
        <v>3101</v>
      </c>
      <c r="S176" s="35" t="s">
        <v>1394</v>
      </c>
      <c r="T176" s="34">
        <v>0</v>
      </c>
      <c r="U176" s="35">
        <v>169.5</v>
      </c>
      <c r="V176" s="1" t="s">
        <v>2603</v>
      </c>
      <c r="W176" s="55">
        <v>1</v>
      </c>
      <c r="X176" s="35">
        <f>IFERROR(
    IF(ISNUMBER(MATCH(TRIM(CLEAN(SUBSTITUTE(SUBSTITUTE(Y176, CHAR(13), ""), CHAR(10), " "))), sizeList!A:A, 0)),
        INDEX(sizeList!B:B, MATCH(TRIM(CLEAN(SUBSTITUTE(SUBSTITUTE(Y176, CHAR(13), ""), CHAR(10), " "))), sizeList!A:A, 0)),
        IF(ISNUMBER(MATCH(Y176, sizeList!A:A, 0)),
            INDEX(sizeList!B:B, MATCH(Y176, sizeList!A:A, 0)),
            IF(ISNUMBER(MATCH(TRIM(CLEAN(SUBSTITUTE(SUBSTITUTE(Y176, CHAR(13), ""), CHAR(10), " "))), sizeList!B:B, 0)),
                INDEX(sizeList!B:B, MATCH(TRIM(CLEAN(SUBSTITUTE(SUBSTITUTE(Y176, CHAR(13), ""), CHAR(10), " "))), sizeList!B:B, 0)),
                IF(ISNUMBER(MATCH(Y176, sizeList!B:B, 0)),
                    INDEX(sizeList!B:B, MATCH(Y176, sizeList!B:B, 0)),
                    "")
            )
        )
    ),
    ""
)</f>
        <v>55</v>
      </c>
      <c r="Y176" s="35">
        <v>55</v>
      </c>
      <c r="Z176" s="35" t="s">
        <v>2605</v>
      </c>
      <c r="AA176" s="117" t="str">
        <f t="shared" si="23"/>
        <v>DARK BROWN</v>
      </c>
      <c r="AB176" s="7" t="str">
        <f>IF(AA176="", "", IFERROR(VLOOKUP(AA176, colorList!A:B,2,FALSE),""))</f>
        <v>sötétbarna</v>
      </c>
      <c r="AC176" s="7" t="str">
        <f>IF(Z176="", "", IFERROR(VLOOKUP(Z176, colorList!A:B,2,FALSE),""))</f>
        <v>sötétbarna</v>
      </c>
      <c r="AD176" s="7"/>
    </row>
    <row r="177" spans="1:30" ht="60" customHeight="1" x14ac:dyDescent="0.25">
      <c r="A177" s="53" t="s">
        <v>857</v>
      </c>
      <c r="B177" s="7" t="str" cm="1">
        <f t="array" ref="B177">ProcessN2(S177,A177,C177)</f>
        <v>AC562_TM</v>
      </c>
      <c r="C177" s="7" t="s">
        <v>998</v>
      </c>
      <c r="D177" s="64" t="str">
        <f t="shared" si="16"/>
        <v>Acavallo anatómiai zselés díjlovas heveder</v>
      </c>
      <c r="E177" s="64" t="s">
        <v>2752</v>
      </c>
      <c r="F177" s="52" t="str">
        <f t="shared" si="17"/>
        <v>Anatomical dressage girth gel pvc</v>
      </c>
      <c r="G177" s="52" t="s">
        <v>2872</v>
      </c>
      <c r="H177" s="116" t="str">
        <f t="shared" si="18"/>
        <v>Acavallo</v>
      </c>
      <c r="I177" s="35" t="s">
        <v>2999</v>
      </c>
      <c r="J177" s="53" t="str">
        <f t="shared" si="19"/>
        <v>Lófelszerelés</v>
      </c>
      <c r="K177" s="53" t="s">
        <v>3007</v>
      </c>
      <c r="L177" s="53" t="str">
        <f t="shared" si="20"/>
        <v>Nyereg és tartozékai</v>
      </c>
      <c r="M177" s="53" t="s">
        <v>3008</v>
      </c>
      <c r="N177" s="35" t="str">
        <f t="shared" si="21"/>
        <v>Heveder</v>
      </c>
      <c r="O177" s="35" t="s">
        <v>3009</v>
      </c>
      <c r="P177" s="53" t="str">
        <f t="shared" si="22"/>
        <v>Díjlovas heveder</v>
      </c>
      <c r="Q177" s="53" t="s">
        <v>3011</v>
      </c>
      <c r="R177" s="55" t="s">
        <v>3101</v>
      </c>
      <c r="S177" s="35" t="s">
        <v>1395</v>
      </c>
      <c r="T177" s="34">
        <v>0</v>
      </c>
      <c r="U177" s="35">
        <v>169.5</v>
      </c>
      <c r="V177" s="1" t="s">
        <v>2603</v>
      </c>
      <c r="W177" s="55">
        <v>1</v>
      </c>
      <c r="X177" s="35">
        <f>IFERROR(
    IF(ISNUMBER(MATCH(TRIM(CLEAN(SUBSTITUTE(SUBSTITUTE(Y177, CHAR(13), ""), CHAR(10), " "))), sizeList!A:A, 0)),
        INDEX(sizeList!B:B, MATCH(TRIM(CLEAN(SUBSTITUTE(SUBSTITUTE(Y177, CHAR(13), ""), CHAR(10), " "))), sizeList!A:A, 0)),
        IF(ISNUMBER(MATCH(Y177, sizeList!A:A, 0)),
            INDEX(sizeList!B:B, MATCH(Y177, sizeList!A:A, 0)),
            IF(ISNUMBER(MATCH(TRIM(CLEAN(SUBSTITUTE(SUBSTITUTE(Y177, CHAR(13), ""), CHAR(10), " "))), sizeList!B:B, 0)),
                INDEX(sizeList!B:B, MATCH(TRIM(CLEAN(SUBSTITUTE(SUBSTITUTE(Y177, CHAR(13), ""), CHAR(10), " "))), sizeList!B:B, 0)),
                IF(ISNUMBER(MATCH(Y177, sizeList!B:B, 0)),
                    INDEX(sizeList!B:B, MATCH(Y177, sizeList!B:B, 0)),
                    "")
            )
        )
    ),
    ""
)</f>
        <v>60</v>
      </c>
      <c r="Y177" s="35">
        <v>60</v>
      </c>
      <c r="Z177" s="35" t="s">
        <v>2605</v>
      </c>
      <c r="AA177" s="117" t="str">
        <f t="shared" si="23"/>
        <v>DARK BROWN</v>
      </c>
      <c r="AB177" s="7" t="str">
        <f>IF(AA177="", "", IFERROR(VLOOKUP(AA177, colorList!A:B,2,FALSE),""))</f>
        <v>sötétbarna</v>
      </c>
      <c r="AC177" s="7" t="str">
        <f>IF(Z177="", "", IFERROR(VLOOKUP(Z177, colorList!A:B,2,FALSE),""))</f>
        <v>sötétbarna</v>
      </c>
      <c r="AD177" s="7"/>
    </row>
    <row r="178" spans="1:30" ht="60" customHeight="1" x14ac:dyDescent="0.25">
      <c r="A178" s="53" t="s">
        <v>857</v>
      </c>
      <c r="B178" s="7" t="str" cm="1">
        <f t="array" ref="B178">ProcessN2(S178,A178,C178)</f>
        <v>AC562_TM</v>
      </c>
      <c r="C178" s="7" t="s">
        <v>999</v>
      </c>
      <c r="D178" s="64" t="str">
        <f t="shared" si="16"/>
        <v>Acavallo anatómiai zselés díjlovas heveder</v>
      </c>
      <c r="E178" s="64" t="s">
        <v>2752</v>
      </c>
      <c r="F178" s="52" t="str">
        <f t="shared" si="17"/>
        <v>Anatomical dressage girth gel pvc</v>
      </c>
      <c r="G178" s="52" t="s">
        <v>2872</v>
      </c>
      <c r="H178" s="116" t="str">
        <f t="shared" si="18"/>
        <v>Acavallo</v>
      </c>
      <c r="I178" s="35" t="s">
        <v>2999</v>
      </c>
      <c r="J178" s="53" t="str">
        <f t="shared" si="19"/>
        <v>Lófelszerelés</v>
      </c>
      <c r="K178" s="53" t="s">
        <v>3007</v>
      </c>
      <c r="L178" s="53" t="str">
        <f t="shared" si="20"/>
        <v>Nyereg és tartozékai</v>
      </c>
      <c r="M178" s="53" t="s">
        <v>3008</v>
      </c>
      <c r="N178" s="35" t="str">
        <f t="shared" si="21"/>
        <v>Heveder</v>
      </c>
      <c r="O178" s="35" t="s">
        <v>3009</v>
      </c>
      <c r="P178" s="53" t="str">
        <f t="shared" si="22"/>
        <v>Díjlovas heveder</v>
      </c>
      <c r="Q178" s="53" t="s">
        <v>3011</v>
      </c>
      <c r="R178" s="55" t="s">
        <v>3101</v>
      </c>
      <c r="S178" s="35" t="s">
        <v>1396</v>
      </c>
      <c r="T178" s="34">
        <v>0</v>
      </c>
      <c r="U178" s="35">
        <v>169.5</v>
      </c>
      <c r="V178" s="1" t="s">
        <v>2603</v>
      </c>
      <c r="W178" s="55">
        <v>1</v>
      </c>
      <c r="X178" s="35" t="str">
        <f>IFERROR(
    IF(ISNUMBER(MATCH(TRIM(CLEAN(SUBSTITUTE(SUBSTITUTE(Y178, CHAR(13), ""), CHAR(10), " "))), sizeList!A:A, 0)),
        INDEX(sizeList!B:B, MATCH(TRIM(CLEAN(SUBSTITUTE(SUBSTITUTE(Y178, CHAR(13), ""), CHAR(10), " "))), sizeList!A:A, 0)),
        IF(ISNUMBER(MATCH(Y178, sizeList!A:A, 0)),
            INDEX(sizeList!B:B, MATCH(Y178, sizeList!A:A, 0)),
            IF(ISNUMBER(MATCH(TRIM(CLEAN(SUBSTITUTE(SUBSTITUTE(Y178, CHAR(13), ""), CHAR(10), " "))), sizeList!B:B, 0)),
                INDEX(sizeList!B:B, MATCH(TRIM(CLEAN(SUBSTITUTE(SUBSTITUTE(Y178, CHAR(13), ""), CHAR(10), " "))), sizeList!B:B, 0)),
                IF(ISNUMBER(MATCH(Y178, sizeList!B:B, 0)),
                    INDEX(sizeList!B:B, MATCH(Y178, sizeList!B:B, 0)),
                    "")
            )
        )
    ),
    ""
)</f>
        <v>65 cm</v>
      </c>
      <c r="Y178" s="35" t="s">
        <v>849</v>
      </c>
      <c r="Z178" s="35" t="s">
        <v>2605</v>
      </c>
      <c r="AA178" s="117" t="str">
        <f t="shared" si="23"/>
        <v>DARK BROWN</v>
      </c>
      <c r="AB178" s="7" t="str">
        <f>IF(AA178="", "", IFERROR(VLOOKUP(AA178, colorList!A:B,2,FALSE),""))</f>
        <v>sötétbarna</v>
      </c>
      <c r="AC178" s="7" t="str">
        <f>IF(Z178="", "", IFERROR(VLOOKUP(Z178, colorList!A:B,2,FALSE),""))</f>
        <v>sötétbarna</v>
      </c>
      <c r="AD178" s="7"/>
    </row>
    <row r="179" spans="1:30" ht="60" customHeight="1" x14ac:dyDescent="0.25">
      <c r="A179" s="53" t="s">
        <v>857</v>
      </c>
      <c r="B179" s="7" t="str" cm="1">
        <f t="array" ref="B179">ProcessN2(S179,A179,C179)</f>
        <v>AC562_TM</v>
      </c>
      <c r="C179" s="7" t="s">
        <v>1000</v>
      </c>
      <c r="D179" s="64" t="str">
        <f t="shared" si="16"/>
        <v>Acavallo anatómiai zselés díjlovas heveder</v>
      </c>
      <c r="E179" s="64" t="s">
        <v>2752</v>
      </c>
      <c r="F179" s="52" t="str">
        <f t="shared" si="17"/>
        <v>Anatomical dressage girth gel pvc</v>
      </c>
      <c r="G179" s="52" t="s">
        <v>2872</v>
      </c>
      <c r="H179" s="116" t="str">
        <f t="shared" si="18"/>
        <v>Acavallo</v>
      </c>
      <c r="I179" s="35" t="s">
        <v>2999</v>
      </c>
      <c r="J179" s="53" t="str">
        <f t="shared" si="19"/>
        <v>Lófelszerelés</v>
      </c>
      <c r="K179" s="53" t="s">
        <v>3007</v>
      </c>
      <c r="L179" s="53" t="str">
        <f t="shared" si="20"/>
        <v>Nyereg és tartozékai</v>
      </c>
      <c r="M179" s="53" t="s">
        <v>3008</v>
      </c>
      <c r="N179" s="35" t="str">
        <f t="shared" si="21"/>
        <v>Heveder</v>
      </c>
      <c r="O179" s="35" t="s">
        <v>3009</v>
      </c>
      <c r="P179" s="53" t="str">
        <f t="shared" si="22"/>
        <v>Díjlovas heveder</v>
      </c>
      <c r="Q179" s="53" t="s">
        <v>3011</v>
      </c>
      <c r="R179" s="55" t="s">
        <v>3101</v>
      </c>
      <c r="S179" s="35" t="s">
        <v>1397</v>
      </c>
      <c r="T179" s="34">
        <v>0</v>
      </c>
      <c r="U179" s="35">
        <v>169.5</v>
      </c>
      <c r="V179" s="1" t="s">
        <v>2603</v>
      </c>
      <c r="W179" s="55">
        <v>1</v>
      </c>
      <c r="X179" s="35" t="str">
        <f>IFERROR(
    IF(ISNUMBER(MATCH(TRIM(CLEAN(SUBSTITUTE(SUBSTITUTE(Y179, CHAR(13), ""), CHAR(10), " "))), sizeList!A:A, 0)),
        INDEX(sizeList!B:B, MATCH(TRIM(CLEAN(SUBSTITUTE(SUBSTITUTE(Y179, CHAR(13), ""), CHAR(10), " "))), sizeList!A:A, 0)),
        IF(ISNUMBER(MATCH(Y179, sizeList!A:A, 0)),
            INDEX(sizeList!B:B, MATCH(Y179, sizeList!A:A, 0)),
            IF(ISNUMBER(MATCH(TRIM(CLEAN(SUBSTITUTE(SUBSTITUTE(Y179, CHAR(13), ""), CHAR(10), " "))), sizeList!B:B, 0)),
                INDEX(sizeList!B:B, MATCH(TRIM(CLEAN(SUBSTITUTE(SUBSTITUTE(Y179, CHAR(13), ""), CHAR(10), " "))), sizeList!B:B, 0)),
                IF(ISNUMBER(MATCH(Y179, sizeList!B:B, 0)),
                    INDEX(sizeList!B:B, MATCH(Y179, sizeList!B:B, 0)),
                    "")
            )
        )
    ),
    ""
)</f>
        <v>70 cm</v>
      </c>
      <c r="Y179" s="35" t="s">
        <v>850</v>
      </c>
      <c r="Z179" s="35" t="s">
        <v>2605</v>
      </c>
      <c r="AA179" s="117" t="str">
        <f t="shared" si="23"/>
        <v>DARK BROWN</v>
      </c>
      <c r="AB179" s="7" t="str">
        <f>IF(AA179="", "", IFERROR(VLOOKUP(AA179, colorList!A:B,2,FALSE),""))</f>
        <v>sötétbarna</v>
      </c>
      <c r="AC179" s="7" t="str">
        <f>IF(Z179="", "", IFERROR(VLOOKUP(Z179, colorList!A:B,2,FALSE),""))</f>
        <v>sötétbarna</v>
      </c>
      <c r="AD179" s="7"/>
    </row>
    <row r="180" spans="1:30" ht="60" customHeight="1" x14ac:dyDescent="0.25">
      <c r="A180" s="53" t="s">
        <v>857</v>
      </c>
      <c r="B180" s="7" t="str" cm="1">
        <f t="array" ref="B180">ProcessN2(S180,A180,C180)</f>
        <v>AC562_TM</v>
      </c>
      <c r="C180" s="7" t="s">
        <v>1001</v>
      </c>
      <c r="D180" s="64" t="str">
        <f t="shared" si="16"/>
        <v>Acavallo anatómiai zselés díjlovas heveder</v>
      </c>
      <c r="E180" s="64" t="s">
        <v>2752</v>
      </c>
      <c r="F180" s="52" t="str">
        <f t="shared" si="17"/>
        <v>Anatomical dressage girth gel pvc</v>
      </c>
      <c r="G180" s="52" t="s">
        <v>2872</v>
      </c>
      <c r="H180" s="116" t="str">
        <f t="shared" si="18"/>
        <v>Acavallo</v>
      </c>
      <c r="I180" s="35" t="s">
        <v>2999</v>
      </c>
      <c r="J180" s="53" t="str">
        <f t="shared" si="19"/>
        <v>Lófelszerelés</v>
      </c>
      <c r="K180" s="53" t="s">
        <v>3007</v>
      </c>
      <c r="L180" s="53" t="str">
        <f t="shared" si="20"/>
        <v>Nyereg és tartozékai</v>
      </c>
      <c r="M180" s="53" t="s">
        <v>3008</v>
      </c>
      <c r="N180" s="35" t="str">
        <f t="shared" si="21"/>
        <v>Heveder</v>
      </c>
      <c r="O180" s="35" t="s">
        <v>3009</v>
      </c>
      <c r="P180" s="53" t="str">
        <f t="shared" si="22"/>
        <v>Díjlovas heveder</v>
      </c>
      <c r="Q180" s="53" t="s">
        <v>3011</v>
      </c>
      <c r="R180" s="55" t="s">
        <v>3101</v>
      </c>
      <c r="S180" s="35" t="s">
        <v>1398</v>
      </c>
      <c r="T180" s="34">
        <v>0</v>
      </c>
      <c r="U180" s="35">
        <v>169.5</v>
      </c>
      <c r="V180" s="1" t="s">
        <v>2603</v>
      </c>
      <c r="W180" s="55">
        <v>1</v>
      </c>
      <c r="X180" s="35" t="str">
        <f>IFERROR(
    IF(ISNUMBER(MATCH(TRIM(CLEAN(SUBSTITUTE(SUBSTITUTE(Y180, CHAR(13), ""), CHAR(10), " "))), sizeList!A:A, 0)),
        INDEX(sizeList!B:B, MATCH(TRIM(CLEAN(SUBSTITUTE(SUBSTITUTE(Y180, CHAR(13), ""), CHAR(10), " "))), sizeList!A:A, 0)),
        IF(ISNUMBER(MATCH(Y180, sizeList!A:A, 0)),
            INDEX(sizeList!B:B, MATCH(Y180, sizeList!A:A, 0)),
            IF(ISNUMBER(MATCH(TRIM(CLEAN(SUBSTITUTE(SUBSTITUTE(Y180, CHAR(13), ""), CHAR(10), " "))), sizeList!B:B, 0)),
                INDEX(sizeList!B:B, MATCH(TRIM(CLEAN(SUBSTITUTE(SUBSTITUTE(Y180, CHAR(13), ""), CHAR(10), " "))), sizeList!B:B, 0)),
                IF(ISNUMBER(MATCH(Y180, sizeList!B:B, 0)),
                    INDEX(sizeList!B:B, MATCH(Y180, sizeList!B:B, 0)),
                    "")
            )
        )
    ),
    ""
)</f>
        <v>75 cm</v>
      </c>
      <c r="Y180" s="35" t="s">
        <v>851</v>
      </c>
      <c r="Z180" s="35" t="s">
        <v>2605</v>
      </c>
      <c r="AA180" s="117" t="str">
        <f t="shared" si="23"/>
        <v>DARK BROWN</v>
      </c>
      <c r="AB180" s="7" t="str">
        <f>IF(AA180="", "", IFERROR(VLOOKUP(AA180, colorList!A:B,2,FALSE),""))</f>
        <v>sötétbarna</v>
      </c>
      <c r="AC180" s="7" t="str">
        <f>IF(Z180="", "", IFERROR(VLOOKUP(Z180, colorList!A:B,2,FALSE),""))</f>
        <v>sötétbarna</v>
      </c>
      <c r="AD180" s="7"/>
    </row>
    <row r="181" spans="1:30" ht="60" customHeight="1" x14ac:dyDescent="0.25">
      <c r="A181" s="53" t="s">
        <v>857</v>
      </c>
      <c r="B181" s="7" t="str" cm="1">
        <f t="array" ref="B181">ProcessN2(S181,A181,C181)</f>
        <v>AC562_TM</v>
      </c>
      <c r="C181" s="7" t="s">
        <v>1002</v>
      </c>
      <c r="D181" s="64" t="str">
        <f t="shared" si="16"/>
        <v>Acavallo anatómiai zselés díjlovas heveder</v>
      </c>
      <c r="E181" s="64" t="s">
        <v>2752</v>
      </c>
      <c r="F181" s="52" t="str">
        <f t="shared" si="17"/>
        <v>Anatomical dressage girth gel pvc</v>
      </c>
      <c r="G181" s="52" t="s">
        <v>2872</v>
      </c>
      <c r="H181" s="116" t="str">
        <f t="shared" si="18"/>
        <v>Acavallo</v>
      </c>
      <c r="I181" s="35" t="s">
        <v>2999</v>
      </c>
      <c r="J181" s="53" t="str">
        <f t="shared" si="19"/>
        <v>Lófelszerelés</v>
      </c>
      <c r="K181" s="53" t="s">
        <v>3007</v>
      </c>
      <c r="L181" s="53" t="str">
        <f t="shared" si="20"/>
        <v>Nyereg és tartozékai</v>
      </c>
      <c r="M181" s="53" t="s">
        <v>3008</v>
      </c>
      <c r="N181" s="35" t="str">
        <f t="shared" si="21"/>
        <v>Heveder</v>
      </c>
      <c r="O181" s="35" t="s">
        <v>3009</v>
      </c>
      <c r="P181" s="53" t="str">
        <f t="shared" si="22"/>
        <v>Díjlovas heveder</v>
      </c>
      <c r="Q181" s="53" t="s">
        <v>3011</v>
      </c>
      <c r="R181" s="55" t="s">
        <v>3101</v>
      </c>
      <c r="S181" s="35" t="s">
        <v>1399</v>
      </c>
      <c r="T181" s="34">
        <v>0</v>
      </c>
      <c r="U181" s="35">
        <v>169.5</v>
      </c>
      <c r="V181" s="1" t="s">
        <v>2603</v>
      </c>
      <c r="W181" s="55">
        <v>1</v>
      </c>
      <c r="X181" s="35" t="str">
        <f>IFERROR(
    IF(ISNUMBER(MATCH(TRIM(CLEAN(SUBSTITUTE(SUBSTITUTE(Y181, CHAR(13), ""), CHAR(10), " "))), sizeList!A:A, 0)),
        INDEX(sizeList!B:B, MATCH(TRIM(CLEAN(SUBSTITUTE(SUBSTITUTE(Y181, CHAR(13), ""), CHAR(10), " "))), sizeList!A:A, 0)),
        IF(ISNUMBER(MATCH(Y181, sizeList!A:A, 0)),
            INDEX(sizeList!B:B, MATCH(Y181, sizeList!A:A, 0)),
            IF(ISNUMBER(MATCH(TRIM(CLEAN(SUBSTITUTE(SUBSTITUTE(Y181, CHAR(13), ""), CHAR(10), " "))), sizeList!B:B, 0)),
                INDEX(sizeList!B:B, MATCH(TRIM(CLEAN(SUBSTITUTE(SUBSTITUTE(Y181, CHAR(13), ""), CHAR(10), " "))), sizeList!B:B, 0)),
                IF(ISNUMBER(MATCH(Y181, sizeList!B:B, 0)),
                    INDEX(sizeList!B:B, MATCH(Y181, sizeList!B:B, 0)),
                    "")
            )
        )
    ),
    ""
)</f>
        <v>80 cm</v>
      </c>
      <c r="Y181" s="35" t="s">
        <v>852</v>
      </c>
      <c r="Z181" s="35" t="s">
        <v>2605</v>
      </c>
      <c r="AA181" s="117" t="str">
        <f t="shared" si="23"/>
        <v>DARK BROWN</v>
      </c>
      <c r="AB181" s="7" t="str">
        <f>IF(AA181="", "", IFERROR(VLOOKUP(AA181, colorList!A:B,2,FALSE),""))</f>
        <v>sötétbarna</v>
      </c>
      <c r="AC181" s="7" t="str">
        <f>IF(Z181="", "", IFERROR(VLOOKUP(Z181, colorList!A:B,2,FALSE),""))</f>
        <v>sötétbarna</v>
      </c>
      <c r="AD181" s="7"/>
    </row>
    <row r="182" spans="1:30" ht="60" customHeight="1" x14ac:dyDescent="0.25">
      <c r="A182" s="65" t="s">
        <v>858</v>
      </c>
      <c r="B182" s="7" t="str" cm="1">
        <f t="array" ref="B182">ProcessN2(S182,A182,C182)</f>
        <v>AC563_BK</v>
      </c>
      <c r="C182" s="7" t="s">
        <v>991</v>
      </c>
      <c r="D182" s="66" t="str">
        <f t="shared" si="16"/>
        <v>Acavallo Classic zselés rövid hasvédős heveder</v>
      </c>
      <c r="E182" s="66" t="s">
        <v>2753</v>
      </c>
      <c r="F182" s="52" t="str">
        <f t="shared" si="17"/>
        <v>All purpose short girth gel classic pvc</v>
      </c>
      <c r="G182" s="66" t="s">
        <v>2873</v>
      </c>
      <c r="H182" s="116" t="str">
        <f t="shared" si="18"/>
        <v>Acavallo</v>
      </c>
      <c r="I182" s="37" t="s">
        <v>2999</v>
      </c>
      <c r="J182" s="65" t="str">
        <f t="shared" si="19"/>
        <v>Lófelszerelés</v>
      </c>
      <c r="K182" s="65" t="s">
        <v>3007</v>
      </c>
      <c r="L182" s="65" t="str">
        <f t="shared" si="20"/>
        <v>Nyereg és tartozékai</v>
      </c>
      <c r="M182" s="65" t="s">
        <v>3008</v>
      </c>
      <c r="N182" s="35" t="str">
        <f t="shared" si="21"/>
        <v>Heveder</v>
      </c>
      <c r="O182" s="35" t="s">
        <v>3009</v>
      </c>
      <c r="P182" s="65" t="str">
        <f t="shared" si="22"/>
        <v>Hasvédős heveder</v>
      </c>
      <c r="Q182" s="65" t="s">
        <v>3012</v>
      </c>
      <c r="R182" s="67" t="s">
        <v>3102</v>
      </c>
      <c r="S182" s="37" t="s">
        <v>1400</v>
      </c>
      <c r="T182" s="34">
        <v>0</v>
      </c>
      <c r="U182" s="37">
        <v>185.5</v>
      </c>
      <c r="V182" s="1" t="s">
        <v>2603</v>
      </c>
      <c r="W182" s="67">
        <v>1</v>
      </c>
      <c r="X182" s="37">
        <f>IFERROR(
    IF(ISNUMBER(MATCH(TRIM(CLEAN(SUBSTITUTE(SUBSTITUTE(Y182, CHAR(13), ""), CHAR(10), " "))), sizeList!A:A, 0)),
        INDEX(sizeList!B:B, MATCH(TRIM(CLEAN(SUBSTITUTE(SUBSTITUTE(Y182, CHAR(13), ""), CHAR(10), " "))), sizeList!A:A, 0)),
        IF(ISNUMBER(MATCH(Y182, sizeList!A:A, 0)),
            INDEX(sizeList!B:B, MATCH(Y182, sizeList!A:A, 0)),
            IF(ISNUMBER(MATCH(TRIM(CLEAN(SUBSTITUTE(SUBSTITUTE(Y182, CHAR(13), ""), CHAR(10), " "))), sizeList!B:B, 0)),
                INDEX(sizeList!B:B, MATCH(TRIM(CLEAN(SUBSTITUTE(SUBSTITUTE(Y182, CHAR(13), ""), CHAR(10), " "))), sizeList!B:B, 0)),
                IF(ISNUMBER(MATCH(Y182, sizeList!B:B, 0)),
                    INDEX(sizeList!B:B, MATCH(Y182, sizeList!B:B, 0)),
                    "")
            )
        )
    ),
    ""
)</f>
        <v>55</v>
      </c>
      <c r="Y182" s="37">
        <v>55</v>
      </c>
      <c r="Z182" s="37" t="s">
        <v>2604</v>
      </c>
      <c r="AA182" s="117" t="str">
        <f t="shared" si="23"/>
        <v>BLACK</v>
      </c>
      <c r="AB182" s="7" t="str">
        <f>IF(AA182="", "", IFERROR(VLOOKUP(AA182, colorList!A:B,2,FALSE),""))</f>
        <v>fekete</v>
      </c>
      <c r="AC182" s="7" t="str">
        <f>IF(Z182="", "", IFERROR(VLOOKUP(Z182, colorList!A:B,2,FALSE),""))</f>
        <v>fekete</v>
      </c>
      <c r="AD182" s="7"/>
    </row>
    <row r="183" spans="1:30" ht="60" customHeight="1" x14ac:dyDescent="0.25">
      <c r="A183" s="65" t="s">
        <v>858</v>
      </c>
      <c r="B183" s="7" t="str" cm="1">
        <f t="array" ref="B183">ProcessN2(S183,A183,C183)</f>
        <v>AC563_BK</v>
      </c>
      <c r="C183" s="7" t="s">
        <v>992</v>
      </c>
      <c r="D183" s="66" t="str">
        <f t="shared" si="16"/>
        <v>Acavallo Classic zselés rövid hasvédős heveder</v>
      </c>
      <c r="E183" s="66" t="s">
        <v>2753</v>
      </c>
      <c r="F183" s="52" t="str">
        <f t="shared" si="17"/>
        <v>All purpose short girth gel classic pvc</v>
      </c>
      <c r="G183" s="66" t="s">
        <v>2873</v>
      </c>
      <c r="H183" s="116" t="str">
        <f t="shared" si="18"/>
        <v>Acavallo</v>
      </c>
      <c r="I183" s="37" t="s">
        <v>2999</v>
      </c>
      <c r="J183" s="65" t="str">
        <f t="shared" si="19"/>
        <v>Lófelszerelés</v>
      </c>
      <c r="K183" s="65" t="s">
        <v>3007</v>
      </c>
      <c r="L183" s="65" t="str">
        <f t="shared" si="20"/>
        <v>Nyereg és tartozékai</v>
      </c>
      <c r="M183" s="65" t="s">
        <v>3008</v>
      </c>
      <c r="N183" s="35" t="str">
        <f t="shared" si="21"/>
        <v>Heveder</v>
      </c>
      <c r="O183" s="35" t="s">
        <v>3009</v>
      </c>
      <c r="P183" s="65" t="str">
        <f t="shared" si="22"/>
        <v>Díjlovas heveder</v>
      </c>
      <c r="Q183" s="65" t="s">
        <v>3011</v>
      </c>
      <c r="R183" s="67" t="s">
        <v>3102</v>
      </c>
      <c r="S183" s="37" t="s">
        <v>1401</v>
      </c>
      <c r="T183" s="34">
        <v>0</v>
      </c>
      <c r="U183" s="37">
        <v>185.5</v>
      </c>
      <c r="V183" s="1" t="s">
        <v>2603</v>
      </c>
      <c r="W183" s="67">
        <v>1</v>
      </c>
      <c r="X183" s="37">
        <f>IFERROR(
    IF(ISNUMBER(MATCH(TRIM(CLEAN(SUBSTITUTE(SUBSTITUTE(Y183, CHAR(13), ""), CHAR(10), " "))), sizeList!A:A, 0)),
        INDEX(sizeList!B:B, MATCH(TRIM(CLEAN(SUBSTITUTE(SUBSTITUTE(Y183, CHAR(13), ""), CHAR(10), " "))), sizeList!A:A, 0)),
        IF(ISNUMBER(MATCH(Y183, sizeList!A:A, 0)),
            INDEX(sizeList!B:B, MATCH(Y183, sizeList!A:A, 0)),
            IF(ISNUMBER(MATCH(TRIM(CLEAN(SUBSTITUTE(SUBSTITUTE(Y183, CHAR(13), ""), CHAR(10), " "))), sizeList!B:B, 0)),
                INDEX(sizeList!B:B, MATCH(TRIM(CLEAN(SUBSTITUTE(SUBSTITUTE(Y183, CHAR(13), ""), CHAR(10), " "))), sizeList!B:B, 0)),
                IF(ISNUMBER(MATCH(Y183, sizeList!B:B, 0)),
                    INDEX(sizeList!B:B, MATCH(Y183, sizeList!B:B, 0)),
                    "")
            )
        )
    ),
    ""
)</f>
        <v>60</v>
      </c>
      <c r="Y183" s="37">
        <v>60</v>
      </c>
      <c r="Z183" s="37" t="s">
        <v>2604</v>
      </c>
      <c r="AA183" s="117" t="str">
        <f t="shared" si="23"/>
        <v>BLACK</v>
      </c>
      <c r="AB183" s="7" t="str">
        <f>IF(AA183="", "", IFERROR(VLOOKUP(AA183, colorList!A:B,2,FALSE),""))</f>
        <v>fekete</v>
      </c>
      <c r="AC183" s="7" t="str">
        <f>IF(Z183="", "", IFERROR(VLOOKUP(Z183, colorList!A:B,2,FALSE),""))</f>
        <v>fekete</v>
      </c>
      <c r="AD183" s="7"/>
    </row>
    <row r="184" spans="1:30" s="62" customFormat="1" ht="60" customHeight="1" x14ac:dyDescent="0.25">
      <c r="A184" s="65" t="s">
        <v>858</v>
      </c>
      <c r="B184" s="7" t="str" cm="1">
        <f t="array" ref="B184">ProcessN2(S184,A184,C184)</f>
        <v>AC563_BK</v>
      </c>
      <c r="C184" s="7" t="s">
        <v>993</v>
      </c>
      <c r="D184" s="66" t="str">
        <f t="shared" si="16"/>
        <v>Acavallo Classic zselés rövid hasvédős heveder</v>
      </c>
      <c r="E184" s="66" t="s">
        <v>2753</v>
      </c>
      <c r="F184" s="52" t="str">
        <f t="shared" si="17"/>
        <v>All purpose short girth gel classic pvc</v>
      </c>
      <c r="G184" s="66" t="s">
        <v>2873</v>
      </c>
      <c r="H184" s="117" t="str">
        <f t="shared" si="18"/>
        <v>Acavallo</v>
      </c>
      <c r="I184" s="37" t="s">
        <v>2999</v>
      </c>
      <c r="J184" s="65" t="str">
        <f t="shared" si="19"/>
        <v>Lófelszerelés</v>
      </c>
      <c r="K184" s="65" t="s">
        <v>3007</v>
      </c>
      <c r="L184" s="65" t="str">
        <f t="shared" si="20"/>
        <v>Nyereg és tartozékai</v>
      </c>
      <c r="M184" s="65" t="s">
        <v>3008</v>
      </c>
      <c r="N184" s="35" t="str">
        <f t="shared" si="21"/>
        <v>Heveder</v>
      </c>
      <c r="O184" s="35" t="s">
        <v>3009</v>
      </c>
      <c r="P184" s="65" t="str">
        <f t="shared" si="22"/>
        <v>Díjlovas heveder</v>
      </c>
      <c r="Q184" s="65" t="s">
        <v>3011</v>
      </c>
      <c r="R184" s="67" t="s">
        <v>3102</v>
      </c>
      <c r="S184" s="37" t="s">
        <v>1402</v>
      </c>
      <c r="T184" s="34">
        <v>0</v>
      </c>
      <c r="U184" s="37">
        <v>185.5</v>
      </c>
      <c r="V184" s="1" t="s">
        <v>2603</v>
      </c>
      <c r="W184" s="67">
        <v>1</v>
      </c>
      <c r="X184" s="37" t="str">
        <f>IFERROR(
    IF(ISNUMBER(MATCH(TRIM(CLEAN(SUBSTITUTE(SUBSTITUTE(Y184, CHAR(13), ""), CHAR(10), " "))), sizeList!A:A, 0)),
        INDEX(sizeList!B:B, MATCH(TRIM(CLEAN(SUBSTITUTE(SUBSTITUTE(Y184, CHAR(13), ""), CHAR(10), " "))), sizeList!A:A, 0)),
        IF(ISNUMBER(MATCH(Y184, sizeList!A:A, 0)),
            INDEX(sizeList!B:B, MATCH(Y184, sizeList!A:A, 0)),
            IF(ISNUMBER(MATCH(TRIM(CLEAN(SUBSTITUTE(SUBSTITUTE(Y184, CHAR(13), ""), CHAR(10), " "))), sizeList!B:B, 0)),
                INDEX(sizeList!B:B, MATCH(TRIM(CLEAN(SUBSTITUTE(SUBSTITUTE(Y184, CHAR(13), ""), CHAR(10), " "))), sizeList!B:B, 0)),
                IF(ISNUMBER(MATCH(Y184, sizeList!B:B, 0)),
                    INDEX(sizeList!B:B, MATCH(Y184, sizeList!B:B, 0)),
                    "")
            )
        )
    ),
    ""
)</f>
        <v>65 cm</v>
      </c>
      <c r="Y184" s="37" t="s">
        <v>849</v>
      </c>
      <c r="Z184" s="37" t="s">
        <v>2604</v>
      </c>
      <c r="AA184" s="117" t="str">
        <f t="shared" si="23"/>
        <v>BLACK</v>
      </c>
      <c r="AB184" s="7" t="str">
        <f>IF(AA184="", "", IFERROR(VLOOKUP(AA184, colorList!A:B,2,FALSE),""))</f>
        <v>fekete</v>
      </c>
      <c r="AC184" s="7" t="str">
        <f>IF(Z184="", "", IFERROR(VLOOKUP(Z184, colorList!A:B,2,FALSE),""))</f>
        <v>fekete</v>
      </c>
    </row>
    <row r="185" spans="1:30" s="62" customFormat="1" ht="60" customHeight="1" x14ac:dyDescent="0.25">
      <c r="A185" s="65" t="s">
        <v>858</v>
      </c>
      <c r="B185" s="7" t="str" cm="1">
        <f t="array" ref="B185">ProcessN2(S185,A185,C185)</f>
        <v>AC563_BK</v>
      </c>
      <c r="C185" s="7" t="s">
        <v>994</v>
      </c>
      <c r="D185" s="66" t="str">
        <f t="shared" si="16"/>
        <v>Acavallo Classic zselés rövid hasvédős heveder</v>
      </c>
      <c r="E185" s="66" t="s">
        <v>2753</v>
      </c>
      <c r="F185" s="52" t="str">
        <f t="shared" si="17"/>
        <v>All purpose short girth gel classic pvc</v>
      </c>
      <c r="G185" s="66" t="s">
        <v>2873</v>
      </c>
      <c r="H185" s="117" t="str">
        <f t="shared" si="18"/>
        <v>Acavallo</v>
      </c>
      <c r="I185" s="37" t="s">
        <v>2999</v>
      </c>
      <c r="J185" s="65" t="str">
        <f t="shared" si="19"/>
        <v>Lófelszerelés</v>
      </c>
      <c r="K185" s="65" t="s">
        <v>3007</v>
      </c>
      <c r="L185" s="65" t="str">
        <f t="shared" si="20"/>
        <v>Nyereg és tartozékai</v>
      </c>
      <c r="M185" s="65" t="s">
        <v>3008</v>
      </c>
      <c r="N185" s="35" t="str">
        <f t="shared" si="21"/>
        <v>Heveder</v>
      </c>
      <c r="O185" s="35" t="s">
        <v>3009</v>
      </c>
      <c r="P185" s="65" t="str">
        <f t="shared" si="22"/>
        <v>Díjlovas heveder</v>
      </c>
      <c r="Q185" s="65" t="s">
        <v>3011</v>
      </c>
      <c r="R185" s="67" t="s">
        <v>3102</v>
      </c>
      <c r="S185" s="37" t="s">
        <v>1403</v>
      </c>
      <c r="T185" s="34">
        <v>0</v>
      </c>
      <c r="U185" s="37">
        <v>185.5</v>
      </c>
      <c r="V185" s="1" t="s">
        <v>2603</v>
      </c>
      <c r="W185" s="67">
        <v>1</v>
      </c>
      <c r="X185" s="37" t="str">
        <f>IFERROR(
    IF(ISNUMBER(MATCH(TRIM(CLEAN(SUBSTITUTE(SUBSTITUTE(Y185, CHAR(13), ""), CHAR(10), " "))), sizeList!A:A, 0)),
        INDEX(sizeList!B:B, MATCH(TRIM(CLEAN(SUBSTITUTE(SUBSTITUTE(Y185, CHAR(13), ""), CHAR(10), " "))), sizeList!A:A, 0)),
        IF(ISNUMBER(MATCH(Y185, sizeList!A:A, 0)),
            INDEX(sizeList!B:B, MATCH(Y185, sizeList!A:A, 0)),
            IF(ISNUMBER(MATCH(TRIM(CLEAN(SUBSTITUTE(SUBSTITUTE(Y185, CHAR(13), ""), CHAR(10), " "))), sizeList!B:B, 0)),
                INDEX(sizeList!B:B, MATCH(TRIM(CLEAN(SUBSTITUTE(SUBSTITUTE(Y185, CHAR(13), ""), CHAR(10), " "))), sizeList!B:B, 0)),
                IF(ISNUMBER(MATCH(Y185, sizeList!B:B, 0)),
                    INDEX(sizeList!B:B, MATCH(Y185, sizeList!B:B, 0)),
                    "")
            )
        )
    ),
    ""
)</f>
        <v>70 cm</v>
      </c>
      <c r="Y185" s="37" t="s">
        <v>850</v>
      </c>
      <c r="Z185" s="37" t="s">
        <v>2604</v>
      </c>
      <c r="AA185" s="117" t="str">
        <f t="shared" si="23"/>
        <v>BLACK</v>
      </c>
      <c r="AB185" s="7" t="str">
        <f>IF(AA185="", "", IFERROR(VLOOKUP(AA185, colorList!A:B,2,FALSE),""))</f>
        <v>fekete</v>
      </c>
      <c r="AC185" s="7" t="str">
        <f>IF(Z185="", "", IFERROR(VLOOKUP(Z185, colorList!A:B,2,FALSE),""))</f>
        <v>fekete</v>
      </c>
    </row>
    <row r="186" spans="1:30" s="62" customFormat="1" ht="60" customHeight="1" x14ac:dyDescent="0.25">
      <c r="A186" s="65" t="s">
        <v>858</v>
      </c>
      <c r="B186" s="7" t="str" cm="1">
        <f t="array" ref="B186">ProcessN2(S186,A186,C186)</f>
        <v>AC563_BK</v>
      </c>
      <c r="C186" s="7" t="s">
        <v>995</v>
      </c>
      <c r="D186" s="66" t="str">
        <f t="shared" si="16"/>
        <v>Acavallo Classic zselés rövid hasvédős heveder</v>
      </c>
      <c r="E186" s="66" t="s">
        <v>2753</v>
      </c>
      <c r="F186" s="52" t="str">
        <f t="shared" si="17"/>
        <v>All purpose short girth gel classic pvc</v>
      </c>
      <c r="G186" s="66" t="s">
        <v>2873</v>
      </c>
      <c r="H186" s="117" t="str">
        <f t="shared" si="18"/>
        <v>Acavallo</v>
      </c>
      <c r="I186" s="37" t="s">
        <v>2999</v>
      </c>
      <c r="J186" s="65" t="str">
        <f t="shared" si="19"/>
        <v>Lófelszerelés</v>
      </c>
      <c r="K186" s="65" t="s">
        <v>3007</v>
      </c>
      <c r="L186" s="65" t="str">
        <f t="shared" si="20"/>
        <v>Nyereg és tartozékai</v>
      </c>
      <c r="M186" s="65" t="s">
        <v>3008</v>
      </c>
      <c r="N186" s="35" t="str">
        <f t="shared" si="21"/>
        <v>Heveder</v>
      </c>
      <c r="O186" s="35" t="s">
        <v>3009</v>
      </c>
      <c r="P186" s="65" t="str">
        <f t="shared" si="22"/>
        <v>Díjlovas heveder</v>
      </c>
      <c r="Q186" s="65" t="s">
        <v>3011</v>
      </c>
      <c r="R186" s="67" t="s">
        <v>3102</v>
      </c>
      <c r="S186" s="37" t="s">
        <v>1404</v>
      </c>
      <c r="T186" s="34">
        <v>0</v>
      </c>
      <c r="U186" s="37">
        <v>185.5</v>
      </c>
      <c r="V186" s="1" t="s">
        <v>2603</v>
      </c>
      <c r="W186" s="67">
        <v>1</v>
      </c>
      <c r="X186" s="37" t="str">
        <f>IFERROR(
    IF(ISNUMBER(MATCH(TRIM(CLEAN(SUBSTITUTE(SUBSTITUTE(Y186, CHAR(13), ""), CHAR(10), " "))), sizeList!A:A, 0)),
        INDEX(sizeList!B:B, MATCH(TRIM(CLEAN(SUBSTITUTE(SUBSTITUTE(Y186, CHAR(13), ""), CHAR(10), " "))), sizeList!A:A, 0)),
        IF(ISNUMBER(MATCH(Y186, sizeList!A:A, 0)),
            INDEX(sizeList!B:B, MATCH(Y186, sizeList!A:A, 0)),
            IF(ISNUMBER(MATCH(TRIM(CLEAN(SUBSTITUTE(SUBSTITUTE(Y186, CHAR(13), ""), CHAR(10), " "))), sizeList!B:B, 0)),
                INDEX(sizeList!B:B, MATCH(TRIM(CLEAN(SUBSTITUTE(SUBSTITUTE(Y186, CHAR(13), ""), CHAR(10), " "))), sizeList!B:B, 0)),
                IF(ISNUMBER(MATCH(Y186, sizeList!B:B, 0)),
                    INDEX(sizeList!B:B, MATCH(Y186, sizeList!B:B, 0)),
                    "")
            )
        )
    ),
    ""
)</f>
        <v>75 cm</v>
      </c>
      <c r="Y186" s="37" t="s">
        <v>851</v>
      </c>
      <c r="Z186" s="37" t="s">
        <v>2604</v>
      </c>
      <c r="AA186" s="117" t="str">
        <f t="shared" si="23"/>
        <v>BLACK</v>
      </c>
      <c r="AB186" s="7" t="str">
        <f>IF(AA186="", "", IFERROR(VLOOKUP(AA186, colorList!A:B,2,FALSE),""))</f>
        <v>fekete</v>
      </c>
      <c r="AC186" s="7" t="str">
        <f>IF(Z186="", "", IFERROR(VLOOKUP(Z186, colorList!A:B,2,FALSE),""))</f>
        <v>fekete</v>
      </c>
    </row>
    <row r="187" spans="1:30" s="62" customFormat="1" ht="60" customHeight="1" x14ac:dyDescent="0.25">
      <c r="A187" s="65" t="s">
        <v>858</v>
      </c>
      <c r="B187" s="7" t="str" cm="1">
        <f t="array" ref="B187">ProcessN2(S187,A187,C187)</f>
        <v>AC563_BK</v>
      </c>
      <c r="C187" s="7" t="s">
        <v>996</v>
      </c>
      <c r="D187" s="66" t="str">
        <f t="shared" si="16"/>
        <v>Acavallo Classic zselés rövid hasvédős heveder</v>
      </c>
      <c r="E187" s="66" t="s">
        <v>2753</v>
      </c>
      <c r="F187" s="52" t="str">
        <f t="shared" si="17"/>
        <v>All purpose short girth gel classic pvc</v>
      </c>
      <c r="G187" s="66" t="s">
        <v>2873</v>
      </c>
      <c r="H187" s="117" t="str">
        <f t="shared" si="18"/>
        <v>Acavallo</v>
      </c>
      <c r="I187" s="37" t="s">
        <v>2999</v>
      </c>
      <c r="J187" s="65" t="str">
        <f t="shared" si="19"/>
        <v>Lófelszerelés</v>
      </c>
      <c r="K187" s="65" t="s">
        <v>3007</v>
      </c>
      <c r="L187" s="65" t="str">
        <f t="shared" si="20"/>
        <v>Nyereg és tartozékai</v>
      </c>
      <c r="M187" s="65" t="s">
        <v>3008</v>
      </c>
      <c r="N187" s="35" t="str">
        <f t="shared" si="21"/>
        <v>Heveder</v>
      </c>
      <c r="O187" s="35" t="s">
        <v>3009</v>
      </c>
      <c r="P187" s="65" t="str">
        <f t="shared" si="22"/>
        <v>Díjlovas heveder</v>
      </c>
      <c r="Q187" s="65" t="s">
        <v>3011</v>
      </c>
      <c r="R187" s="67" t="s">
        <v>3102</v>
      </c>
      <c r="S187" s="37" t="s">
        <v>1405</v>
      </c>
      <c r="T187" s="34">
        <v>0</v>
      </c>
      <c r="U187" s="37">
        <v>185.5</v>
      </c>
      <c r="V187" s="1" t="s">
        <v>2603</v>
      </c>
      <c r="W187" s="67">
        <v>1</v>
      </c>
      <c r="X187" s="37" t="str">
        <f>IFERROR(
    IF(ISNUMBER(MATCH(TRIM(CLEAN(SUBSTITUTE(SUBSTITUTE(Y187, CHAR(13), ""), CHAR(10), " "))), sizeList!A:A, 0)),
        INDEX(sizeList!B:B, MATCH(TRIM(CLEAN(SUBSTITUTE(SUBSTITUTE(Y187, CHAR(13), ""), CHAR(10), " "))), sizeList!A:A, 0)),
        IF(ISNUMBER(MATCH(Y187, sizeList!A:A, 0)),
            INDEX(sizeList!B:B, MATCH(Y187, sizeList!A:A, 0)),
            IF(ISNUMBER(MATCH(TRIM(CLEAN(SUBSTITUTE(SUBSTITUTE(Y187, CHAR(13), ""), CHAR(10), " "))), sizeList!B:B, 0)),
                INDEX(sizeList!B:B, MATCH(TRIM(CLEAN(SUBSTITUTE(SUBSTITUTE(Y187, CHAR(13), ""), CHAR(10), " "))), sizeList!B:B, 0)),
                IF(ISNUMBER(MATCH(Y187, sizeList!B:B, 0)),
                    INDEX(sizeList!B:B, MATCH(Y187, sizeList!B:B, 0)),
                    "")
            )
        )
    ),
    ""
)</f>
        <v>80 cm</v>
      </c>
      <c r="Y187" s="37" t="s">
        <v>852</v>
      </c>
      <c r="Z187" s="37" t="s">
        <v>2604</v>
      </c>
      <c r="AA187" s="117" t="str">
        <f t="shared" si="23"/>
        <v>BLACK</v>
      </c>
      <c r="AB187" s="7" t="str">
        <f>IF(AA187="", "", IFERROR(VLOOKUP(AA187, colorList!A:B,2,FALSE),""))</f>
        <v>fekete</v>
      </c>
      <c r="AC187" s="7" t="str">
        <f>IF(Z187="", "", IFERROR(VLOOKUP(Z187, colorList!A:B,2,FALSE),""))</f>
        <v>fekete</v>
      </c>
    </row>
    <row r="188" spans="1:30" s="62" customFormat="1" ht="60" customHeight="1" x14ac:dyDescent="0.25">
      <c r="A188" s="53" t="s">
        <v>859</v>
      </c>
      <c r="B188" s="7" t="str" cm="1">
        <f t="array" ref="B188">ProcessN2(S188,A188,C188)</f>
        <v>AC565_BK</v>
      </c>
      <c r="C188" s="7" t="s">
        <v>980</v>
      </c>
      <c r="D188" s="52" t="str">
        <f t="shared" si="16"/>
        <v>Acavallo anatómiai zselés heveder levehető szintetikus bárányszőrrel</v>
      </c>
      <c r="E188" s="52" t="s">
        <v>2754</v>
      </c>
      <c r="F188" s="52" t="str">
        <f t="shared" si="17"/>
        <v>Jumping girth gel classic pvc detachable ecowool</v>
      </c>
      <c r="G188" s="52" t="s">
        <v>2874</v>
      </c>
      <c r="H188" s="117" t="str">
        <f t="shared" si="18"/>
        <v>Acavallo</v>
      </c>
      <c r="I188" s="35" t="s">
        <v>2999</v>
      </c>
      <c r="J188" s="53" t="str">
        <f t="shared" si="19"/>
        <v>Lófelszerelés</v>
      </c>
      <c r="K188" s="53" t="s">
        <v>3007</v>
      </c>
      <c r="L188" s="53" t="str">
        <f t="shared" si="20"/>
        <v>Nyereg és tartozékai</v>
      </c>
      <c r="M188" s="53" t="s">
        <v>3008</v>
      </c>
      <c r="N188" s="35" t="str">
        <f t="shared" si="21"/>
        <v>Heveder</v>
      </c>
      <c r="O188" s="35" t="s">
        <v>3009</v>
      </c>
      <c r="P188" s="53" t="str">
        <f t="shared" si="22"/>
        <v>Univerzális heveder</v>
      </c>
      <c r="Q188" s="53" t="s">
        <v>3010</v>
      </c>
      <c r="R188" s="55" t="s">
        <v>3103</v>
      </c>
      <c r="S188" s="35" t="s">
        <v>1406</v>
      </c>
      <c r="T188" s="34">
        <v>0</v>
      </c>
      <c r="U188" s="35">
        <v>185.5</v>
      </c>
      <c r="V188" s="1" t="s">
        <v>2603</v>
      </c>
      <c r="W188" s="55">
        <v>1</v>
      </c>
      <c r="X188" s="35" t="str">
        <f>IFERROR(
    IF(ISNUMBER(MATCH(TRIM(CLEAN(SUBSTITUTE(SUBSTITUTE(Y188, CHAR(13), ""), CHAR(10), " "))), sizeList!A:A, 0)),
        INDEX(sizeList!B:B, MATCH(TRIM(CLEAN(SUBSTITUTE(SUBSTITUTE(Y188, CHAR(13), ""), CHAR(10), " "))), sizeList!A:A, 0)),
        IF(ISNUMBER(MATCH(Y188, sizeList!A:A, 0)),
            INDEX(sizeList!B:B, MATCH(Y188, sizeList!A:A, 0)),
            IF(ISNUMBER(MATCH(TRIM(CLEAN(SUBSTITUTE(SUBSTITUTE(Y188, CHAR(13), ""), CHAR(10), " "))), sizeList!B:B, 0)),
                INDEX(sizeList!B:B, MATCH(TRIM(CLEAN(SUBSTITUTE(SUBSTITUTE(Y188, CHAR(13), ""), CHAR(10), " "))), sizeList!B:B, 0)),
                IF(ISNUMBER(MATCH(Y188, sizeList!B:B, 0)),
                    INDEX(sizeList!B:B, MATCH(Y188, sizeList!B:B, 0)),
                    "")
            )
        )
    ),
    ""
)</f>
        <v>120 cm</v>
      </c>
      <c r="Y188" s="35" t="s">
        <v>840</v>
      </c>
      <c r="Z188" s="35" t="s">
        <v>2604</v>
      </c>
      <c r="AA188" s="117" t="str">
        <f t="shared" si="23"/>
        <v>BLACK</v>
      </c>
      <c r="AB188" s="7" t="str">
        <f>IF(AA188="", "", IFERROR(VLOOKUP(AA188, colorList!A:B,2,FALSE),""))</f>
        <v>fekete</v>
      </c>
      <c r="AC188" s="7" t="str">
        <f>IF(Z188="", "", IFERROR(VLOOKUP(Z188, colorList!A:B,2,FALSE),""))</f>
        <v>fekete</v>
      </c>
    </row>
    <row r="189" spans="1:30" s="62" customFormat="1" ht="60" customHeight="1" x14ac:dyDescent="0.25">
      <c r="A189" s="53" t="s">
        <v>859</v>
      </c>
      <c r="B189" s="7" t="str" cm="1">
        <f t="array" ref="B189">ProcessN2(S189,A189,C189)</f>
        <v>AC565_BK</v>
      </c>
      <c r="C189" s="7" t="s">
        <v>981</v>
      </c>
      <c r="D189" s="52" t="str">
        <f t="shared" si="16"/>
        <v>Acavallo anatómiai zselés heveder levehető szintetikus bárányszőrrel</v>
      </c>
      <c r="E189" s="52" t="s">
        <v>2754</v>
      </c>
      <c r="F189" s="52" t="str">
        <f t="shared" si="17"/>
        <v>Jumping girth gel classic pvc detachable ecowool</v>
      </c>
      <c r="G189" s="52" t="s">
        <v>2874</v>
      </c>
      <c r="H189" s="117" t="str">
        <f t="shared" si="18"/>
        <v>Acavallo</v>
      </c>
      <c r="I189" s="35" t="s">
        <v>2999</v>
      </c>
      <c r="J189" s="53" t="str">
        <f t="shared" si="19"/>
        <v>Lófelszerelés</v>
      </c>
      <c r="K189" s="53" t="s">
        <v>3007</v>
      </c>
      <c r="L189" s="53" t="str">
        <f t="shared" si="20"/>
        <v>Nyereg és tartozékai</v>
      </c>
      <c r="M189" s="53" t="s">
        <v>3008</v>
      </c>
      <c r="N189" s="35" t="str">
        <f t="shared" si="21"/>
        <v>Heveder</v>
      </c>
      <c r="O189" s="35" t="s">
        <v>3009</v>
      </c>
      <c r="P189" s="53" t="str">
        <f t="shared" si="22"/>
        <v>Univerzális heveder</v>
      </c>
      <c r="Q189" s="53" t="s">
        <v>3010</v>
      </c>
      <c r="R189" s="55" t="s">
        <v>3104</v>
      </c>
      <c r="S189" s="35" t="s">
        <v>1407</v>
      </c>
      <c r="T189" s="34">
        <v>0</v>
      </c>
      <c r="U189" s="35">
        <v>185.5</v>
      </c>
      <c r="V189" s="1" t="s">
        <v>2603</v>
      </c>
      <c r="W189" s="55">
        <v>1</v>
      </c>
      <c r="X189" s="35" t="str">
        <f>IFERROR(
    IF(ISNUMBER(MATCH(TRIM(CLEAN(SUBSTITUTE(SUBSTITUTE(Y189, CHAR(13), ""), CHAR(10), " "))), sizeList!A:A, 0)),
        INDEX(sizeList!B:B, MATCH(TRIM(CLEAN(SUBSTITUTE(SUBSTITUTE(Y189, CHAR(13), ""), CHAR(10), " "))), sizeList!A:A, 0)),
        IF(ISNUMBER(MATCH(Y189, sizeList!A:A, 0)),
            INDEX(sizeList!B:B, MATCH(Y189, sizeList!A:A, 0)),
            IF(ISNUMBER(MATCH(TRIM(CLEAN(SUBSTITUTE(SUBSTITUTE(Y189, CHAR(13), ""), CHAR(10), " "))), sizeList!B:B, 0)),
                INDEX(sizeList!B:B, MATCH(TRIM(CLEAN(SUBSTITUTE(SUBSTITUTE(Y189, CHAR(13), ""), CHAR(10), " "))), sizeList!B:B, 0)),
                IF(ISNUMBER(MATCH(Y189, sizeList!B:B, 0)),
                    INDEX(sizeList!B:B, MATCH(Y189, sizeList!B:B, 0)),
                    "")
            )
        )
    ),
    ""
)</f>
        <v>125 cm</v>
      </c>
      <c r="Y189" s="35" t="s">
        <v>841</v>
      </c>
      <c r="Z189" s="35" t="s">
        <v>2604</v>
      </c>
      <c r="AA189" s="117" t="str">
        <f t="shared" si="23"/>
        <v>BLACK</v>
      </c>
      <c r="AB189" s="7" t="str">
        <f>IF(AA189="", "", IFERROR(VLOOKUP(AA189, colorList!A:B,2,FALSE),""))</f>
        <v>fekete</v>
      </c>
      <c r="AC189" s="7" t="str">
        <f>IF(Z189="", "", IFERROR(VLOOKUP(Z189, colorList!A:B,2,FALSE),""))</f>
        <v>fekete</v>
      </c>
    </row>
    <row r="190" spans="1:30" s="62" customFormat="1" ht="60" customHeight="1" x14ac:dyDescent="0.25">
      <c r="A190" s="53" t="s">
        <v>859</v>
      </c>
      <c r="B190" s="7" t="str" cm="1">
        <f t="array" ref="B190">ProcessN2(S190,A190,C190)</f>
        <v>AC565_BK</v>
      </c>
      <c r="C190" s="7" t="s">
        <v>982</v>
      </c>
      <c r="D190" s="52" t="str">
        <f t="shared" si="16"/>
        <v>Acavallo anatómiai zselés heveder levehető szintetikus bárányszőrrel</v>
      </c>
      <c r="E190" s="52" t="s">
        <v>2754</v>
      </c>
      <c r="F190" s="52" t="str">
        <f t="shared" si="17"/>
        <v>Jumping girth gel classic pvc detachable ecowool</v>
      </c>
      <c r="G190" s="52" t="s">
        <v>2874</v>
      </c>
      <c r="H190" s="117" t="str">
        <f t="shared" si="18"/>
        <v>Acavallo</v>
      </c>
      <c r="I190" s="35" t="s">
        <v>2999</v>
      </c>
      <c r="J190" s="53" t="str">
        <f t="shared" si="19"/>
        <v>Lófelszerelés</v>
      </c>
      <c r="K190" s="53" t="s">
        <v>3007</v>
      </c>
      <c r="L190" s="53" t="str">
        <f t="shared" si="20"/>
        <v>Nyereg és tartozékai</v>
      </c>
      <c r="M190" s="53" t="s">
        <v>3008</v>
      </c>
      <c r="N190" s="35" t="str">
        <f t="shared" si="21"/>
        <v>Heveder</v>
      </c>
      <c r="O190" s="35" t="s">
        <v>3009</v>
      </c>
      <c r="P190" s="53" t="str">
        <f t="shared" si="22"/>
        <v>Univerzális heveder</v>
      </c>
      <c r="Q190" s="53" t="s">
        <v>3010</v>
      </c>
      <c r="R190" s="55" t="s">
        <v>3104</v>
      </c>
      <c r="S190" s="35" t="s">
        <v>1408</v>
      </c>
      <c r="T190" s="34">
        <v>0</v>
      </c>
      <c r="U190" s="35">
        <v>185.5</v>
      </c>
      <c r="V190" s="1" t="s">
        <v>2603</v>
      </c>
      <c r="W190" s="55">
        <v>1</v>
      </c>
      <c r="X190" s="35" t="str">
        <f>IFERROR(
    IF(ISNUMBER(MATCH(TRIM(CLEAN(SUBSTITUTE(SUBSTITUTE(Y190, CHAR(13), ""), CHAR(10), " "))), sizeList!A:A, 0)),
        INDEX(sizeList!B:B, MATCH(TRIM(CLEAN(SUBSTITUTE(SUBSTITUTE(Y190, CHAR(13), ""), CHAR(10), " "))), sizeList!A:A, 0)),
        IF(ISNUMBER(MATCH(Y190, sizeList!A:A, 0)),
            INDEX(sizeList!B:B, MATCH(Y190, sizeList!A:A, 0)),
            IF(ISNUMBER(MATCH(TRIM(CLEAN(SUBSTITUTE(SUBSTITUTE(Y190, CHAR(13), ""), CHAR(10), " "))), sizeList!B:B, 0)),
                INDEX(sizeList!B:B, MATCH(TRIM(CLEAN(SUBSTITUTE(SUBSTITUTE(Y190, CHAR(13), ""), CHAR(10), " "))), sizeList!B:B, 0)),
                IF(ISNUMBER(MATCH(Y190, sizeList!B:B, 0)),
                    INDEX(sizeList!B:B, MATCH(Y190, sizeList!B:B, 0)),
                    "")
            )
        )
    ),
    ""
)</f>
        <v>130 cm</v>
      </c>
      <c r="Y190" s="35" t="s">
        <v>842</v>
      </c>
      <c r="Z190" s="35" t="s">
        <v>2604</v>
      </c>
      <c r="AA190" s="117" t="str">
        <f t="shared" si="23"/>
        <v>BLACK</v>
      </c>
      <c r="AB190" s="7" t="str">
        <f>IF(AA190="", "", IFERROR(VLOOKUP(AA190, colorList!A:B,2,FALSE),""))</f>
        <v>fekete</v>
      </c>
      <c r="AC190" s="7" t="str">
        <f>IF(Z190="", "", IFERROR(VLOOKUP(Z190, colorList!A:B,2,FALSE),""))</f>
        <v>fekete</v>
      </c>
    </row>
    <row r="191" spans="1:30" s="62" customFormat="1" ht="60" customHeight="1" x14ac:dyDescent="0.25">
      <c r="A191" s="53" t="s">
        <v>859</v>
      </c>
      <c r="B191" s="7" t="str" cm="1">
        <f t="array" ref="B191">ProcessN2(S191,A191,C191)</f>
        <v>AC565_BK</v>
      </c>
      <c r="C191" s="7" t="s">
        <v>983</v>
      </c>
      <c r="D191" s="52" t="str">
        <f t="shared" si="16"/>
        <v>Acavallo anatómiai zselés heveder levehető szintetikus bárányszőrrel</v>
      </c>
      <c r="E191" s="52" t="s">
        <v>2754</v>
      </c>
      <c r="F191" s="52" t="str">
        <f t="shared" si="17"/>
        <v>Jumping girth gel classic pvc detachable ecowool</v>
      </c>
      <c r="G191" s="52" t="s">
        <v>2874</v>
      </c>
      <c r="H191" s="117" t="str">
        <f t="shared" si="18"/>
        <v>Acavallo</v>
      </c>
      <c r="I191" s="35" t="s">
        <v>2999</v>
      </c>
      <c r="J191" s="53" t="str">
        <f t="shared" si="19"/>
        <v>Lófelszerelés</v>
      </c>
      <c r="K191" s="53" t="s">
        <v>3007</v>
      </c>
      <c r="L191" s="53" t="str">
        <f t="shared" si="20"/>
        <v>Nyereg és tartozékai</v>
      </c>
      <c r="M191" s="53" t="s">
        <v>3008</v>
      </c>
      <c r="N191" s="35" t="str">
        <f t="shared" si="21"/>
        <v>Heveder</v>
      </c>
      <c r="O191" s="35" t="s">
        <v>3009</v>
      </c>
      <c r="P191" s="53" t="str">
        <f t="shared" si="22"/>
        <v>Univerzális heveder</v>
      </c>
      <c r="Q191" s="53" t="s">
        <v>3010</v>
      </c>
      <c r="R191" s="55" t="s">
        <v>3104</v>
      </c>
      <c r="S191" s="35" t="s">
        <v>1409</v>
      </c>
      <c r="T191" s="34">
        <v>0</v>
      </c>
      <c r="U191" s="35">
        <v>185.5</v>
      </c>
      <c r="V191" s="1" t="s">
        <v>2603</v>
      </c>
      <c r="W191" s="55">
        <v>1</v>
      </c>
      <c r="X191" s="35" t="str">
        <f>IFERROR(
    IF(ISNUMBER(MATCH(TRIM(CLEAN(SUBSTITUTE(SUBSTITUTE(Y191, CHAR(13), ""), CHAR(10), " "))), sizeList!A:A, 0)),
        INDEX(sizeList!B:B, MATCH(TRIM(CLEAN(SUBSTITUTE(SUBSTITUTE(Y191, CHAR(13), ""), CHAR(10), " "))), sizeList!A:A, 0)),
        IF(ISNUMBER(MATCH(Y191, sizeList!A:A, 0)),
            INDEX(sizeList!B:B, MATCH(Y191, sizeList!A:A, 0)),
            IF(ISNUMBER(MATCH(TRIM(CLEAN(SUBSTITUTE(SUBSTITUTE(Y191, CHAR(13), ""), CHAR(10), " "))), sizeList!B:B, 0)),
                INDEX(sizeList!B:B, MATCH(TRIM(CLEAN(SUBSTITUTE(SUBSTITUTE(Y191, CHAR(13), ""), CHAR(10), " "))), sizeList!B:B, 0)),
                IF(ISNUMBER(MATCH(Y191, sizeList!B:B, 0)),
                    INDEX(sizeList!B:B, MATCH(Y191, sizeList!B:B, 0)),
                    "")
            )
        )
    ),
    ""
)</f>
        <v>135 cm</v>
      </c>
      <c r="Y191" s="35" t="s">
        <v>843</v>
      </c>
      <c r="Z191" s="35" t="s">
        <v>2604</v>
      </c>
      <c r="AA191" s="117" t="str">
        <f t="shared" si="23"/>
        <v>BLACK</v>
      </c>
      <c r="AB191" s="7" t="str">
        <f>IF(AA191="", "", IFERROR(VLOOKUP(AA191, colorList!A:B,2,FALSE),""))</f>
        <v>fekete</v>
      </c>
      <c r="AC191" s="7" t="str">
        <f>IF(Z191="", "", IFERROR(VLOOKUP(Z191, colorList!A:B,2,FALSE),""))</f>
        <v>fekete</v>
      </c>
    </row>
    <row r="192" spans="1:30" s="62" customFormat="1" ht="60" customHeight="1" x14ac:dyDescent="0.25">
      <c r="A192" s="53" t="s">
        <v>859</v>
      </c>
      <c r="B192" s="7" t="str" cm="1">
        <f t="array" ref="B192">ProcessN2(S192,A192,C192)</f>
        <v>AC565_BK</v>
      </c>
      <c r="C192" s="7" t="s">
        <v>984</v>
      </c>
      <c r="D192" s="52" t="str">
        <f t="shared" si="16"/>
        <v>Acavallo anatómiai zselés heveder levehető szintetikus bárányszőrrel</v>
      </c>
      <c r="E192" s="52" t="s">
        <v>2754</v>
      </c>
      <c r="F192" s="52" t="str">
        <f t="shared" si="17"/>
        <v>Jumping girth gel classic pvc detachable ecowool</v>
      </c>
      <c r="G192" s="52" t="s">
        <v>2874</v>
      </c>
      <c r="H192" s="117" t="str">
        <f t="shared" si="18"/>
        <v>Acavallo</v>
      </c>
      <c r="I192" s="35" t="s">
        <v>2999</v>
      </c>
      <c r="J192" s="53" t="str">
        <f t="shared" si="19"/>
        <v>Lófelszerelés</v>
      </c>
      <c r="K192" s="53" t="s">
        <v>3007</v>
      </c>
      <c r="L192" s="53" t="str">
        <f t="shared" si="20"/>
        <v>Nyereg és tartozékai</v>
      </c>
      <c r="M192" s="53" t="s">
        <v>3008</v>
      </c>
      <c r="N192" s="35" t="str">
        <f t="shared" si="21"/>
        <v>Heveder</v>
      </c>
      <c r="O192" s="35" t="s">
        <v>3009</v>
      </c>
      <c r="P192" s="53" t="str">
        <f t="shared" si="22"/>
        <v>Univerzális heveder</v>
      </c>
      <c r="Q192" s="53" t="s">
        <v>3010</v>
      </c>
      <c r="R192" s="55" t="s">
        <v>3104</v>
      </c>
      <c r="S192" s="35" t="s">
        <v>1410</v>
      </c>
      <c r="T192" s="34">
        <v>0</v>
      </c>
      <c r="U192" s="35">
        <v>185.5</v>
      </c>
      <c r="V192" s="1" t="s">
        <v>2603</v>
      </c>
      <c r="W192" s="55">
        <v>1</v>
      </c>
      <c r="X192" s="35" t="str">
        <f>IFERROR(
    IF(ISNUMBER(MATCH(TRIM(CLEAN(SUBSTITUTE(SUBSTITUTE(Y192, CHAR(13), ""), CHAR(10), " "))), sizeList!A:A, 0)),
        INDEX(sizeList!B:B, MATCH(TRIM(CLEAN(SUBSTITUTE(SUBSTITUTE(Y192, CHAR(13), ""), CHAR(10), " "))), sizeList!A:A, 0)),
        IF(ISNUMBER(MATCH(Y192, sizeList!A:A, 0)),
            INDEX(sizeList!B:B, MATCH(Y192, sizeList!A:A, 0)),
            IF(ISNUMBER(MATCH(TRIM(CLEAN(SUBSTITUTE(SUBSTITUTE(Y192, CHAR(13), ""), CHAR(10), " "))), sizeList!B:B, 0)),
                INDEX(sizeList!B:B, MATCH(TRIM(CLEAN(SUBSTITUTE(SUBSTITUTE(Y192, CHAR(13), ""), CHAR(10), " "))), sizeList!B:B, 0)),
                IF(ISNUMBER(MATCH(Y192, sizeList!B:B, 0)),
                    INDEX(sizeList!B:B, MATCH(Y192, sizeList!B:B, 0)),
                    "")
            )
        )
    ),
    ""
)</f>
        <v>140 cm</v>
      </c>
      <c r="Y192" s="35" t="s">
        <v>844</v>
      </c>
      <c r="Z192" s="35" t="s">
        <v>2604</v>
      </c>
      <c r="AA192" s="117" t="str">
        <f t="shared" si="23"/>
        <v>BLACK</v>
      </c>
      <c r="AB192" s="7" t="str">
        <f>IF(AA192="", "", IFERROR(VLOOKUP(AA192, colorList!A:B,2,FALSE),""))</f>
        <v>fekete</v>
      </c>
      <c r="AC192" s="7" t="str">
        <f>IF(Z192="", "", IFERROR(VLOOKUP(Z192, colorList!A:B,2,FALSE),""))</f>
        <v>fekete</v>
      </c>
    </row>
    <row r="193" spans="1:30" s="62" customFormat="1" ht="60" customHeight="1" x14ac:dyDescent="0.25">
      <c r="A193" s="53" t="s">
        <v>859</v>
      </c>
      <c r="B193" s="7" t="str" cm="1">
        <f t="array" ref="B193">ProcessN2(S193,A193,C193)</f>
        <v>AC565_TM</v>
      </c>
      <c r="C193" s="7" t="s">
        <v>985</v>
      </c>
      <c r="D193" s="52" t="str">
        <f t="shared" si="16"/>
        <v>Acavallo anatómiai zselés heveder levehető szintetikus bárányszőrrel</v>
      </c>
      <c r="E193" s="52" t="s">
        <v>2754</v>
      </c>
      <c r="F193" s="52" t="str">
        <f t="shared" si="17"/>
        <v>Jumping girth gel classic pvc detachable ecowool</v>
      </c>
      <c r="G193" s="52" t="s">
        <v>2874</v>
      </c>
      <c r="H193" s="117" t="str">
        <f t="shared" si="18"/>
        <v>Acavallo</v>
      </c>
      <c r="I193" s="35" t="s">
        <v>2999</v>
      </c>
      <c r="J193" s="53" t="str">
        <f t="shared" si="19"/>
        <v>Lófelszerelés</v>
      </c>
      <c r="K193" s="53" t="s">
        <v>3007</v>
      </c>
      <c r="L193" s="53" t="str">
        <f t="shared" si="20"/>
        <v>Nyereg és tartozékai</v>
      </c>
      <c r="M193" s="53" t="s">
        <v>3008</v>
      </c>
      <c r="N193" s="35" t="str">
        <f t="shared" si="21"/>
        <v>Heveder</v>
      </c>
      <c r="O193" s="35" t="s">
        <v>3009</v>
      </c>
      <c r="P193" s="53" t="str">
        <f t="shared" si="22"/>
        <v>Univerzális heveder</v>
      </c>
      <c r="Q193" s="53" t="s">
        <v>3010</v>
      </c>
      <c r="R193" s="55" t="s">
        <v>3104</v>
      </c>
      <c r="S193" s="35" t="s">
        <v>1411</v>
      </c>
      <c r="T193" s="34">
        <v>0</v>
      </c>
      <c r="U193" s="35">
        <v>185.5</v>
      </c>
      <c r="V193" s="1" t="s">
        <v>2603</v>
      </c>
      <c r="W193" s="55">
        <v>1</v>
      </c>
      <c r="X193" s="35" t="str">
        <f>IFERROR(
    IF(ISNUMBER(MATCH(TRIM(CLEAN(SUBSTITUTE(SUBSTITUTE(Y193, CHAR(13), ""), CHAR(10), " "))), sizeList!A:A, 0)),
        INDEX(sizeList!B:B, MATCH(TRIM(CLEAN(SUBSTITUTE(SUBSTITUTE(Y193, CHAR(13), ""), CHAR(10), " "))), sizeList!A:A, 0)),
        IF(ISNUMBER(MATCH(Y193, sizeList!A:A, 0)),
            INDEX(sizeList!B:B, MATCH(Y193, sizeList!A:A, 0)),
            IF(ISNUMBER(MATCH(TRIM(CLEAN(SUBSTITUTE(SUBSTITUTE(Y193, CHAR(13), ""), CHAR(10), " "))), sizeList!B:B, 0)),
                INDEX(sizeList!B:B, MATCH(TRIM(CLEAN(SUBSTITUTE(SUBSTITUTE(Y193, CHAR(13), ""), CHAR(10), " "))), sizeList!B:B, 0)),
                IF(ISNUMBER(MATCH(Y193, sizeList!B:B, 0)),
                    INDEX(sizeList!B:B, MATCH(Y193, sizeList!B:B, 0)),
                    "")
            )
        )
    ),
    ""
)</f>
        <v>115 cm</v>
      </c>
      <c r="Y193" s="35" t="s">
        <v>838</v>
      </c>
      <c r="Z193" s="35" t="s">
        <v>2605</v>
      </c>
      <c r="AA193" s="117" t="str">
        <f t="shared" si="23"/>
        <v>DARK BROWN</v>
      </c>
      <c r="AB193" s="7" t="str">
        <f>IF(AA193="", "", IFERROR(VLOOKUP(AA193, colorList!A:B,2,FALSE),""))</f>
        <v>sötétbarna</v>
      </c>
      <c r="AC193" s="7" t="str">
        <f>IF(Z193="", "", IFERROR(VLOOKUP(Z193, colorList!A:B,2,FALSE),""))</f>
        <v>sötétbarna</v>
      </c>
    </row>
    <row r="194" spans="1:30" s="62" customFormat="1" ht="60" customHeight="1" x14ac:dyDescent="0.25">
      <c r="A194" s="53" t="s">
        <v>859</v>
      </c>
      <c r="B194" s="7" t="str" cm="1">
        <f t="array" ref="B194">ProcessN2(S194,A194,C194)</f>
        <v>AC565_TM</v>
      </c>
      <c r="C194" s="7" t="s">
        <v>986</v>
      </c>
      <c r="D194" s="52" t="str">
        <f t="shared" ref="D194:D257" si="24">TRIM(CLEAN(SUBSTITUTE(SUBSTITUTE(E194, CHAR(13), ""), CHAR(10), " ")))</f>
        <v>Acavallo anatómiai zselés heveder levehető szintetikus bárányszőrrel</v>
      </c>
      <c r="E194" s="52" t="s">
        <v>2754</v>
      </c>
      <c r="F194" s="52" t="str">
        <f t="shared" ref="F194:F257" si="25">TRIM(CLEAN(SUBSTITUTE(SUBSTITUTE(G194, CHAR(13), ""), CHAR(10), " ")))</f>
        <v>Jumping girth gel classic pvc detachable ecowool</v>
      </c>
      <c r="G194" s="52" t="s">
        <v>2874</v>
      </c>
      <c r="H194" s="117" t="str">
        <f t="shared" ref="H194:H257" si="26">TRIM(CLEAN(SUBSTITUTE(SUBSTITUTE(I194, CHAR(13), ""), CHAR(10), " ")))</f>
        <v>Acavallo</v>
      </c>
      <c r="I194" s="35" t="s">
        <v>2999</v>
      </c>
      <c r="J194" s="53" t="str">
        <f t="shared" ref="J194:J257" si="27">TRIM(CLEAN(SUBSTITUTE(SUBSTITUTE(K194, CHAR(13), ""), CHAR(10), " ")))</f>
        <v>Lófelszerelés</v>
      </c>
      <c r="K194" s="53" t="s">
        <v>3007</v>
      </c>
      <c r="L194" s="53" t="str">
        <f t="shared" ref="L194:L257" si="28">TRIM(CLEAN(SUBSTITUTE(SUBSTITUTE(M194, CHAR(13), ""), CHAR(10), " ")))</f>
        <v>Nyereg és tartozékai</v>
      </c>
      <c r="M194" s="53" t="s">
        <v>3008</v>
      </c>
      <c r="N194" s="35" t="str">
        <f t="shared" ref="N194:N257" si="29">TRIM(CLEAN(SUBSTITUTE(SUBSTITUTE(O194, CHAR(13), ""), CHAR(10), " ")))</f>
        <v>Heveder</v>
      </c>
      <c r="O194" s="35" t="s">
        <v>3009</v>
      </c>
      <c r="P194" s="53" t="str">
        <f t="shared" ref="P194:P257" si="30">TRIM(CLEAN(SUBSTITUTE(SUBSTITUTE(Q194, CHAR(13), ""), CHAR(10), " ")))</f>
        <v>Univerzális heveder</v>
      </c>
      <c r="Q194" s="53" t="s">
        <v>3010</v>
      </c>
      <c r="R194" s="55" t="s">
        <v>3104</v>
      </c>
      <c r="S194" s="35" t="s">
        <v>1412</v>
      </c>
      <c r="T194" s="34">
        <v>0</v>
      </c>
      <c r="U194" s="35">
        <v>185.5</v>
      </c>
      <c r="V194" s="1" t="s">
        <v>2603</v>
      </c>
      <c r="W194" s="55">
        <v>1</v>
      </c>
      <c r="X194" s="35" t="str">
        <f>IFERROR(
    IF(ISNUMBER(MATCH(TRIM(CLEAN(SUBSTITUTE(SUBSTITUTE(Y194, CHAR(13), ""), CHAR(10), " "))), sizeList!A:A, 0)),
        INDEX(sizeList!B:B, MATCH(TRIM(CLEAN(SUBSTITUTE(SUBSTITUTE(Y194, CHAR(13), ""), CHAR(10), " "))), sizeList!A:A, 0)),
        IF(ISNUMBER(MATCH(Y194, sizeList!A:A, 0)),
            INDEX(sizeList!B:B, MATCH(Y194, sizeList!A:A, 0)),
            IF(ISNUMBER(MATCH(TRIM(CLEAN(SUBSTITUTE(SUBSTITUTE(Y194, CHAR(13), ""), CHAR(10), " "))), sizeList!B:B, 0)),
                INDEX(sizeList!B:B, MATCH(TRIM(CLEAN(SUBSTITUTE(SUBSTITUTE(Y194, CHAR(13), ""), CHAR(10), " "))), sizeList!B:B, 0)),
                IF(ISNUMBER(MATCH(Y194, sizeList!B:B, 0)),
                    INDEX(sizeList!B:B, MATCH(Y194, sizeList!B:B, 0)),
                    "")
            )
        )
    ),
    ""
)</f>
        <v>120 cm</v>
      </c>
      <c r="Y194" s="35" t="s">
        <v>840</v>
      </c>
      <c r="Z194" s="35" t="s">
        <v>2605</v>
      </c>
      <c r="AA194" s="117" t="str">
        <f t="shared" ref="AA194:AA257" si="31">TRIM(CLEAN(SUBSTITUTE(SUBSTITUTE(Z194, CHAR(13), ""), CHAR(10), " ")))</f>
        <v>DARK BROWN</v>
      </c>
      <c r="AB194" s="7" t="str">
        <f>IF(AA194="", "", IFERROR(VLOOKUP(AA194, colorList!A:B,2,FALSE),""))</f>
        <v>sötétbarna</v>
      </c>
      <c r="AC194" s="7" t="str">
        <f>IF(Z194="", "", IFERROR(VLOOKUP(Z194, colorList!A:B,2,FALSE),""))</f>
        <v>sötétbarna</v>
      </c>
    </row>
    <row r="195" spans="1:30" s="62" customFormat="1" ht="60" customHeight="1" x14ac:dyDescent="0.25">
      <c r="A195" s="53" t="s">
        <v>859</v>
      </c>
      <c r="B195" s="7" t="str" cm="1">
        <f t="array" ref="B195">ProcessN2(S195,A195,C195)</f>
        <v>AC565_TM</v>
      </c>
      <c r="C195" s="7" t="s">
        <v>987</v>
      </c>
      <c r="D195" s="52" t="str">
        <f t="shared" si="24"/>
        <v>Acavallo anatómiai zselés heveder levehető szintetikus bárányszőrrel</v>
      </c>
      <c r="E195" s="52" t="s">
        <v>2754</v>
      </c>
      <c r="F195" s="52" t="str">
        <f t="shared" si="25"/>
        <v>Jumping girth gel classic pvc detachable ecowool</v>
      </c>
      <c r="G195" s="52" t="s">
        <v>2874</v>
      </c>
      <c r="H195" s="117" t="str">
        <f t="shared" si="26"/>
        <v>Acavallo</v>
      </c>
      <c r="I195" s="35" t="s">
        <v>2999</v>
      </c>
      <c r="J195" s="53" t="str">
        <f t="shared" si="27"/>
        <v>Lófelszerelés</v>
      </c>
      <c r="K195" s="53" t="s">
        <v>3007</v>
      </c>
      <c r="L195" s="53" t="str">
        <f t="shared" si="28"/>
        <v>Nyereg és tartozékai</v>
      </c>
      <c r="M195" s="53" t="s">
        <v>3008</v>
      </c>
      <c r="N195" s="35" t="str">
        <f t="shared" si="29"/>
        <v>Heveder</v>
      </c>
      <c r="O195" s="35" t="s">
        <v>3009</v>
      </c>
      <c r="P195" s="53" t="str">
        <f t="shared" si="30"/>
        <v>Univerzális heveder</v>
      </c>
      <c r="Q195" s="53" t="s">
        <v>3010</v>
      </c>
      <c r="R195" s="55" t="s">
        <v>3104</v>
      </c>
      <c r="S195" s="35" t="s">
        <v>1413</v>
      </c>
      <c r="T195" s="34">
        <v>0</v>
      </c>
      <c r="U195" s="35">
        <v>185.5</v>
      </c>
      <c r="V195" s="1" t="s">
        <v>2603</v>
      </c>
      <c r="W195" s="55">
        <v>1</v>
      </c>
      <c r="X195" s="35" t="str">
        <f>IFERROR(
    IF(ISNUMBER(MATCH(TRIM(CLEAN(SUBSTITUTE(SUBSTITUTE(Y195, CHAR(13), ""), CHAR(10), " "))), sizeList!A:A, 0)),
        INDEX(sizeList!B:B, MATCH(TRIM(CLEAN(SUBSTITUTE(SUBSTITUTE(Y195, CHAR(13), ""), CHAR(10), " "))), sizeList!A:A, 0)),
        IF(ISNUMBER(MATCH(Y195, sizeList!A:A, 0)),
            INDEX(sizeList!B:B, MATCH(Y195, sizeList!A:A, 0)),
            IF(ISNUMBER(MATCH(TRIM(CLEAN(SUBSTITUTE(SUBSTITUTE(Y195, CHAR(13), ""), CHAR(10), " "))), sizeList!B:B, 0)),
                INDEX(sizeList!B:B, MATCH(TRIM(CLEAN(SUBSTITUTE(SUBSTITUTE(Y195, CHAR(13), ""), CHAR(10), " "))), sizeList!B:B, 0)),
                IF(ISNUMBER(MATCH(Y195, sizeList!B:B, 0)),
                    INDEX(sizeList!B:B, MATCH(Y195, sizeList!B:B, 0)),
                    "")
            )
        )
    ),
    ""
)</f>
        <v>125 cm</v>
      </c>
      <c r="Y195" s="35" t="s">
        <v>841</v>
      </c>
      <c r="Z195" s="35" t="s">
        <v>2605</v>
      </c>
      <c r="AA195" s="117" t="str">
        <f t="shared" si="31"/>
        <v>DARK BROWN</v>
      </c>
      <c r="AB195" s="7" t="str">
        <f>IF(AA195="", "", IFERROR(VLOOKUP(AA195, colorList!A:B,2,FALSE),""))</f>
        <v>sötétbarna</v>
      </c>
      <c r="AC195" s="7" t="str">
        <f>IF(Z195="", "", IFERROR(VLOOKUP(Z195, colorList!A:B,2,FALSE),""))</f>
        <v>sötétbarna</v>
      </c>
    </row>
    <row r="196" spans="1:30" s="62" customFormat="1" ht="60" customHeight="1" x14ac:dyDescent="0.25">
      <c r="A196" s="53" t="s">
        <v>859</v>
      </c>
      <c r="B196" s="7" t="str" cm="1">
        <f t="array" ref="B196">ProcessN2(S196,A196,C196)</f>
        <v>AC565_TM</v>
      </c>
      <c r="C196" s="7" t="s">
        <v>988</v>
      </c>
      <c r="D196" s="52" t="str">
        <f t="shared" si="24"/>
        <v>Acavallo anatómiai zselés heveder levehető szintetikus bárányszőrrel</v>
      </c>
      <c r="E196" s="52" t="s">
        <v>2754</v>
      </c>
      <c r="F196" s="52" t="str">
        <f t="shared" si="25"/>
        <v>Jumping girth gel classic pvc detachable ecowool</v>
      </c>
      <c r="G196" s="52" t="s">
        <v>2874</v>
      </c>
      <c r="H196" s="117" t="str">
        <f t="shared" si="26"/>
        <v>Acavallo</v>
      </c>
      <c r="I196" s="35" t="s">
        <v>2999</v>
      </c>
      <c r="J196" s="53" t="str">
        <f t="shared" si="27"/>
        <v>Lófelszerelés</v>
      </c>
      <c r="K196" s="53" t="s">
        <v>3007</v>
      </c>
      <c r="L196" s="53" t="str">
        <f t="shared" si="28"/>
        <v>Nyereg és tartozékai</v>
      </c>
      <c r="M196" s="53" t="s">
        <v>3008</v>
      </c>
      <c r="N196" s="35" t="str">
        <f t="shared" si="29"/>
        <v>Heveder</v>
      </c>
      <c r="O196" s="35" t="s">
        <v>3009</v>
      </c>
      <c r="P196" s="53" t="str">
        <f t="shared" si="30"/>
        <v>Univerzális heveder</v>
      </c>
      <c r="Q196" s="53" t="s">
        <v>3010</v>
      </c>
      <c r="R196" s="55" t="s">
        <v>3104</v>
      </c>
      <c r="S196" s="35" t="s">
        <v>1414</v>
      </c>
      <c r="T196" s="34">
        <v>0</v>
      </c>
      <c r="U196" s="35">
        <v>185.5</v>
      </c>
      <c r="V196" s="1" t="s">
        <v>2603</v>
      </c>
      <c r="W196" s="55">
        <v>1</v>
      </c>
      <c r="X196" s="35" t="str">
        <f>IFERROR(
    IF(ISNUMBER(MATCH(TRIM(CLEAN(SUBSTITUTE(SUBSTITUTE(Y196, CHAR(13), ""), CHAR(10), " "))), sizeList!A:A, 0)),
        INDEX(sizeList!B:B, MATCH(TRIM(CLEAN(SUBSTITUTE(SUBSTITUTE(Y196, CHAR(13), ""), CHAR(10), " "))), sizeList!A:A, 0)),
        IF(ISNUMBER(MATCH(Y196, sizeList!A:A, 0)),
            INDEX(sizeList!B:B, MATCH(Y196, sizeList!A:A, 0)),
            IF(ISNUMBER(MATCH(TRIM(CLEAN(SUBSTITUTE(SUBSTITUTE(Y196, CHAR(13), ""), CHAR(10), " "))), sizeList!B:B, 0)),
                INDEX(sizeList!B:B, MATCH(TRIM(CLEAN(SUBSTITUTE(SUBSTITUTE(Y196, CHAR(13), ""), CHAR(10), " "))), sizeList!B:B, 0)),
                IF(ISNUMBER(MATCH(Y196, sizeList!B:B, 0)),
                    INDEX(sizeList!B:B, MATCH(Y196, sizeList!B:B, 0)),
                    "")
            )
        )
    ),
    ""
)</f>
        <v>130 cm</v>
      </c>
      <c r="Y196" s="35" t="s">
        <v>842</v>
      </c>
      <c r="Z196" s="35" t="s">
        <v>2605</v>
      </c>
      <c r="AA196" s="117" t="str">
        <f t="shared" si="31"/>
        <v>DARK BROWN</v>
      </c>
      <c r="AB196" s="7" t="str">
        <f>IF(AA196="", "", IFERROR(VLOOKUP(AA196, colorList!A:B,2,FALSE),""))</f>
        <v>sötétbarna</v>
      </c>
      <c r="AC196" s="7" t="str">
        <f>IF(Z196="", "", IFERROR(VLOOKUP(Z196, colorList!A:B,2,FALSE),""))</f>
        <v>sötétbarna</v>
      </c>
    </row>
    <row r="197" spans="1:30" ht="60" customHeight="1" x14ac:dyDescent="0.25">
      <c r="A197" s="53" t="s">
        <v>859</v>
      </c>
      <c r="B197" s="7" t="str" cm="1">
        <f t="array" ref="B197">ProcessN2(S197,A197,C197)</f>
        <v>AC565_TM</v>
      </c>
      <c r="C197" s="7" t="s">
        <v>989</v>
      </c>
      <c r="D197" s="52" t="str">
        <f t="shared" si="24"/>
        <v>Acavallo anatómiai zselés heveder levehető szintetikus bárányszőrrel</v>
      </c>
      <c r="E197" s="52" t="s">
        <v>2754</v>
      </c>
      <c r="F197" s="52" t="str">
        <f t="shared" si="25"/>
        <v>Jumping girth gel classic pvc detachable ecowool</v>
      </c>
      <c r="G197" s="52" t="s">
        <v>2874</v>
      </c>
      <c r="H197" s="116" t="str">
        <f t="shared" si="26"/>
        <v>Acavallo</v>
      </c>
      <c r="I197" s="35" t="s">
        <v>2999</v>
      </c>
      <c r="J197" s="53" t="str">
        <f t="shared" si="27"/>
        <v>Lófelszerelés</v>
      </c>
      <c r="K197" s="53" t="s">
        <v>3007</v>
      </c>
      <c r="L197" s="53" t="str">
        <f t="shared" si="28"/>
        <v>Nyereg és tartozékai</v>
      </c>
      <c r="M197" s="53" t="s">
        <v>3008</v>
      </c>
      <c r="N197" s="35" t="str">
        <f t="shared" si="29"/>
        <v>Heveder</v>
      </c>
      <c r="O197" s="35" t="s">
        <v>3009</v>
      </c>
      <c r="P197" s="53" t="str">
        <f t="shared" si="30"/>
        <v>Univerzális heveder</v>
      </c>
      <c r="Q197" s="53" t="s">
        <v>3010</v>
      </c>
      <c r="R197" s="55" t="s">
        <v>3104</v>
      </c>
      <c r="S197" s="35" t="s">
        <v>1415</v>
      </c>
      <c r="T197" s="34">
        <v>0</v>
      </c>
      <c r="U197" s="35">
        <v>185.5</v>
      </c>
      <c r="V197" s="1" t="s">
        <v>2603</v>
      </c>
      <c r="W197" s="55">
        <v>1</v>
      </c>
      <c r="X197" s="35" t="str">
        <f>IFERROR(
    IF(ISNUMBER(MATCH(TRIM(CLEAN(SUBSTITUTE(SUBSTITUTE(Y197, CHAR(13), ""), CHAR(10), " "))), sizeList!A:A, 0)),
        INDEX(sizeList!B:B, MATCH(TRIM(CLEAN(SUBSTITUTE(SUBSTITUTE(Y197, CHAR(13), ""), CHAR(10), " "))), sizeList!A:A, 0)),
        IF(ISNUMBER(MATCH(Y197, sizeList!A:A, 0)),
            INDEX(sizeList!B:B, MATCH(Y197, sizeList!A:A, 0)),
            IF(ISNUMBER(MATCH(TRIM(CLEAN(SUBSTITUTE(SUBSTITUTE(Y197, CHAR(13), ""), CHAR(10), " "))), sizeList!B:B, 0)),
                INDEX(sizeList!B:B, MATCH(TRIM(CLEAN(SUBSTITUTE(SUBSTITUTE(Y197, CHAR(13), ""), CHAR(10), " "))), sizeList!B:B, 0)),
                IF(ISNUMBER(MATCH(Y197, sizeList!B:B, 0)),
                    INDEX(sizeList!B:B, MATCH(Y197, sizeList!B:B, 0)),
                    "")
            )
        )
    ),
    ""
)</f>
        <v>135 cm</v>
      </c>
      <c r="Y197" s="35" t="s">
        <v>843</v>
      </c>
      <c r="Z197" s="35" t="s">
        <v>2605</v>
      </c>
      <c r="AA197" s="117" t="str">
        <f t="shared" si="31"/>
        <v>DARK BROWN</v>
      </c>
      <c r="AB197" s="7" t="str">
        <f>IF(AA197="", "", IFERROR(VLOOKUP(AA197, colorList!A:B,2,FALSE),""))</f>
        <v>sötétbarna</v>
      </c>
      <c r="AC197" s="7" t="str">
        <f>IF(Z197="", "", IFERROR(VLOOKUP(Z197, colorList!A:B,2,FALSE),""))</f>
        <v>sötétbarna</v>
      </c>
      <c r="AD197" s="7"/>
    </row>
    <row r="198" spans="1:30" ht="60" customHeight="1" x14ac:dyDescent="0.25">
      <c r="A198" s="53" t="s">
        <v>859</v>
      </c>
      <c r="B198" s="7" t="str" cm="1">
        <f t="array" ref="B198">ProcessN2(S198,A198,C198)</f>
        <v>AC565_TM</v>
      </c>
      <c r="C198" s="7" t="s">
        <v>990</v>
      </c>
      <c r="D198" s="52" t="str">
        <f t="shared" si="24"/>
        <v>Acavallo anatómiai zselés heveder levehető szintetikus bárányszőrrel</v>
      </c>
      <c r="E198" s="52" t="s">
        <v>2754</v>
      </c>
      <c r="F198" s="52" t="str">
        <f t="shared" si="25"/>
        <v>Jumping girth gel classic pvc detachable ecowool</v>
      </c>
      <c r="G198" s="52" t="s">
        <v>2874</v>
      </c>
      <c r="H198" s="116" t="str">
        <f t="shared" si="26"/>
        <v>Acavallo</v>
      </c>
      <c r="I198" s="35" t="s">
        <v>2999</v>
      </c>
      <c r="J198" s="53" t="str">
        <f t="shared" si="27"/>
        <v>Lófelszerelés</v>
      </c>
      <c r="K198" s="53" t="s">
        <v>3007</v>
      </c>
      <c r="L198" s="53" t="str">
        <f t="shared" si="28"/>
        <v>Nyereg és tartozékai</v>
      </c>
      <c r="M198" s="53" t="s">
        <v>3008</v>
      </c>
      <c r="N198" s="35" t="str">
        <f t="shared" si="29"/>
        <v>Heveder</v>
      </c>
      <c r="O198" s="35" t="s">
        <v>3009</v>
      </c>
      <c r="P198" s="53" t="str">
        <f t="shared" si="30"/>
        <v>Univerzális heveder</v>
      </c>
      <c r="Q198" s="53" t="s">
        <v>3010</v>
      </c>
      <c r="R198" s="55" t="s">
        <v>3104</v>
      </c>
      <c r="S198" s="35" t="s">
        <v>1416</v>
      </c>
      <c r="T198" s="34">
        <v>0</v>
      </c>
      <c r="U198" s="35">
        <v>185.5</v>
      </c>
      <c r="V198" s="1" t="s">
        <v>2603</v>
      </c>
      <c r="W198" s="55">
        <v>1</v>
      </c>
      <c r="X198" s="35" t="str">
        <f>IFERROR(
    IF(ISNUMBER(MATCH(TRIM(CLEAN(SUBSTITUTE(SUBSTITUTE(Y198, CHAR(13), ""), CHAR(10), " "))), sizeList!A:A, 0)),
        INDEX(sizeList!B:B, MATCH(TRIM(CLEAN(SUBSTITUTE(SUBSTITUTE(Y198, CHAR(13), ""), CHAR(10), " "))), sizeList!A:A, 0)),
        IF(ISNUMBER(MATCH(Y198, sizeList!A:A, 0)),
            INDEX(sizeList!B:B, MATCH(Y198, sizeList!A:A, 0)),
            IF(ISNUMBER(MATCH(TRIM(CLEAN(SUBSTITUTE(SUBSTITUTE(Y198, CHAR(13), ""), CHAR(10), " "))), sizeList!B:B, 0)),
                INDEX(sizeList!B:B, MATCH(TRIM(CLEAN(SUBSTITUTE(SUBSTITUTE(Y198, CHAR(13), ""), CHAR(10), " "))), sizeList!B:B, 0)),
                IF(ISNUMBER(MATCH(Y198, sizeList!B:B, 0)),
                    INDEX(sizeList!B:B, MATCH(Y198, sizeList!B:B, 0)),
                    "")
            )
        )
    ),
    ""
)</f>
        <v>140 cm</v>
      </c>
      <c r="Y198" s="35" t="s">
        <v>844</v>
      </c>
      <c r="Z198" s="35" t="s">
        <v>2605</v>
      </c>
      <c r="AA198" s="117" t="str">
        <f t="shared" si="31"/>
        <v>DARK BROWN</v>
      </c>
      <c r="AB198" s="7" t="str">
        <f>IF(AA198="", "", IFERROR(VLOOKUP(AA198, colorList!A:B,2,FALSE),""))</f>
        <v>sötétbarna</v>
      </c>
      <c r="AC198" s="7" t="str">
        <f>IF(Z198="", "", IFERROR(VLOOKUP(Z198, colorList!A:B,2,FALSE),""))</f>
        <v>sötétbarna</v>
      </c>
      <c r="AD198" s="7"/>
    </row>
    <row r="199" spans="1:30" ht="60" customHeight="1" x14ac:dyDescent="0.25">
      <c r="A199" s="53" t="s">
        <v>860</v>
      </c>
      <c r="B199" s="7" t="str" cm="1">
        <f t="array" ref="B199">ProcessN2(S199,A199,C199)</f>
        <v>AC566_BK</v>
      </c>
      <c r="C199" s="7" t="s">
        <v>979</v>
      </c>
      <c r="D199" s="52" t="str">
        <f t="shared" si="24"/>
        <v>Acavallo zselés hasvédős heveder levehető szintetikus bárányszőrrel</v>
      </c>
      <c r="E199" s="52" t="s">
        <v>2755</v>
      </c>
      <c r="F199" s="52" t="str">
        <f t="shared" si="25"/>
        <v>Jumping stud guard girth gel classic pvc detachable ecowool</v>
      </c>
      <c r="G199" s="52" t="s">
        <v>2875</v>
      </c>
      <c r="H199" s="116" t="str">
        <f t="shared" si="26"/>
        <v>Acavallo</v>
      </c>
      <c r="I199" s="35" t="s">
        <v>2999</v>
      </c>
      <c r="J199" s="53" t="str">
        <f t="shared" si="27"/>
        <v>Lófelszerelés</v>
      </c>
      <c r="K199" s="53" t="s">
        <v>3007</v>
      </c>
      <c r="L199" s="53" t="str">
        <f t="shared" si="28"/>
        <v>Nyereg és tartozékai</v>
      </c>
      <c r="M199" s="53" t="s">
        <v>3008</v>
      </c>
      <c r="N199" s="35" t="str">
        <f t="shared" si="29"/>
        <v>Heveder</v>
      </c>
      <c r="O199" s="35" t="s">
        <v>3009</v>
      </c>
      <c r="P199" s="53" t="str">
        <f t="shared" si="30"/>
        <v>Hasvédős heveder</v>
      </c>
      <c r="Q199" s="53" t="s">
        <v>3012</v>
      </c>
      <c r="R199" s="55" t="s">
        <v>3105</v>
      </c>
      <c r="S199" s="35" t="s">
        <v>1417</v>
      </c>
      <c r="T199" s="34">
        <v>0</v>
      </c>
      <c r="U199" s="35">
        <v>222.5</v>
      </c>
      <c r="V199" s="1" t="s">
        <v>2603</v>
      </c>
      <c r="W199" s="55">
        <v>1</v>
      </c>
      <c r="X199" s="35" t="str">
        <f>IFERROR(
    IF(ISNUMBER(MATCH(TRIM(CLEAN(SUBSTITUTE(SUBSTITUTE(Y199, CHAR(13), ""), CHAR(10), " "))), sizeList!A:A, 0)),
        INDEX(sizeList!B:B, MATCH(TRIM(CLEAN(SUBSTITUTE(SUBSTITUTE(Y199, CHAR(13), ""), CHAR(10), " "))), sizeList!A:A, 0)),
        IF(ISNUMBER(MATCH(Y199, sizeList!A:A, 0)),
            INDEX(sizeList!B:B, MATCH(Y199, sizeList!A:A, 0)),
            IF(ISNUMBER(MATCH(TRIM(CLEAN(SUBSTITUTE(SUBSTITUTE(Y199, CHAR(13), ""), CHAR(10), " "))), sizeList!B:B, 0)),
                INDEX(sizeList!B:B, MATCH(TRIM(CLEAN(SUBSTITUTE(SUBSTITUTE(Y199, CHAR(13), ""), CHAR(10), " "))), sizeList!B:B, 0)),
                IF(ISNUMBER(MATCH(Y199, sizeList!B:B, 0)),
                    INDEX(sizeList!B:B, MATCH(Y199, sizeList!B:B, 0)),
                    "")
            )
        )
    ),
    ""
)</f>
        <v>115 cm</v>
      </c>
      <c r="Y199" s="35" t="s">
        <v>838</v>
      </c>
      <c r="Z199" s="35" t="s">
        <v>2604</v>
      </c>
      <c r="AA199" s="117" t="str">
        <f t="shared" si="31"/>
        <v>BLACK</v>
      </c>
      <c r="AB199" s="7" t="str">
        <f>IF(AA199="", "", IFERROR(VLOOKUP(AA199, colorList!A:B,2,FALSE),""))</f>
        <v>fekete</v>
      </c>
      <c r="AC199" s="7" t="str">
        <f>IF(Z199="", "", IFERROR(VLOOKUP(Z199, colorList!A:B,2,FALSE),""))</f>
        <v>fekete</v>
      </c>
      <c r="AD199" s="7"/>
    </row>
    <row r="200" spans="1:30" ht="60" customHeight="1" x14ac:dyDescent="0.25">
      <c r="A200" s="53" t="s">
        <v>860</v>
      </c>
      <c r="B200" s="7" t="str" cm="1">
        <f t="array" ref="B200">ProcessN2(S200,A200,C200)</f>
        <v>AC566_BK</v>
      </c>
      <c r="C200" s="7" t="s">
        <v>980</v>
      </c>
      <c r="D200" s="52" t="str">
        <f t="shared" si="24"/>
        <v>Acavallo zselés hasvédős heveder levehető szintetikus bárányszőrrel</v>
      </c>
      <c r="E200" s="52" t="s">
        <v>2755</v>
      </c>
      <c r="F200" s="52" t="str">
        <f t="shared" si="25"/>
        <v>Jumping stud guard girth gel classic pvc detachable ecowool</v>
      </c>
      <c r="G200" s="52" t="s">
        <v>2875</v>
      </c>
      <c r="H200" s="116" t="str">
        <f t="shared" si="26"/>
        <v>Acavallo</v>
      </c>
      <c r="I200" s="35" t="s">
        <v>2999</v>
      </c>
      <c r="J200" s="53" t="str">
        <f t="shared" si="27"/>
        <v>Lófelszerelés</v>
      </c>
      <c r="K200" s="53" t="s">
        <v>3007</v>
      </c>
      <c r="L200" s="53" t="str">
        <f t="shared" si="28"/>
        <v>Nyereg és tartozékai</v>
      </c>
      <c r="M200" s="53" t="s">
        <v>3008</v>
      </c>
      <c r="N200" s="35" t="str">
        <f t="shared" si="29"/>
        <v>Heveder</v>
      </c>
      <c r="O200" s="35" t="s">
        <v>3009</v>
      </c>
      <c r="P200" s="53" t="str">
        <f t="shared" si="30"/>
        <v>Hasvédős heveder</v>
      </c>
      <c r="Q200" s="53" t="s">
        <v>3012</v>
      </c>
      <c r="R200" s="55" t="s">
        <v>3105</v>
      </c>
      <c r="S200" s="35" t="s">
        <v>1418</v>
      </c>
      <c r="T200" s="34">
        <v>0</v>
      </c>
      <c r="U200" s="35">
        <v>222.5</v>
      </c>
      <c r="V200" s="1" t="s">
        <v>2603</v>
      </c>
      <c r="W200" s="55">
        <v>1</v>
      </c>
      <c r="X200" s="35" t="str">
        <f>IFERROR(
    IF(ISNUMBER(MATCH(TRIM(CLEAN(SUBSTITUTE(SUBSTITUTE(Y200, CHAR(13), ""), CHAR(10), " "))), sizeList!A:A, 0)),
        INDEX(sizeList!B:B, MATCH(TRIM(CLEAN(SUBSTITUTE(SUBSTITUTE(Y200, CHAR(13), ""), CHAR(10), " "))), sizeList!A:A, 0)),
        IF(ISNUMBER(MATCH(Y200, sizeList!A:A, 0)),
            INDEX(sizeList!B:B, MATCH(Y200, sizeList!A:A, 0)),
            IF(ISNUMBER(MATCH(TRIM(CLEAN(SUBSTITUTE(SUBSTITUTE(Y200, CHAR(13), ""), CHAR(10), " "))), sizeList!B:B, 0)),
                INDEX(sizeList!B:B, MATCH(TRIM(CLEAN(SUBSTITUTE(SUBSTITUTE(Y200, CHAR(13), ""), CHAR(10), " "))), sizeList!B:B, 0)),
                IF(ISNUMBER(MATCH(Y200, sizeList!B:B, 0)),
                    INDEX(sizeList!B:B, MATCH(Y200, sizeList!B:B, 0)),
                    "")
            )
        )
    ),
    ""
)</f>
        <v>120 cm</v>
      </c>
      <c r="Y200" s="35" t="s">
        <v>840</v>
      </c>
      <c r="Z200" s="35" t="s">
        <v>2604</v>
      </c>
      <c r="AA200" s="117" t="str">
        <f t="shared" si="31"/>
        <v>BLACK</v>
      </c>
      <c r="AB200" s="7" t="str">
        <f>IF(AA200="", "", IFERROR(VLOOKUP(AA200, colorList!A:B,2,FALSE),""))</f>
        <v>fekete</v>
      </c>
      <c r="AC200" s="7" t="str">
        <f>IF(Z200="", "", IFERROR(VLOOKUP(Z200, colorList!A:B,2,FALSE),""))</f>
        <v>fekete</v>
      </c>
      <c r="AD200" s="7"/>
    </row>
    <row r="201" spans="1:30" ht="60" customHeight="1" x14ac:dyDescent="0.25">
      <c r="A201" s="53" t="s">
        <v>860</v>
      </c>
      <c r="B201" s="7" t="str" cm="1">
        <f t="array" ref="B201">ProcessN2(S201,A201,C201)</f>
        <v>AC566_BK</v>
      </c>
      <c r="C201" s="7" t="s">
        <v>981</v>
      </c>
      <c r="D201" s="52" t="str">
        <f t="shared" si="24"/>
        <v>Acavallo zselés hasvédős heveder levehető szintetikus bárányszőrrel</v>
      </c>
      <c r="E201" s="52" t="s">
        <v>2755</v>
      </c>
      <c r="F201" s="52" t="str">
        <f t="shared" si="25"/>
        <v>Jumping stud guard girth gel classic pvc detachable ecowool</v>
      </c>
      <c r="G201" s="52" t="s">
        <v>2875</v>
      </c>
      <c r="H201" s="116" t="str">
        <f t="shared" si="26"/>
        <v>Acavallo</v>
      </c>
      <c r="I201" s="35" t="s">
        <v>2999</v>
      </c>
      <c r="J201" s="53" t="str">
        <f t="shared" si="27"/>
        <v>Lófelszerelés</v>
      </c>
      <c r="K201" s="53" t="s">
        <v>3007</v>
      </c>
      <c r="L201" s="53" t="str">
        <f t="shared" si="28"/>
        <v>Nyereg és tartozékai</v>
      </c>
      <c r="M201" s="53" t="s">
        <v>3008</v>
      </c>
      <c r="N201" s="35" t="str">
        <f t="shared" si="29"/>
        <v>Heveder</v>
      </c>
      <c r="O201" s="35" t="s">
        <v>3009</v>
      </c>
      <c r="P201" s="53" t="str">
        <f t="shared" si="30"/>
        <v>Hasvédős heveder</v>
      </c>
      <c r="Q201" s="53" t="s">
        <v>3012</v>
      </c>
      <c r="R201" s="55" t="s">
        <v>3105</v>
      </c>
      <c r="S201" s="35" t="s">
        <v>1419</v>
      </c>
      <c r="T201" s="34">
        <v>0</v>
      </c>
      <c r="U201" s="35">
        <v>222.5</v>
      </c>
      <c r="V201" s="1" t="s">
        <v>2603</v>
      </c>
      <c r="W201" s="55">
        <v>1</v>
      </c>
      <c r="X201" s="35" t="str">
        <f>IFERROR(
    IF(ISNUMBER(MATCH(TRIM(CLEAN(SUBSTITUTE(SUBSTITUTE(Y201, CHAR(13), ""), CHAR(10), " "))), sizeList!A:A, 0)),
        INDEX(sizeList!B:B, MATCH(TRIM(CLEAN(SUBSTITUTE(SUBSTITUTE(Y201, CHAR(13), ""), CHAR(10), " "))), sizeList!A:A, 0)),
        IF(ISNUMBER(MATCH(Y201, sizeList!A:A, 0)),
            INDEX(sizeList!B:B, MATCH(Y201, sizeList!A:A, 0)),
            IF(ISNUMBER(MATCH(TRIM(CLEAN(SUBSTITUTE(SUBSTITUTE(Y201, CHAR(13), ""), CHAR(10), " "))), sizeList!B:B, 0)),
                INDEX(sizeList!B:B, MATCH(TRIM(CLEAN(SUBSTITUTE(SUBSTITUTE(Y201, CHAR(13), ""), CHAR(10), " "))), sizeList!B:B, 0)),
                IF(ISNUMBER(MATCH(Y201, sizeList!B:B, 0)),
                    INDEX(sizeList!B:B, MATCH(Y201, sizeList!B:B, 0)),
                    "")
            )
        )
    ),
    ""
)</f>
        <v>125 cm</v>
      </c>
      <c r="Y201" s="35" t="s">
        <v>841</v>
      </c>
      <c r="Z201" s="35" t="s">
        <v>2604</v>
      </c>
      <c r="AA201" s="117" t="str">
        <f t="shared" si="31"/>
        <v>BLACK</v>
      </c>
      <c r="AB201" s="7" t="str">
        <f>IF(AA201="", "", IFERROR(VLOOKUP(AA201, colorList!A:B,2,FALSE),""))</f>
        <v>fekete</v>
      </c>
      <c r="AC201" s="7" t="str">
        <f>IF(Z201="", "", IFERROR(VLOOKUP(Z201, colorList!A:B,2,FALSE),""))</f>
        <v>fekete</v>
      </c>
      <c r="AD201" s="7"/>
    </row>
    <row r="202" spans="1:30" ht="60" customHeight="1" x14ac:dyDescent="0.25">
      <c r="A202" s="53" t="s">
        <v>860</v>
      </c>
      <c r="B202" s="7" t="str" cm="1">
        <f t="array" ref="B202">ProcessN2(S202,A202,C202)</f>
        <v>AC566_BK</v>
      </c>
      <c r="C202" s="7" t="s">
        <v>982</v>
      </c>
      <c r="D202" s="52" t="str">
        <f t="shared" si="24"/>
        <v>Acavallo zselés hasvédős heveder levehető szintetikus bárányszőrrel</v>
      </c>
      <c r="E202" s="52" t="s">
        <v>2755</v>
      </c>
      <c r="F202" s="52" t="str">
        <f t="shared" si="25"/>
        <v>Jumping stud guard girth gel classic pvc detachable ecowool</v>
      </c>
      <c r="G202" s="52" t="s">
        <v>2875</v>
      </c>
      <c r="H202" s="116" t="str">
        <f t="shared" si="26"/>
        <v>Acavallo</v>
      </c>
      <c r="I202" s="35" t="s">
        <v>2999</v>
      </c>
      <c r="J202" s="53" t="str">
        <f t="shared" si="27"/>
        <v>Lófelszerelés</v>
      </c>
      <c r="K202" s="53" t="s">
        <v>3007</v>
      </c>
      <c r="L202" s="53" t="str">
        <f t="shared" si="28"/>
        <v>Nyereg és tartozékai</v>
      </c>
      <c r="M202" s="53" t="s">
        <v>3008</v>
      </c>
      <c r="N202" s="35" t="str">
        <f t="shared" si="29"/>
        <v>Heveder</v>
      </c>
      <c r="O202" s="35" t="s">
        <v>3009</v>
      </c>
      <c r="P202" s="53" t="str">
        <f t="shared" si="30"/>
        <v>Hasvédős heveder</v>
      </c>
      <c r="Q202" s="53" t="s">
        <v>3012</v>
      </c>
      <c r="R202" s="55" t="s">
        <v>3105</v>
      </c>
      <c r="S202" s="35" t="s">
        <v>1420</v>
      </c>
      <c r="T202" s="34">
        <v>0</v>
      </c>
      <c r="U202" s="35">
        <v>222.5</v>
      </c>
      <c r="V202" s="1" t="s">
        <v>2603</v>
      </c>
      <c r="W202" s="55">
        <v>1</v>
      </c>
      <c r="X202" s="35" t="str">
        <f>IFERROR(
    IF(ISNUMBER(MATCH(TRIM(CLEAN(SUBSTITUTE(SUBSTITUTE(Y202, CHAR(13), ""), CHAR(10), " "))), sizeList!A:A, 0)),
        INDEX(sizeList!B:B, MATCH(TRIM(CLEAN(SUBSTITUTE(SUBSTITUTE(Y202, CHAR(13), ""), CHAR(10), " "))), sizeList!A:A, 0)),
        IF(ISNUMBER(MATCH(Y202, sizeList!A:A, 0)),
            INDEX(sizeList!B:B, MATCH(Y202, sizeList!A:A, 0)),
            IF(ISNUMBER(MATCH(TRIM(CLEAN(SUBSTITUTE(SUBSTITUTE(Y202, CHAR(13), ""), CHAR(10), " "))), sizeList!B:B, 0)),
                INDEX(sizeList!B:B, MATCH(TRIM(CLEAN(SUBSTITUTE(SUBSTITUTE(Y202, CHAR(13), ""), CHAR(10), " "))), sizeList!B:B, 0)),
                IF(ISNUMBER(MATCH(Y202, sizeList!B:B, 0)),
                    INDEX(sizeList!B:B, MATCH(Y202, sizeList!B:B, 0)),
                    "")
            )
        )
    ),
    ""
)</f>
        <v>130 cm</v>
      </c>
      <c r="Y202" s="35" t="s">
        <v>842</v>
      </c>
      <c r="Z202" s="35" t="s">
        <v>2604</v>
      </c>
      <c r="AA202" s="117" t="str">
        <f t="shared" si="31"/>
        <v>BLACK</v>
      </c>
      <c r="AB202" s="7" t="str">
        <f>IF(AA202="", "", IFERROR(VLOOKUP(AA202, colorList!A:B,2,FALSE),""))</f>
        <v>fekete</v>
      </c>
      <c r="AC202" s="7" t="str">
        <f>IF(Z202="", "", IFERROR(VLOOKUP(Z202, colorList!A:B,2,FALSE),""))</f>
        <v>fekete</v>
      </c>
      <c r="AD202" s="7"/>
    </row>
    <row r="203" spans="1:30" ht="60" customHeight="1" x14ac:dyDescent="0.25">
      <c r="A203" s="53" t="s">
        <v>860</v>
      </c>
      <c r="B203" s="7" t="str" cm="1">
        <f t="array" ref="B203">ProcessN2(S203,A203,C203)</f>
        <v>AC566_BK</v>
      </c>
      <c r="C203" s="7" t="s">
        <v>983</v>
      </c>
      <c r="D203" s="52" t="str">
        <f t="shared" si="24"/>
        <v>Acavallo zselés hasvédős heveder levehető szintetikus bárányszőrrel</v>
      </c>
      <c r="E203" s="52" t="s">
        <v>2755</v>
      </c>
      <c r="F203" s="52" t="str">
        <f t="shared" si="25"/>
        <v>Jumping stud guard girth gel classic pvc detachable ecowool</v>
      </c>
      <c r="G203" s="52" t="s">
        <v>2875</v>
      </c>
      <c r="H203" s="116" t="str">
        <f t="shared" si="26"/>
        <v>Acavallo</v>
      </c>
      <c r="I203" s="35" t="s">
        <v>2999</v>
      </c>
      <c r="J203" s="53" t="str">
        <f t="shared" si="27"/>
        <v>Lófelszerelés</v>
      </c>
      <c r="K203" s="53" t="s">
        <v>3007</v>
      </c>
      <c r="L203" s="53" t="str">
        <f t="shared" si="28"/>
        <v>Nyereg és tartozékai</v>
      </c>
      <c r="M203" s="53" t="s">
        <v>3008</v>
      </c>
      <c r="N203" s="35" t="str">
        <f t="shared" si="29"/>
        <v>Heveder</v>
      </c>
      <c r="O203" s="35" t="s">
        <v>3009</v>
      </c>
      <c r="P203" s="53" t="str">
        <f t="shared" si="30"/>
        <v>Hasvédős heveder</v>
      </c>
      <c r="Q203" s="53" t="s">
        <v>3012</v>
      </c>
      <c r="R203" s="55" t="s">
        <v>3105</v>
      </c>
      <c r="S203" s="35" t="s">
        <v>1421</v>
      </c>
      <c r="T203" s="34">
        <v>0</v>
      </c>
      <c r="U203" s="35">
        <v>222.5</v>
      </c>
      <c r="V203" s="1" t="s">
        <v>2603</v>
      </c>
      <c r="W203" s="55">
        <v>1</v>
      </c>
      <c r="X203" s="35" t="str">
        <f>IFERROR(
    IF(ISNUMBER(MATCH(TRIM(CLEAN(SUBSTITUTE(SUBSTITUTE(Y203, CHAR(13), ""), CHAR(10), " "))), sizeList!A:A, 0)),
        INDEX(sizeList!B:B, MATCH(TRIM(CLEAN(SUBSTITUTE(SUBSTITUTE(Y203, CHAR(13), ""), CHAR(10), " "))), sizeList!A:A, 0)),
        IF(ISNUMBER(MATCH(Y203, sizeList!A:A, 0)),
            INDEX(sizeList!B:B, MATCH(Y203, sizeList!A:A, 0)),
            IF(ISNUMBER(MATCH(TRIM(CLEAN(SUBSTITUTE(SUBSTITUTE(Y203, CHAR(13), ""), CHAR(10), " "))), sizeList!B:B, 0)),
                INDEX(sizeList!B:B, MATCH(TRIM(CLEAN(SUBSTITUTE(SUBSTITUTE(Y203, CHAR(13), ""), CHAR(10), " "))), sizeList!B:B, 0)),
                IF(ISNUMBER(MATCH(Y203, sizeList!B:B, 0)),
                    INDEX(sizeList!B:B, MATCH(Y203, sizeList!B:B, 0)),
                    "")
            )
        )
    ),
    ""
)</f>
        <v>135 cm</v>
      </c>
      <c r="Y203" s="35" t="s">
        <v>843</v>
      </c>
      <c r="Z203" s="35" t="s">
        <v>2604</v>
      </c>
      <c r="AA203" s="117" t="str">
        <f t="shared" si="31"/>
        <v>BLACK</v>
      </c>
      <c r="AB203" s="7" t="str">
        <f>IF(AA203="", "", IFERROR(VLOOKUP(AA203, colorList!A:B,2,FALSE),""))</f>
        <v>fekete</v>
      </c>
      <c r="AC203" s="7" t="str">
        <f>IF(Z203="", "", IFERROR(VLOOKUP(Z203, colorList!A:B,2,FALSE),""))</f>
        <v>fekete</v>
      </c>
      <c r="AD203" s="7"/>
    </row>
    <row r="204" spans="1:30" ht="60" customHeight="1" x14ac:dyDescent="0.25">
      <c r="A204" s="53" t="s">
        <v>860</v>
      </c>
      <c r="B204" s="7" t="str" cm="1">
        <f t="array" ref="B204">ProcessN2(S204,A204,C204)</f>
        <v>AC566_BK</v>
      </c>
      <c r="C204" s="7" t="s">
        <v>984</v>
      </c>
      <c r="D204" s="52" t="str">
        <f t="shared" si="24"/>
        <v>Acavallo zselés hasvédős heveder levehető szintetikus bárányszőrrel</v>
      </c>
      <c r="E204" s="52" t="s">
        <v>2755</v>
      </c>
      <c r="F204" s="52" t="str">
        <f t="shared" si="25"/>
        <v>Jumping stud guard girth gel classic pvc detachable ecowool</v>
      </c>
      <c r="G204" s="52" t="s">
        <v>2875</v>
      </c>
      <c r="H204" s="116" t="str">
        <f t="shared" si="26"/>
        <v>Acavallo</v>
      </c>
      <c r="I204" s="35" t="s">
        <v>2999</v>
      </c>
      <c r="J204" s="53" t="str">
        <f t="shared" si="27"/>
        <v>Lófelszerelés</v>
      </c>
      <c r="K204" s="53" t="s">
        <v>3007</v>
      </c>
      <c r="L204" s="53" t="str">
        <f t="shared" si="28"/>
        <v>Nyereg és tartozékai</v>
      </c>
      <c r="M204" s="53" t="s">
        <v>3008</v>
      </c>
      <c r="N204" s="35" t="str">
        <f t="shared" si="29"/>
        <v>Heveder</v>
      </c>
      <c r="O204" s="35" t="s">
        <v>3009</v>
      </c>
      <c r="P204" s="53" t="str">
        <f t="shared" si="30"/>
        <v>Hasvédős heveder</v>
      </c>
      <c r="Q204" s="53" t="s">
        <v>3012</v>
      </c>
      <c r="R204" s="55" t="s">
        <v>3105</v>
      </c>
      <c r="S204" s="35" t="s">
        <v>1422</v>
      </c>
      <c r="T204" s="34">
        <v>0</v>
      </c>
      <c r="U204" s="35">
        <v>222.5</v>
      </c>
      <c r="V204" s="1" t="s">
        <v>2603</v>
      </c>
      <c r="W204" s="55">
        <v>1</v>
      </c>
      <c r="X204" s="35" t="str">
        <f>IFERROR(
    IF(ISNUMBER(MATCH(TRIM(CLEAN(SUBSTITUTE(SUBSTITUTE(Y204, CHAR(13), ""), CHAR(10), " "))), sizeList!A:A, 0)),
        INDEX(sizeList!B:B, MATCH(TRIM(CLEAN(SUBSTITUTE(SUBSTITUTE(Y204, CHAR(13), ""), CHAR(10), " "))), sizeList!A:A, 0)),
        IF(ISNUMBER(MATCH(Y204, sizeList!A:A, 0)),
            INDEX(sizeList!B:B, MATCH(Y204, sizeList!A:A, 0)),
            IF(ISNUMBER(MATCH(TRIM(CLEAN(SUBSTITUTE(SUBSTITUTE(Y204, CHAR(13), ""), CHAR(10), " "))), sizeList!B:B, 0)),
                INDEX(sizeList!B:B, MATCH(TRIM(CLEAN(SUBSTITUTE(SUBSTITUTE(Y204, CHAR(13), ""), CHAR(10), " "))), sizeList!B:B, 0)),
                IF(ISNUMBER(MATCH(Y204, sizeList!B:B, 0)),
                    INDEX(sizeList!B:B, MATCH(Y204, sizeList!B:B, 0)),
                    "")
            )
        )
    ),
    ""
)</f>
        <v>140 cm</v>
      </c>
      <c r="Y204" s="35" t="s">
        <v>844</v>
      </c>
      <c r="Z204" s="35" t="s">
        <v>2604</v>
      </c>
      <c r="AA204" s="117" t="str">
        <f t="shared" si="31"/>
        <v>BLACK</v>
      </c>
      <c r="AB204" s="7" t="str">
        <f>IF(AA204="", "", IFERROR(VLOOKUP(AA204, colorList!A:B,2,FALSE),""))</f>
        <v>fekete</v>
      </c>
      <c r="AC204" s="7" t="str">
        <f>IF(Z204="", "", IFERROR(VLOOKUP(Z204, colorList!A:B,2,FALSE),""))</f>
        <v>fekete</v>
      </c>
      <c r="AD204" s="7"/>
    </row>
    <row r="205" spans="1:30" ht="60" customHeight="1" x14ac:dyDescent="0.25">
      <c r="A205" s="53" t="s">
        <v>860</v>
      </c>
      <c r="B205" s="7" t="str" cm="1">
        <f t="array" ref="B205">ProcessN2(S205,A205,C205)</f>
        <v>AC566_TM</v>
      </c>
      <c r="C205" s="7" t="s">
        <v>985</v>
      </c>
      <c r="D205" s="52" t="str">
        <f t="shared" si="24"/>
        <v>Acavallo zselés hasvédős heveder levehető szintetikus bárányszőrrel</v>
      </c>
      <c r="E205" s="52" t="s">
        <v>2755</v>
      </c>
      <c r="F205" s="52" t="str">
        <f t="shared" si="25"/>
        <v>Jumping stud guard girth gel classic pvc detachable ecowool</v>
      </c>
      <c r="G205" s="52" t="s">
        <v>2875</v>
      </c>
      <c r="H205" s="116" t="str">
        <f t="shared" si="26"/>
        <v>Acavallo</v>
      </c>
      <c r="I205" s="35" t="s">
        <v>2999</v>
      </c>
      <c r="J205" s="53" t="str">
        <f t="shared" si="27"/>
        <v>Lófelszerelés</v>
      </c>
      <c r="K205" s="53" t="s">
        <v>3007</v>
      </c>
      <c r="L205" s="53" t="str">
        <f t="shared" si="28"/>
        <v>Nyereg és tartozékai</v>
      </c>
      <c r="M205" s="53" t="s">
        <v>3008</v>
      </c>
      <c r="N205" s="35" t="str">
        <f t="shared" si="29"/>
        <v>Heveder</v>
      </c>
      <c r="O205" s="35" t="s">
        <v>3009</v>
      </c>
      <c r="P205" s="53" t="str">
        <f t="shared" si="30"/>
        <v>Hasvédős heveder</v>
      </c>
      <c r="Q205" s="53" t="s">
        <v>3012</v>
      </c>
      <c r="R205" s="55" t="s">
        <v>3105</v>
      </c>
      <c r="S205" s="35" t="s">
        <v>1423</v>
      </c>
      <c r="T205" s="34">
        <v>0</v>
      </c>
      <c r="U205" s="35">
        <v>222.5</v>
      </c>
      <c r="V205" s="1" t="s">
        <v>2603</v>
      </c>
      <c r="W205" s="55">
        <v>1</v>
      </c>
      <c r="X205" s="35" t="str">
        <f>IFERROR(
    IF(ISNUMBER(MATCH(TRIM(CLEAN(SUBSTITUTE(SUBSTITUTE(Y205, CHAR(13), ""), CHAR(10), " "))), sizeList!A:A, 0)),
        INDEX(sizeList!B:B, MATCH(TRIM(CLEAN(SUBSTITUTE(SUBSTITUTE(Y205, CHAR(13), ""), CHAR(10), " "))), sizeList!A:A, 0)),
        IF(ISNUMBER(MATCH(Y205, sizeList!A:A, 0)),
            INDEX(sizeList!B:B, MATCH(Y205, sizeList!A:A, 0)),
            IF(ISNUMBER(MATCH(TRIM(CLEAN(SUBSTITUTE(SUBSTITUTE(Y205, CHAR(13), ""), CHAR(10), " "))), sizeList!B:B, 0)),
                INDEX(sizeList!B:B, MATCH(TRIM(CLEAN(SUBSTITUTE(SUBSTITUTE(Y205, CHAR(13), ""), CHAR(10), " "))), sizeList!B:B, 0)),
                IF(ISNUMBER(MATCH(Y205, sizeList!B:B, 0)),
                    INDEX(sizeList!B:B, MATCH(Y205, sizeList!B:B, 0)),
                    "")
            )
        )
    ),
    ""
)</f>
        <v>115 cm</v>
      </c>
      <c r="Y205" s="35" t="s">
        <v>838</v>
      </c>
      <c r="Z205" s="35" t="s">
        <v>2605</v>
      </c>
      <c r="AA205" s="117" t="str">
        <f t="shared" si="31"/>
        <v>DARK BROWN</v>
      </c>
      <c r="AB205" s="7" t="str">
        <f>IF(AA205="", "", IFERROR(VLOOKUP(AA205, colorList!A:B,2,FALSE),""))</f>
        <v>sötétbarna</v>
      </c>
      <c r="AC205" s="7" t="str">
        <f>IF(Z205="", "", IFERROR(VLOOKUP(Z205, colorList!A:B,2,FALSE),""))</f>
        <v>sötétbarna</v>
      </c>
      <c r="AD205" s="7"/>
    </row>
    <row r="206" spans="1:30" ht="60" customHeight="1" x14ac:dyDescent="0.25">
      <c r="A206" s="53" t="s">
        <v>860</v>
      </c>
      <c r="B206" s="7" t="str" cm="1">
        <f t="array" ref="B206">ProcessN2(S206,A206,C206)</f>
        <v>AC566_TM</v>
      </c>
      <c r="C206" s="7" t="s">
        <v>986</v>
      </c>
      <c r="D206" s="52" t="str">
        <f t="shared" si="24"/>
        <v>Acavallo zselés hasvédős heveder levehető szintetikus bárányszőrrel</v>
      </c>
      <c r="E206" s="52" t="s">
        <v>2755</v>
      </c>
      <c r="F206" s="52" t="str">
        <f t="shared" si="25"/>
        <v>Jumping stud guard girth gel classic pvc detachable ecowool</v>
      </c>
      <c r="G206" s="52" t="s">
        <v>2875</v>
      </c>
      <c r="H206" s="116" t="str">
        <f t="shared" si="26"/>
        <v>Acavallo</v>
      </c>
      <c r="I206" s="35" t="s">
        <v>2999</v>
      </c>
      <c r="J206" s="53" t="str">
        <f t="shared" si="27"/>
        <v>Lófelszerelés</v>
      </c>
      <c r="K206" s="53" t="s">
        <v>3007</v>
      </c>
      <c r="L206" s="53" t="str">
        <f t="shared" si="28"/>
        <v>Nyereg és tartozékai</v>
      </c>
      <c r="M206" s="53" t="s">
        <v>3008</v>
      </c>
      <c r="N206" s="35" t="str">
        <f t="shared" si="29"/>
        <v>Heveder</v>
      </c>
      <c r="O206" s="35" t="s">
        <v>3009</v>
      </c>
      <c r="P206" s="53" t="str">
        <f t="shared" si="30"/>
        <v>Hasvédős heveder</v>
      </c>
      <c r="Q206" s="53" t="s">
        <v>3012</v>
      </c>
      <c r="R206" s="55" t="s">
        <v>3105</v>
      </c>
      <c r="S206" s="35" t="s">
        <v>1424</v>
      </c>
      <c r="T206" s="34">
        <v>0</v>
      </c>
      <c r="U206" s="35">
        <v>222.5</v>
      </c>
      <c r="V206" s="1" t="s">
        <v>2603</v>
      </c>
      <c r="W206" s="55">
        <v>1</v>
      </c>
      <c r="X206" s="35" t="str">
        <f>IFERROR(
    IF(ISNUMBER(MATCH(TRIM(CLEAN(SUBSTITUTE(SUBSTITUTE(Y206, CHAR(13), ""), CHAR(10), " "))), sizeList!A:A, 0)),
        INDEX(sizeList!B:B, MATCH(TRIM(CLEAN(SUBSTITUTE(SUBSTITUTE(Y206, CHAR(13), ""), CHAR(10), " "))), sizeList!A:A, 0)),
        IF(ISNUMBER(MATCH(Y206, sizeList!A:A, 0)),
            INDEX(sizeList!B:B, MATCH(Y206, sizeList!A:A, 0)),
            IF(ISNUMBER(MATCH(TRIM(CLEAN(SUBSTITUTE(SUBSTITUTE(Y206, CHAR(13), ""), CHAR(10), " "))), sizeList!B:B, 0)),
                INDEX(sizeList!B:B, MATCH(TRIM(CLEAN(SUBSTITUTE(SUBSTITUTE(Y206, CHAR(13), ""), CHAR(10), " "))), sizeList!B:B, 0)),
                IF(ISNUMBER(MATCH(Y206, sizeList!B:B, 0)),
                    INDEX(sizeList!B:B, MATCH(Y206, sizeList!B:B, 0)),
                    "")
            )
        )
    ),
    ""
)</f>
        <v>120 cm</v>
      </c>
      <c r="Y206" s="35" t="s">
        <v>840</v>
      </c>
      <c r="Z206" s="35" t="s">
        <v>2605</v>
      </c>
      <c r="AA206" s="117" t="str">
        <f t="shared" si="31"/>
        <v>DARK BROWN</v>
      </c>
      <c r="AB206" s="7" t="str">
        <f>IF(AA206="", "", IFERROR(VLOOKUP(AA206, colorList!A:B,2,FALSE),""))</f>
        <v>sötétbarna</v>
      </c>
      <c r="AC206" s="7" t="str">
        <f>IF(Z206="", "", IFERROR(VLOOKUP(Z206, colorList!A:B,2,FALSE),""))</f>
        <v>sötétbarna</v>
      </c>
      <c r="AD206" s="7"/>
    </row>
    <row r="207" spans="1:30" ht="60" customHeight="1" x14ac:dyDescent="0.25">
      <c r="A207" s="53" t="s">
        <v>860</v>
      </c>
      <c r="B207" s="7" t="str" cm="1">
        <f t="array" ref="B207">ProcessN2(S207,A207,C207)</f>
        <v>AC566_TM</v>
      </c>
      <c r="C207" s="7" t="s">
        <v>987</v>
      </c>
      <c r="D207" s="52" t="str">
        <f t="shared" si="24"/>
        <v>Acavallo zselés hasvédős heveder levehető szintetikus bárányszőrrel</v>
      </c>
      <c r="E207" s="52" t="s">
        <v>2755</v>
      </c>
      <c r="F207" s="52" t="str">
        <f t="shared" si="25"/>
        <v>Jumping stud guard girth gel classic pvc detachable ecowool</v>
      </c>
      <c r="G207" s="52" t="s">
        <v>2875</v>
      </c>
      <c r="H207" s="116" t="str">
        <f t="shared" si="26"/>
        <v>Acavallo</v>
      </c>
      <c r="I207" s="35" t="s">
        <v>2999</v>
      </c>
      <c r="J207" s="53" t="str">
        <f t="shared" si="27"/>
        <v>Lófelszerelés</v>
      </c>
      <c r="K207" s="53" t="s">
        <v>3007</v>
      </c>
      <c r="L207" s="53" t="str">
        <f t="shared" si="28"/>
        <v>Nyereg és tartozékai</v>
      </c>
      <c r="M207" s="53" t="s">
        <v>3008</v>
      </c>
      <c r="N207" s="35" t="str">
        <f t="shared" si="29"/>
        <v>Heveder</v>
      </c>
      <c r="O207" s="35" t="s">
        <v>3009</v>
      </c>
      <c r="P207" s="53" t="str">
        <f t="shared" si="30"/>
        <v>Hasvédős heveder</v>
      </c>
      <c r="Q207" s="53" t="s">
        <v>3012</v>
      </c>
      <c r="R207" s="55" t="s">
        <v>3105</v>
      </c>
      <c r="S207" s="35" t="s">
        <v>1425</v>
      </c>
      <c r="T207" s="34">
        <v>0</v>
      </c>
      <c r="U207" s="35">
        <v>222.5</v>
      </c>
      <c r="V207" s="1" t="s">
        <v>2603</v>
      </c>
      <c r="W207" s="55">
        <v>1</v>
      </c>
      <c r="X207" s="35" t="str">
        <f>IFERROR(
    IF(ISNUMBER(MATCH(TRIM(CLEAN(SUBSTITUTE(SUBSTITUTE(Y207, CHAR(13), ""), CHAR(10), " "))), sizeList!A:A, 0)),
        INDEX(sizeList!B:B, MATCH(TRIM(CLEAN(SUBSTITUTE(SUBSTITUTE(Y207, CHAR(13), ""), CHAR(10), " "))), sizeList!A:A, 0)),
        IF(ISNUMBER(MATCH(Y207, sizeList!A:A, 0)),
            INDEX(sizeList!B:B, MATCH(Y207, sizeList!A:A, 0)),
            IF(ISNUMBER(MATCH(TRIM(CLEAN(SUBSTITUTE(SUBSTITUTE(Y207, CHAR(13), ""), CHAR(10), " "))), sizeList!B:B, 0)),
                INDEX(sizeList!B:B, MATCH(TRIM(CLEAN(SUBSTITUTE(SUBSTITUTE(Y207, CHAR(13), ""), CHAR(10), " "))), sizeList!B:B, 0)),
                IF(ISNUMBER(MATCH(Y207, sizeList!B:B, 0)),
                    INDEX(sizeList!B:B, MATCH(Y207, sizeList!B:B, 0)),
                    "")
            )
        )
    ),
    ""
)</f>
        <v>125 cm</v>
      </c>
      <c r="Y207" s="35" t="s">
        <v>841</v>
      </c>
      <c r="Z207" s="35" t="s">
        <v>2605</v>
      </c>
      <c r="AA207" s="117" t="str">
        <f t="shared" si="31"/>
        <v>DARK BROWN</v>
      </c>
      <c r="AB207" s="7" t="str">
        <f>IF(AA207="", "", IFERROR(VLOOKUP(AA207, colorList!A:B,2,FALSE),""))</f>
        <v>sötétbarna</v>
      </c>
      <c r="AC207" s="7" t="str">
        <f>IF(Z207="", "", IFERROR(VLOOKUP(Z207, colorList!A:B,2,FALSE),""))</f>
        <v>sötétbarna</v>
      </c>
      <c r="AD207" s="7"/>
    </row>
    <row r="208" spans="1:30" ht="60" customHeight="1" x14ac:dyDescent="0.25">
      <c r="A208" s="53" t="s">
        <v>860</v>
      </c>
      <c r="B208" s="7" t="str" cm="1">
        <f t="array" ref="B208">ProcessN2(S208,A208,C208)</f>
        <v>AC566_TM</v>
      </c>
      <c r="C208" s="7" t="s">
        <v>988</v>
      </c>
      <c r="D208" s="52" t="str">
        <f t="shared" si="24"/>
        <v>Acavallo zselés hasvédős heveder levehető szintetikus bárányszőrrel</v>
      </c>
      <c r="E208" s="52" t="s">
        <v>2755</v>
      </c>
      <c r="F208" s="52" t="str">
        <f t="shared" si="25"/>
        <v>Jumping stud guard girth gel classic pvc detachable ecowool</v>
      </c>
      <c r="G208" s="52" t="s">
        <v>2875</v>
      </c>
      <c r="H208" s="116" t="str">
        <f t="shared" si="26"/>
        <v>Acavallo</v>
      </c>
      <c r="I208" s="35" t="s">
        <v>2999</v>
      </c>
      <c r="J208" s="53" t="str">
        <f t="shared" si="27"/>
        <v>Lófelszerelés</v>
      </c>
      <c r="K208" s="53" t="s">
        <v>3007</v>
      </c>
      <c r="L208" s="53" t="str">
        <f t="shared" si="28"/>
        <v>Nyereg és tartozékai</v>
      </c>
      <c r="M208" s="53" t="s">
        <v>3008</v>
      </c>
      <c r="N208" s="35" t="str">
        <f t="shared" si="29"/>
        <v>Heveder</v>
      </c>
      <c r="O208" s="35" t="s">
        <v>3009</v>
      </c>
      <c r="P208" s="53" t="str">
        <f t="shared" si="30"/>
        <v>Hasvédős heveder</v>
      </c>
      <c r="Q208" s="53" t="s">
        <v>3012</v>
      </c>
      <c r="R208" s="55" t="s">
        <v>3105</v>
      </c>
      <c r="S208" s="35" t="s">
        <v>1426</v>
      </c>
      <c r="T208" s="34">
        <v>0</v>
      </c>
      <c r="U208" s="35">
        <v>222.5</v>
      </c>
      <c r="V208" s="1" t="s">
        <v>2603</v>
      </c>
      <c r="W208" s="55">
        <v>1</v>
      </c>
      <c r="X208" s="35" t="str">
        <f>IFERROR(
    IF(ISNUMBER(MATCH(TRIM(CLEAN(SUBSTITUTE(SUBSTITUTE(Y208, CHAR(13), ""), CHAR(10), " "))), sizeList!A:A, 0)),
        INDEX(sizeList!B:B, MATCH(TRIM(CLEAN(SUBSTITUTE(SUBSTITUTE(Y208, CHAR(13), ""), CHAR(10), " "))), sizeList!A:A, 0)),
        IF(ISNUMBER(MATCH(Y208, sizeList!A:A, 0)),
            INDEX(sizeList!B:B, MATCH(Y208, sizeList!A:A, 0)),
            IF(ISNUMBER(MATCH(TRIM(CLEAN(SUBSTITUTE(SUBSTITUTE(Y208, CHAR(13), ""), CHAR(10), " "))), sizeList!B:B, 0)),
                INDEX(sizeList!B:B, MATCH(TRIM(CLEAN(SUBSTITUTE(SUBSTITUTE(Y208, CHAR(13), ""), CHAR(10), " "))), sizeList!B:B, 0)),
                IF(ISNUMBER(MATCH(Y208, sizeList!B:B, 0)),
                    INDEX(sizeList!B:B, MATCH(Y208, sizeList!B:B, 0)),
                    "")
            )
        )
    ),
    ""
)</f>
        <v>130 cm</v>
      </c>
      <c r="Y208" s="35" t="s">
        <v>842</v>
      </c>
      <c r="Z208" s="35" t="s">
        <v>2605</v>
      </c>
      <c r="AA208" s="117" t="str">
        <f t="shared" si="31"/>
        <v>DARK BROWN</v>
      </c>
      <c r="AB208" s="7" t="str">
        <f>IF(AA208="", "", IFERROR(VLOOKUP(AA208, colorList!A:B,2,FALSE),""))</f>
        <v>sötétbarna</v>
      </c>
      <c r="AC208" s="7" t="str">
        <f>IF(Z208="", "", IFERROR(VLOOKUP(Z208, colorList!A:B,2,FALSE),""))</f>
        <v>sötétbarna</v>
      </c>
      <c r="AD208" s="7"/>
    </row>
    <row r="209" spans="1:30" ht="60" customHeight="1" x14ac:dyDescent="0.25">
      <c r="A209" s="53" t="s">
        <v>860</v>
      </c>
      <c r="B209" s="7" t="str" cm="1">
        <f t="array" ref="B209">ProcessN2(S209,A209,C209)</f>
        <v>AC566_TM</v>
      </c>
      <c r="C209" s="7" t="s">
        <v>989</v>
      </c>
      <c r="D209" s="52" t="str">
        <f t="shared" si="24"/>
        <v>Acavallo zselés hasvédős heveder levehető szintetikus bárányszőrrel</v>
      </c>
      <c r="E209" s="52" t="s">
        <v>2755</v>
      </c>
      <c r="F209" s="52" t="str">
        <f t="shared" si="25"/>
        <v>Jumping stud guard girth gel classic pvc detachable ecowool</v>
      </c>
      <c r="G209" s="52" t="s">
        <v>2875</v>
      </c>
      <c r="H209" s="116" t="str">
        <f t="shared" si="26"/>
        <v>Acavallo</v>
      </c>
      <c r="I209" s="35" t="s">
        <v>2999</v>
      </c>
      <c r="J209" s="53" t="str">
        <f t="shared" si="27"/>
        <v>Lófelszerelés</v>
      </c>
      <c r="K209" s="53" t="s">
        <v>3007</v>
      </c>
      <c r="L209" s="53" t="str">
        <f t="shared" si="28"/>
        <v>Nyereg és tartozékai</v>
      </c>
      <c r="M209" s="53" t="s">
        <v>3008</v>
      </c>
      <c r="N209" s="35" t="str">
        <f t="shared" si="29"/>
        <v>Heveder</v>
      </c>
      <c r="O209" s="35" t="s">
        <v>3009</v>
      </c>
      <c r="P209" s="53" t="str">
        <f t="shared" si="30"/>
        <v>Hasvédős heveder</v>
      </c>
      <c r="Q209" s="53" t="s">
        <v>3012</v>
      </c>
      <c r="R209" s="55" t="s">
        <v>3105</v>
      </c>
      <c r="S209" s="35" t="s">
        <v>1427</v>
      </c>
      <c r="T209" s="34">
        <v>0</v>
      </c>
      <c r="U209" s="35">
        <v>222.5</v>
      </c>
      <c r="V209" s="1" t="s">
        <v>2603</v>
      </c>
      <c r="W209" s="55">
        <v>1</v>
      </c>
      <c r="X209" s="35" t="str">
        <f>IFERROR(
    IF(ISNUMBER(MATCH(TRIM(CLEAN(SUBSTITUTE(SUBSTITUTE(Y209, CHAR(13), ""), CHAR(10), " "))), sizeList!A:A, 0)),
        INDEX(sizeList!B:B, MATCH(TRIM(CLEAN(SUBSTITUTE(SUBSTITUTE(Y209, CHAR(13), ""), CHAR(10), " "))), sizeList!A:A, 0)),
        IF(ISNUMBER(MATCH(Y209, sizeList!A:A, 0)),
            INDEX(sizeList!B:B, MATCH(Y209, sizeList!A:A, 0)),
            IF(ISNUMBER(MATCH(TRIM(CLEAN(SUBSTITUTE(SUBSTITUTE(Y209, CHAR(13), ""), CHAR(10), " "))), sizeList!B:B, 0)),
                INDEX(sizeList!B:B, MATCH(TRIM(CLEAN(SUBSTITUTE(SUBSTITUTE(Y209, CHAR(13), ""), CHAR(10), " "))), sizeList!B:B, 0)),
                IF(ISNUMBER(MATCH(Y209, sizeList!B:B, 0)),
                    INDEX(sizeList!B:B, MATCH(Y209, sizeList!B:B, 0)),
                    "")
            )
        )
    ),
    ""
)</f>
        <v>135 cm</v>
      </c>
      <c r="Y209" s="35" t="s">
        <v>843</v>
      </c>
      <c r="Z209" s="35" t="s">
        <v>2605</v>
      </c>
      <c r="AA209" s="117" t="str">
        <f t="shared" si="31"/>
        <v>DARK BROWN</v>
      </c>
      <c r="AB209" s="7" t="str">
        <f>IF(AA209="", "", IFERROR(VLOOKUP(AA209, colorList!A:B,2,FALSE),""))</f>
        <v>sötétbarna</v>
      </c>
      <c r="AC209" s="7" t="str">
        <f>IF(Z209="", "", IFERROR(VLOOKUP(Z209, colorList!A:B,2,FALSE),""))</f>
        <v>sötétbarna</v>
      </c>
      <c r="AD209" s="7"/>
    </row>
    <row r="210" spans="1:30" ht="60" customHeight="1" x14ac:dyDescent="0.25">
      <c r="A210" s="53" t="s">
        <v>860</v>
      </c>
      <c r="B210" s="7" t="str" cm="1">
        <f t="array" ref="B210">ProcessN2(S210,A210,C210)</f>
        <v>AC566_TM</v>
      </c>
      <c r="C210" s="7" t="s">
        <v>990</v>
      </c>
      <c r="D210" s="52" t="str">
        <f t="shared" si="24"/>
        <v>Acavallo zselés hasvédős heveder levehető szintetikus bárányszőrrel</v>
      </c>
      <c r="E210" s="52" t="s">
        <v>2755</v>
      </c>
      <c r="F210" s="52" t="str">
        <f t="shared" si="25"/>
        <v>Jumping stud guard girth gel classic pvc detachable ecowool</v>
      </c>
      <c r="G210" s="52" t="s">
        <v>2875</v>
      </c>
      <c r="H210" s="116" t="str">
        <f t="shared" si="26"/>
        <v>Acavallo</v>
      </c>
      <c r="I210" s="35" t="s">
        <v>2999</v>
      </c>
      <c r="J210" s="53" t="str">
        <f t="shared" si="27"/>
        <v>Lófelszerelés</v>
      </c>
      <c r="K210" s="53" t="s">
        <v>3007</v>
      </c>
      <c r="L210" s="53" t="str">
        <f t="shared" si="28"/>
        <v>Nyereg és tartozékai</v>
      </c>
      <c r="M210" s="53" t="s">
        <v>3008</v>
      </c>
      <c r="N210" s="35" t="str">
        <f t="shared" si="29"/>
        <v>Heveder</v>
      </c>
      <c r="O210" s="35" t="s">
        <v>3009</v>
      </c>
      <c r="P210" s="53" t="str">
        <f t="shared" si="30"/>
        <v>Hasvédős heveder</v>
      </c>
      <c r="Q210" s="53" t="s">
        <v>3012</v>
      </c>
      <c r="R210" s="55" t="s">
        <v>3105</v>
      </c>
      <c r="S210" s="35" t="s">
        <v>1428</v>
      </c>
      <c r="T210" s="34">
        <v>0</v>
      </c>
      <c r="U210" s="35">
        <v>222.5</v>
      </c>
      <c r="V210" s="1" t="s">
        <v>2603</v>
      </c>
      <c r="W210" s="55">
        <v>1</v>
      </c>
      <c r="X210" s="35" t="str">
        <f>IFERROR(
    IF(ISNUMBER(MATCH(TRIM(CLEAN(SUBSTITUTE(SUBSTITUTE(Y210, CHAR(13), ""), CHAR(10), " "))), sizeList!A:A, 0)),
        INDEX(sizeList!B:B, MATCH(TRIM(CLEAN(SUBSTITUTE(SUBSTITUTE(Y210, CHAR(13), ""), CHAR(10), " "))), sizeList!A:A, 0)),
        IF(ISNUMBER(MATCH(Y210, sizeList!A:A, 0)),
            INDEX(sizeList!B:B, MATCH(Y210, sizeList!A:A, 0)),
            IF(ISNUMBER(MATCH(TRIM(CLEAN(SUBSTITUTE(SUBSTITUTE(Y210, CHAR(13), ""), CHAR(10), " "))), sizeList!B:B, 0)),
                INDEX(sizeList!B:B, MATCH(TRIM(CLEAN(SUBSTITUTE(SUBSTITUTE(Y210, CHAR(13), ""), CHAR(10), " "))), sizeList!B:B, 0)),
                IF(ISNUMBER(MATCH(Y210, sizeList!B:B, 0)),
                    INDEX(sizeList!B:B, MATCH(Y210, sizeList!B:B, 0)),
                    "")
            )
        )
    ),
    ""
)</f>
        <v>140 cm</v>
      </c>
      <c r="Y210" s="35" t="s">
        <v>844</v>
      </c>
      <c r="Z210" s="35" t="s">
        <v>2605</v>
      </c>
      <c r="AA210" s="117" t="str">
        <f t="shared" si="31"/>
        <v>DARK BROWN</v>
      </c>
      <c r="AB210" s="7" t="str">
        <f>IF(AA210="", "", IFERROR(VLOOKUP(AA210, colorList!A:B,2,FALSE),""))</f>
        <v>sötétbarna</v>
      </c>
      <c r="AC210" s="7" t="str">
        <f>IF(Z210="", "", IFERROR(VLOOKUP(Z210, colorList!A:B,2,FALSE),""))</f>
        <v>sötétbarna</v>
      </c>
      <c r="AD210" s="7"/>
    </row>
    <row r="211" spans="1:30" ht="60" customHeight="1" x14ac:dyDescent="0.25">
      <c r="A211" s="53" t="s">
        <v>861</v>
      </c>
      <c r="B211" s="7" t="str" cm="1">
        <f t="array" ref="B211">ProcessN2(S211,A211,C211)</f>
        <v>AC567_BK</v>
      </c>
      <c r="C211" s="7" t="s">
        <v>991</v>
      </c>
      <c r="D211" s="52" t="str">
        <f t="shared" si="24"/>
        <v>Acavallo zselés díjlovas heveder levehető szintetikus bárányszőrrel</v>
      </c>
      <c r="E211" s="52" t="s">
        <v>2756</v>
      </c>
      <c r="F211" s="52" t="str">
        <f t="shared" si="25"/>
        <v>Dressage girth gel classic ecowool</v>
      </c>
      <c r="G211" s="52" t="s">
        <v>2876</v>
      </c>
      <c r="H211" s="116" t="str">
        <f t="shared" si="26"/>
        <v>Acavallo</v>
      </c>
      <c r="I211" s="35" t="s">
        <v>2999</v>
      </c>
      <c r="J211" s="53" t="str">
        <f t="shared" si="27"/>
        <v>Lófelszerelés</v>
      </c>
      <c r="K211" s="53" t="s">
        <v>3007</v>
      </c>
      <c r="L211" s="53" t="str">
        <f t="shared" si="28"/>
        <v>Nyereg és tartozékai</v>
      </c>
      <c r="M211" s="53" t="s">
        <v>3008</v>
      </c>
      <c r="N211" s="35" t="str">
        <f t="shared" si="29"/>
        <v>Heveder</v>
      </c>
      <c r="O211" s="35" t="s">
        <v>3009</v>
      </c>
      <c r="P211" s="53" t="str">
        <f t="shared" si="30"/>
        <v>Díjlovas heveder</v>
      </c>
      <c r="Q211" s="53" t="s">
        <v>3011</v>
      </c>
      <c r="R211" s="55" t="s">
        <v>3106</v>
      </c>
      <c r="S211" s="35" t="s">
        <v>1429</v>
      </c>
      <c r="T211" s="34">
        <v>0</v>
      </c>
      <c r="U211" s="35">
        <v>185.5</v>
      </c>
      <c r="V211" s="1" t="s">
        <v>2603</v>
      </c>
      <c r="W211" s="55">
        <v>1</v>
      </c>
      <c r="X211" s="35">
        <f>IFERROR(
    IF(ISNUMBER(MATCH(TRIM(CLEAN(SUBSTITUTE(SUBSTITUTE(Y211, CHAR(13), ""), CHAR(10), " "))), sizeList!A:A, 0)),
        INDEX(sizeList!B:B, MATCH(TRIM(CLEAN(SUBSTITUTE(SUBSTITUTE(Y211, CHAR(13), ""), CHAR(10), " "))), sizeList!A:A, 0)),
        IF(ISNUMBER(MATCH(Y211, sizeList!A:A, 0)),
            INDEX(sizeList!B:B, MATCH(Y211, sizeList!A:A, 0)),
            IF(ISNUMBER(MATCH(TRIM(CLEAN(SUBSTITUTE(SUBSTITUTE(Y211, CHAR(13), ""), CHAR(10), " "))), sizeList!B:B, 0)),
                INDEX(sizeList!B:B, MATCH(TRIM(CLEAN(SUBSTITUTE(SUBSTITUTE(Y211, CHAR(13), ""), CHAR(10), " "))), sizeList!B:B, 0)),
                IF(ISNUMBER(MATCH(Y211, sizeList!B:B, 0)),
                    INDEX(sizeList!B:B, MATCH(Y211, sizeList!B:B, 0)),
                    "")
            )
        )
    ),
    ""
)</f>
        <v>55</v>
      </c>
      <c r="Y211" s="35">
        <v>55</v>
      </c>
      <c r="Z211" s="35" t="s">
        <v>2604</v>
      </c>
      <c r="AA211" s="117" t="str">
        <f t="shared" si="31"/>
        <v>BLACK</v>
      </c>
      <c r="AB211" s="7" t="str">
        <f>IF(AA211="", "", IFERROR(VLOOKUP(AA211, colorList!A:B,2,FALSE),""))</f>
        <v>fekete</v>
      </c>
      <c r="AC211" s="7" t="str">
        <f>IF(Z211="", "", IFERROR(VLOOKUP(Z211, colorList!A:B,2,FALSE),""))</f>
        <v>fekete</v>
      </c>
      <c r="AD211" s="7"/>
    </row>
    <row r="212" spans="1:30" ht="60" customHeight="1" x14ac:dyDescent="0.25">
      <c r="A212" s="53" t="s">
        <v>861</v>
      </c>
      <c r="B212" s="7" t="str" cm="1">
        <f t="array" ref="B212">ProcessN2(S212,A212,C212)</f>
        <v>AC567_BK</v>
      </c>
      <c r="C212" s="7" t="s">
        <v>992</v>
      </c>
      <c r="D212" s="52" t="str">
        <f t="shared" si="24"/>
        <v>Acavallo zselés díjlovas heveder levehető szintetikus bárányszőrrel</v>
      </c>
      <c r="E212" s="52" t="s">
        <v>2756</v>
      </c>
      <c r="F212" s="52" t="str">
        <f t="shared" si="25"/>
        <v>Dressage girth gel classic ecowool</v>
      </c>
      <c r="G212" s="52" t="s">
        <v>2876</v>
      </c>
      <c r="H212" s="116" t="str">
        <f t="shared" si="26"/>
        <v>Acavallo</v>
      </c>
      <c r="I212" s="35" t="s">
        <v>2999</v>
      </c>
      <c r="J212" s="53" t="str">
        <f t="shared" si="27"/>
        <v>Lófelszerelés</v>
      </c>
      <c r="K212" s="53" t="s">
        <v>3007</v>
      </c>
      <c r="L212" s="53" t="str">
        <f t="shared" si="28"/>
        <v>Nyereg és tartozékai</v>
      </c>
      <c r="M212" s="53" t="s">
        <v>3008</v>
      </c>
      <c r="N212" s="35" t="str">
        <f t="shared" si="29"/>
        <v>Heveder</v>
      </c>
      <c r="O212" s="35" t="s">
        <v>3009</v>
      </c>
      <c r="P212" s="53" t="str">
        <f t="shared" si="30"/>
        <v>Díjlovas heveder</v>
      </c>
      <c r="Q212" s="53" t="s">
        <v>3011</v>
      </c>
      <c r="R212" s="55" t="s">
        <v>3106</v>
      </c>
      <c r="S212" s="35" t="s">
        <v>1430</v>
      </c>
      <c r="T212" s="34">
        <v>0</v>
      </c>
      <c r="U212" s="35">
        <v>185.5</v>
      </c>
      <c r="V212" s="1" t="s">
        <v>2603</v>
      </c>
      <c r="W212" s="55">
        <v>1</v>
      </c>
      <c r="X212" s="35">
        <f>IFERROR(
    IF(ISNUMBER(MATCH(TRIM(CLEAN(SUBSTITUTE(SUBSTITUTE(Y212, CHAR(13), ""), CHAR(10), " "))), sizeList!A:A, 0)),
        INDEX(sizeList!B:B, MATCH(TRIM(CLEAN(SUBSTITUTE(SUBSTITUTE(Y212, CHAR(13), ""), CHAR(10), " "))), sizeList!A:A, 0)),
        IF(ISNUMBER(MATCH(Y212, sizeList!A:A, 0)),
            INDEX(sizeList!B:B, MATCH(Y212, sizeList!A:A, 0)),
            IF(ISNUMBER(MATCH(TRIM(CLEAN(SUBSTITUTE(SUBSTITUTE(Y212, CHAR(13), ""), CHAR(10), " "))), sizeList!B:B, 0)),
                INDEX(sizeList!B:B, MATCH(TRIM(CLEAN(SUBSTITUTE(SUBSTITUTE(Y212, CHAR(13), ""), CHAR(10), " "))), sizeList!B:B, 0)),
                IF(ISNUMBER(MATCH(Y212, sizeList!B:B, 0)),
                    INDEX(sizeList!B:B, MATCH(Y212, sizeList!B:B, 0)),
                    "")
            )
        )
    ),
    ""
)</f>
        <v>60</v>
      </c>
      <c r="Y212" s="35">
        <v>60</v>
      </c>
      <c r="Z212" s="35" t="s">
        <v>2604</v>
      </c>
      <c r="AA212" s="117" t="str">
        <f t="shared" si="31"/>
        <v>BLACK</v>
      </c>
      <c r="AB212" s="7" t="str">
        <f>IF(AA212="", "", IFERROR(VLOOKUP(AA212, colorList!A:B,2,FALSE),""))</f>
        <v>fekete</v>
      </c>
      <c r="AC212" s="7" t="str">
        <f>IF(Z212="", "", IFERROR(VLOOKUP(Z212, colorList!A:B,2,FALSE),""))</f>
        <v>fekete</v>
      </c>
      <c r="AD212" s="7"/>
    </row>
    <row r="213" spans="1:30" ht="60" customHeight="1" x14ac:dyDescent="0.25">
      <c r="A213" s="53" t="s">
        <v>861</v>
      </c>
      <c r="B213" s="7" t="str" cm="1">
        <f t="array" ref="B213">ProcessN2(S213,A213,C213)</f>
        <v>AC567_BK</v>
      </c>
      <c r="C213" s="7" t="s">
        <v>993</v>
      </c>
      <c r="D213" s="52" t="str">
        <f t="shared" si="24"/>
        <v>Acavallo zselés díjlovas heveder levehető szintetikus bárányszőrrel</v>
      </c>
      <c r="E213" s="52" t="s">
        <v>2756</v>
      </c>
      <c r="F213" s="52" t="str">
        <f t="shared" si="25"/>
        <v>Dressage girth gel classic ecowool</v>
      </c>
      <c r="G213" s="52" t="s">
        <v>2876</v>
      </c>
      <c r="H213" s="116" t="str">
        <f t="shared" si="26"/>
        <v>Acavallo</v>
      </c>
      <c r="I213" s="35" t="s">
        <v>2999</v>
      </c>
      <c r="J213" s="53" t="str">
        <f t="shared" si="27"/>
        <v>Lófelszerelés</v>
      </c>
      <c r="K213" s="53" t="s">
        <v>3007</v>
      </c>
      <c r="L213" s="53" t="str">
        <f t="shared" si="28"/>
        <v>Nyereg és tartozékai</v>
      </c>
      <c r="M213" s="53" t="s">
        <v>3008</v>
      </c>
      <c r="N213" s="35" t="str">
        <f t="shared" si="29"/>
        <v>Heveder</v>
      </c>
      <c r="O213" s="35" t="s">
        <v>3009</v>
      </c>
      <c r="P213" s="53" t="str">
        <f t="shared" si="30"/>
        <v>Díjlovas heveder</v>
      </c>
      <c r="Q213" s="53" t="s">
        <v>3011</v>
      </c>
      <c r="R213" s="55" t="s">
        <v>3106</v>
      </c>
      <c r="S213" s="35" t="s">
        <v>1431</v>
      </c>
      <c r="T213" s="34">
        <v>0</v>
      </c>
      <c r="U213" s="35">
        <v>185.5</v>
      </c>
      <c r="V213" s="1" t="s">
        <v>2603</v>
      </c>
      <c r="W213" s="55">
        <v>1</v>
      </c>
      <c r="X213" s="35" t="str">
        <f>IFERROR(
    IF(ISNUMBER(MATCH(TRIM(CLEAN(SUBSTITUTE(SUBSTITUTE(Y213, CHAR(13), ""), CHAR(10), " "))), sizeList!A:A, 0)),
        INDEX(sizeList!B:B, MATCH(TRIM(CLEAN(SUBSTITUTE(SUBSTITUTE(Y213, CHAR(13), ""), CHAR(10), " "))), sizeList!A:A, 0)),
        IF(ISNUMBER(MATCH(Y213, sizeList!A:A, 0)),
            INDEX(sizeList!B:B, MATCH(Y213, sizeList!A:A, 0)),
            IF(ISNUMBER(MATCH(TRIM(CLEAN(SUBSTITUTE(SUBSTITUTE(Y213, CHAR(13), ""), CHAR(10), " "))), sizeList!B:B, 0)),
                INDEX(sizeList!B:B, MATCH(TRIM(CLEAN(SUBSTITUTE(SUBSTITUTE(Y213, CHAR(13), ""), CHAR(10), " "))), sizeList!B:B, 0)),
                IF(ISNUMBER(MATCH(Y213, sizeList!B:B, 0)),
                    INDEX(sizeList!B:B, MATCH(Y213, sizeList!B:B, 0)),
                    "")
            )
        )
    ),
    ""
)</f>
        <v>65 cm</v>
      </c>
      <c r="Y213" s="35" t="s">
        <v>849</v>
      </c>
      <c r="Z213" s="35" t="s">
        <v>2604</v>
      </c>
      <c r="AA213" s="117" t="str">
        <f t="shared" si="31"/>
        <v>BLACK</v>
      </c>
      <c r="AB213" s="7" t="str">
        <f>IF(AA213="", "", IFERROR(VLOOKUP(AA213, colorList!A:B,2,FALSE),""))</f>
        <v>fekete</v>
      </c>
      <c r="AC213" s="7" t="str">
        <f>IF(Z213="", "", IFERROR(VLOOKUP(Z213, colorList!A:B,2,FALSE),""))</f>
        <v>fekete</v>
      </c>
      <c r="AD213" s="7"/>
    </row>
    <row r="214" spans="1:30" ht="60" customHeight="1" x14ac:dyDescent="0.25">
      <c r="A214" s="53" t="s">
        <v>861</v>
      </c>
      <c r="B214" s="7" t="str" cm="1">
        <f t="array" ref="B214">ProcessN2(S214,A214,C214)</f>
        <v>AC567_BK</v>
      </c>
      <c r="C214" s="7" t="s">
        <v>994</v>
      </c>
      <c r="D214" s="52" t="str">
        <f t="shared" si="24"/>
        <v>Acavallo zselés díjlovas heveder levehető szintetikus bárányszőrrel</v>
      </c>
      <c r="E214" s="52" t="s">
        <v>2756</v>
      </c>
      <c r="F214" s="52" t="str">
        <f t="shared" si="25"/>
        <v>Dressage girth gel classic ecowool</v>
      </c>
      <c r="G214" s="52" t="s">
        <v>2876</v>
      </c>
      <c r="H214" s="116" t="str">
        <f t="shared" si="26"/>
        <v>Acavallo</v>
      </c>
      <c r="I214" s="35" t="s">
        <v>2999</v>
      </c>
      <c r="J214" s="53" t="str">
        <f t="shared" si="27"/>
        <v>Lófelszerelés</v>
      </c>
      <c r="K214" s="53" t="s">
        <v>3007</v>
      </c>
      <c r="L214" s="53" t="str">
        <f t="shared" si="28"/>
        <v>Nyereg és tartozékai</v>
      </c>
      <c r="M214" s="53" t="s">
        <v>3008</v>
      </c>
      <c r="N214" s="35" t="str">
        <f t="shared" si="29"/>
        <v>Heveder</v>
      </c>
      <c r="O214" s="35" t="s">
        <v>3009</v>
      </c>
      <c r="P214" s="53" t="str">
        <f t="shared" si="30"/>
        <v>Díjlovas heveder</v>
      </c>
      <c r="Q214" s="53" t="s">
        <v>3011</v>
      </c>
      <c r="R214" s="55" t="s">
        <v>3106</v>
      </c>
      <c r="S214" s="35" t="s">
        <v>1432</v>
      </c>
      <c r="T214" s="34">
        <v>0</v>
      </c>
      <c r="U214" s="35">
        <v>185.5</v>
      </c>
      <c r="V214" s="1" t="s">
        <v>2603</v>
      </c>
      <c r="W214" s="55">
        <v>1</v>
      </c>
      <c r="X214" s="35" t="str">
        <f>IFERROR(
    IF(ISNUMBER(MATCH(TRIM(CLEAN(SUBSTITUTE(SUBSTITUTE(Y214, CHAR(13), ""), CHAR(10), " "))), sizeList!A:A, 0)),
        INDEX(sizeList!B:B, MATCH(TRIM(CLEAN(SUBSTITUTE(SUBSTITUTE(Y214, CHAR(13), ""), CHAR(10), " "))), sizeList!A:A, 0)),
        IF(ISNUMBER(MATCH(Y214, sizeList!A:A, 0)),
            INDEX(sizeList!B:B, MATCH(Y214, sizeList!A:A, 0)),
            IF(ISNUMBER(MATCH(TRIM(CLEAN(SUBSTITUTE(SUBSTITUTE(Y214, CHAR(13), ""), CHAR(10), " "))), sizeList!B:B, 0)),
                INDEX(sizeList!B:B, MATCH(TRIM(CLEAN(SUBSTITUTE(SUBSTITUTE(Y214, CHAR(13), ""), CHAR(10), " "))), sizeList!B:B, 0)),
                IF(ISNUMBER(MATCH(Y214, sizeList!B:B, 0)),
                    INDEX(sizeList!B:B, MATCH(Y214, sizeList!B:B, 0)),
                    "")
            )
        )
    ),
    ""
)</f>
        <v>70 cm</v>
      </c>
      <c r="Y214" s="35" t="s">
        <v>850</v>
      </c>
      <c r="Z214" s="35" t="s">
        <v>2604</v>
      </c>
      <c r="AA214" s="117" t="str">
        <f t="shared" si="31"/>
        <v>BLACK</v>
      </c>
      <c r="AB214" s="7" t="str">
        <f>IF(AA214="", "", IFERROR(VLOOKUP(AA214, colorList!A:B,2,FALSE),""))</f>
        <v>fekete</v>
      </c>
      <c r="AC214" s="7" t="str">
        <f>IF(Z214="", "", IFERROR(VLOOKUP(Z214, colorList!A:B,2,FALSE),""))</f>
        <v>fekete</v>
      </c>
      <c r="AD214" s="7"/>
    </row>
    <row r="215" spans="1:30" ht="60" customHeight="1" x14ac:dyDescent="0.25">
      <c r="A215" s="53" t="s">
        <v>861</v>
      </c>
      <c r="B215" s="7" t="str" cm="1">
        <f t="array" ref="B215">ProcessN2(S215,A215,C215)</f>
        <v>AC567_BK</v>
      </c>
      <c r="C215" s="7" t="s">
        <v>995</v>
      </c>
      <c r="D215" s="52" t="str">
        <f t="shared" si="24"/>
        <v>Acavallo zselés díjlovas heveder levehető szintetikus bárányszőrrel</v>
      </c>
      <c r="E215" s="52" t="s">
        <v>2756</v>
      </c>
      <c r="F215" s="52" t="str">
        <f t="shared" si="25"/>
        <v>Dressage girth gel classic ecowool</v>
      </c>
      <c r="G215" s="52" t="s">
        <v>2876</v>
      </c>
      <c r="H215" s="116" t="str">
        <f t="shared" si="26"/>
        <v>Acavallo</v>
      </c>
      <c r="I215" s="35" t="s">
        <v>2999</v>
      </c>
      <c r="J215" s="53" t="str">
        <f t="shared" si="27"/>
        <v>Lófelszerelés</v>
      </c>
      <c r="K215" s="53" t="s">
        <v>3007</v>
      </c>
      <c r="L215" s="53" t="str">
        <f t="shared" si="28"/>
        <v>Nyereg és tartozékai</v>
      </c>
      <c r="M215" s="53" t="s">
        <v>3008</v>
      </c>
      <c r="N215" s="35" t="str">
        <f t="shared" si="29"/>
        <v>Heveder</v>
      </c>
      <c r="O215" s="35" t="s">
        <v>3009</v>
      </c>
      <c r="P215" s="53" t="str">
        <f t="shared" si="30"/>
        <v>Díjlovas heveder</v>
      </c>
      <c r="Q215" s="53" t="s">
        <v>3011</v>
      </c>
      <c r="R215" s="55" t="s">
        <v>3106</v>
      </c>
      <c r="S215" s="35" t="s">
        <v>1433</v>
      </c>
      <c r="T215" s="34">
        <v>0</v>
      </c>
      <c r="U215" s="35">
        <v>185.5</v>
      </c>
      <c r="V215" s="1" t="s">
        <v>2603</v>
      </c>
      <c r="W215" s="55">
        <v>1</v>
      </c>
      <c r="X215" s="35" t="str">
        <f>IFERROR(
    IF(ISNUMBER(MATCH(TRIM(CLEAN(SUBSTITUTE(SUBSTITUTE(Y215, CHAR(13), ""), CHAR(10), " "))), sizeList!A:A, 0)),
        INDEX(sizeList!B:B, MATCH(TRIM(CLEAN(SUBSTITUTE(SUBSTITUTE(Y215, CHAR(13), ""), CHAR(10), " "))), sizeList!A:A, 0)),
        IF(ISNUMBER(MATCH(Y215, sizeList!A:A, 0)),
            INDEX(sizeList!B:B, MATCH(Y215, sizeList!A:A, 0)),
            IF(ISNUMBER(MATCH(TRIM(CLEAN(SUBSTITUTE(SUBSTITUTE(Y215, CHAR(13), ""), CHAR(10), " "))), sizeList!B:B, 0)),
                INDEX(sizeList!B:B, MATCH(TRIM(CLEAN(SUBSTITUTE(SUBSTITUTE(Y215, CHAR(13), ""), CHAR(10), " "))), sizeList!B:B, 0)),
                IF(ISNUMBER(MATCH(Y215, sizeList!B:B, 0)),
                    INDEX(sizeList!B:B, MATCH(Y215, sizeList!B:B, 0)),
                    "")
            )
        )
    ),
    ""
)</f>
        <v>75 cm</v>
      </c>
      <c r="Y215" s="35" t="s">
        <v>851</v>
      </c>
      <c r="Z215" s="35" t="s">
        <v>2604</v>
      </c>
      <c r="AA215" s="117" t="str">
        <f t="shared" si="31"/>
        <v>BLACK</v>
      </c>
      <c r="AB215" s="7" t="str">
        <f>IF(AA215="", "", IFERROR(VLOOKUP(AA215, colorList!A:B,2,FALSE),""))</f>
        <v>fekete</v>
      </c>
      <c r="AC215" s="7" t="str">
        <f>IF(Z215="", "", IFERROR(VLOOKUP(Z215, colorList!A:B,2,FALSE),""))</f>
        <v>fekete</v>
      </c>
      <c r="AD215" s="7"/>
    </row>
    <row r="216" spans="1:30" ht="60" customHeight="1" x14ac:dyDescent="0.25">
      <c r="A216" s="53" t="s">
        <v>861</v>
      </c>
      <c r="B216" s="7" t="str" cm="1">
        <f t="array" ref="B216">ProcessN2(S216,A216,C216)</f>
        <v>AC567_BK</v>
      </c>
      <c r="C216" s="7" t="s">
        <v>996</v>
      </c>
      <c r="D216" s="52" t="str">
        <f t="shared" si="24"/>
        <v>Acavallo zselés díjlovas heveder levehető szintetikus bárányszőrrel</v>
      </c>
      <c r="E216" s="52" t="s">
        <v>2756</v>
      </c>
      <c r="F216" s="52" t="str">
        <f t="shared" si="25"/>
        <v>Dressage girth gel classic ecowool</v>
      </c>
      <c r="G216" s="52" t="s">
        <v>2876</v>
      </c>
      <c r="H216" s="116" t="str">
        <f t="shared" si="26"/>
        <v>Acavallo</v>
      </c>
      <c r="I216" s="35" t="s">
        <v>2999</v>
      </c>
      <c r="J216" s="53" t="str">
        <f t="shared" si="27"/>
        <v>Lófelszerelés</v>
      </c>
      <c r="K216" s="53" t="s">
        <v>3007</v>
      </c>
      <c r="L216" s="53" t="str">
        <f t="shared" si="28"/>
        <v>Nyereg és tartozékai</v>
      </c>
      <c r="M216" s="53" t="s">
        <v>3008</v>
      </c>
      <c r="N216" s="35" t="str">
        <f t="shared" si="29"/>
        <v>Heveder</v>
      </c>
      <c r="O216" s="35" t="s">
        <v>3009</v>
      </c>
      <c r="P216" s="53" t="str">
        <f t="shared" si="30"/>
        <v>Díjlovas heveder</v>
      </c>
      <c r="Q216" s="53" t="s">
        <v>3011</v>
      </c>
      <c r="R216" s="55" t="s">
        <v>3106</v>
      </c>
      <c r="S216" s="35" t="s">
        <v>1434</v>
      </c>
      <c r="T216" s="34">
        <v>0</v>
      </c>
      <c r="U216" s="35">
        <v>185.5</v>
      </c>
      <c r="V216" s="1" t="s">
        <v>2603</v>
      </c>
      <c r="W216" s="55">
        <v>1</v>
      </c>
      <c r="X216" s="35" t="str">
        <f>IFERROR(
    IF(ISNUMBER(MATCH(TRIM(CLEAN(SUBSTITUTE(SUBSTITUTE(Y216, CHAR(13), ""), CHAR(10), " "))), sizeList!A:A, 0)),
        INDEX(sizeList!B:B, MATCH(TRIM(CLEAN(SUBSTITUTE(SUBSTITUTE(Y216, CHAR(13), ""), CHAR(10), " "))), sizeList!A:A, 0)),
        IF(ISNUMBER(MATCH(Y216, sizeList!A:A, 0)),
            INDEX(sizeList!B:B, MATCH(Y216, sizeList!A:A, 0)),
            IF(ISNUMBER(MATCH(TRIM(CLEAN(SUBSTITUTE(SUBSTITUTE(Y216, CHAR(13), ""), CHAR(10), " "))), sizeList!B:B, 0)),
                INDEX(sizeList!B:B, MATCH(TRIM(CLEAN(SUBSTITUTE(SUBSTITUTE(Y216, CHAR(13), ""), CHAR(10), " "))), sizeList!B:B, 0)),
                IF(ISNUMBER(MATCH(Y216, sizeList!B:B, 0)),
                    INDEX(sizeList!B:B, MATCH(Y216, sizeList!B:B, 0)),
                    "")
            )
        )
    ),
    ""
)</f>
        <v>80 cm</v>
      </c>
      <c r="Y216" s="35" t="s">
        <v>852</v>
      </c>
      <c r="Z216" s="35" t="s">
        <v>2604</v>
      </c>
      <c r="AA216" s="117" t="str">
        <f t="shared" si="31"/>
        <v>BLACK</v>
      </c>
      <c r="AB216" s="7" t="str">
        <f>IF(AA216="", "", IFERROR(VLOOKUP(AA216, colorList!A:B,2,FALSE),""))</f>
        <v>fekete</v>
      </c>
      <c r="AC216" s="7" t="str">
        <f>IF(Z216="", "", IFERROR(VLOOKUP(Z216, colorList!A:B,2,FALSE),""))</f>
        <v>fekete</v>
      </c>
      <c r="AD216" s="7"/>
    </row>
    <row r="217" spans="1:30" ht="60" customHeight="1" x14ac:dyDescent="0.25">
      <c r="A217" s="53" t="s">
        <v>861</v>
      </c>
      <c r="B217" s="7" t="str" cm="1">
        <f t="array" ref="B217">ProcessN2(S217,A217,C217)</f>
        <v>AC567_TM</v>
      </c>
      <c r="C217" s="7" t="s">
        <v>997</v>
      </c>
      <c r="D217" s="52" t="str">
        <f t="shared" si="24"/>
        <v>Acavallo zselés díjlovas heveder levehető szintetikus bárányszőrrel</v>
      </c>
      <c r="E217" s="52" t="s">
        <v>2756</v>
      </c>
      <c r="F217" s="52" t="str">
        <f t="shared" si="25"/>
        <v>Dressage girth gel classic ecowool</v>
      </c>
      <c r="G217" s="52" t="s">
        <v>2876</v>
      </c>
      <c r="H217" s="116" t="str">
        <f t="shared" si="26"/>
        <v>Acavallo</v>
      </c>
      <c r="I217" s="35" t="s">
        <v>2999</v>
      </c>
      <c r="J217" s="53" t="str">
        <f t="shared" si="27"/>
        <v>Lófelszerelés</v>
      </c>
      <c r="K217" s="53" t="s">
        <v>3007</v>
      </c>
      <c r="L217" s="53" t="str">
        <f t="shared" si="28"/>
        <v>Nyereg és tartozékai</v>
      </c>
      <c r="M217" s="53" t="s">
        <v>3008</v>
      </c>
      <c r="N217" s="35" t="str">
        <f t="shared" si="29"/>
        <v>Heveder</v>
      </c>
      <c r="O217" s="35" t="s">
        <v>3009</v>
      </c>
      <c r="P217" s="53" t="str">
        <f t="shared" si="30"/>
        <v>Díjlovas heveder</v>
      </c>
      <c r="Q217" s="53" t="s">
        <v>3011</v>
      </c>
      <c r="R217" s="55" t="s">
        <v>3106</v>
      </c>
      <c r="S217" s="35" t="s">
        <v>1435</v>
      </c>
      <c r="T217" s="34">
        <v>0</v>
      </c>
      <c r="U217" s="35">
        <v>185.5</v>
      </c>
      <c r="V217" s="1" t="s">
        <v>2603</v>
      </c>
      <c r="W217" s="55">
        <v>1</v>
      </c>
      <c r="X217" s="35">
        <f>IFERROR(
    IF(ISNUMBER(MATCH(TRIM(CLEAN(SUBSTITUTE(SUBSTITUTE(Y217, CHAR(13), ""), CHAR(10), " "))), sizeList!A:A, 0)),
        INDEX(sizeList!B:B, MATCH(TRIM(CLEAN(SUBSTITUTE(SUBSTITUTE(Y217, CHAR(13), ""), CHAR(10), " "))), sizeList!A:A, 0)),
        IF(ISNUMBER(MATCH(Y217, sizeList!A:A, 0)),
            INDEX(sizeList!B:B, MATCH(Y217, sizeList!A:A, 0)),
            IF(ISNUMBER(MATCH(TRIM(CLEAN(SUBSTITUTE(SUBSTITUTE(Y217, CHAR(13), ""), CHAR(10), " "))), sizeList!B:B, 0)),
                INDEX(sizeList!B:B, MATCH(TRIM(CLEAN(SUBSTITUTE(SUBSTITUTE(Y217, CHAR(13), ""), CHAR(10), " "))), sizeList!B:B, 0)),
                IF(ISNUMBER(MATCH(Y217, sizeList!B:B, 0)),
                    INDEX(sizeList!B:B, MATCH(Y217, sizeList!B:B, 0)),
                    "")
            )
        )
    ),
    ""
)</f>
        <v>55</v>
      </c>
      <c r="Y217" s="35">
        <v>55</v>
      </c>
      <c r="Z217" s="35" t="s">
        <v>2605</v>
      </c>
      <c r="AA217" s="117" t="str">
        <f t="shared" si="31"/>
        <v>DARK BROWN</v>
      </c>
      <c r="AB217" s="7" t="str">
        <f>IF(AA217="", "", IFERROR(VLOOKUP(AA217, colorList!A:B,2,FALSE),""))</f>
        <v>sötétbarna</v>
      </c>
      <c r="AC217" s="7" t="str">
        <f>IF(Z217="", "", IFERROR(VLOOKUP(Z217, colorList!A:B,2,FALSE),""))</f>
        <v>sötétbarna</v>
      </c>
      <c r="AD217" s="7"/>
    </row>
    <row r="218" spans="1:30" ht="60" customHeight="1" x14ac:dyDescent="0.25">
      <c r="A218" s="53" t="s">
        <v>861</v>
      </c>
      <c r="B218" s="7" t="str" cm="1">
        <f t="array" ref="B218">ProcessN2(S218,A218,C218)</f>
        <v>AC567_TM</v>
      </c>
      <c r="C218" s="7" t="s">
        <v>998</v>
      </c>
      <c r="D218" s="52" t="str">
        <f t="shared" si="24"/>
        <v>Acavallo zselés díjlovas heveder levehető szintetikus bárányszőrrel</v>
      </c>
      <c r="E218" s="52" t="s">
        <v>2756</v>
      </c>
      <c r="F218" s="52" t="str">
        <f t="shared" si="25"/>
        <v>Dressage girth gel classic ecowool</v>
      </c>
      <c r="G218" s="52" t="s">
        <v>2876</v>
      </c>
      <c r="H218" s="116" t="str">
        <f t="shared" si="26"/>
        <v>Acavallo</v>
      </c>
      <c r="I218" s="35" t="s">
        <v>2999</v>
      </c>
      <c r="J218" s="53" t="str">
        <f t="shared" si="27"/>
        <v>Lófelszerelés</v>
      </c>
      <c r="K218" s="53" t="s">
        <v>3007</v>
      </c>
      <c r="L218" s="53" t="str">
        <f t="shared" si="28"/>
        <v>Nyereg és tartozékai</v>
      </c>
      <c r="M218" s="53" t="s">
        <v>3008</v>
      </c>
      <c r="N218" s="35" t="str">
        <f t="shared" si="29"/>
        <v>Heveder</v>
      </c>
      <c r="O218" s="35" t="s">
        <v>3009</v>
      </c>
      <c r="P218" s="53" t="str">
        <f t="shared" si="30"/>
        <v>Díjlovas heveder</v>
      </c>
      <c r="Q218" s="53" t="s">
        <v>3011</v>
      </c>
      <c r="R218" s="55" t="s">
        <v>3106</v>
      </c>
      <c r="S218" s="35" t="s">
        <v>1436</v>
      </c>
      <c r="T218" s="34">
        <v>0</v>
      </c>
      <c r="U218" s="35">
        <v>185.5</v>
      </c>
      <c r="V218" s="1" t="s">
        <v>2603</v>
      </c>
      <c r="W218" s="55">
        <v>1</v>
      </c>
      <c r="X218" s="35">
        <f>IFERROR(
    IF(ISNUMBER(MATCH(TRIM(CLEAN(SUBSTITUTE(SUBSTITUTE(Y218, CHAR(13), ""), CHAR(10), " "))), sizeList!A:A, 0)),
        INDEX(sizeList!B:B, MATCH(TRIM(CLEAN(SUBSTITUTE(SUBSTITUTE(Y218, CHAR(13), ""), CHAR(10), " "))), sizeList!A:A, 0)),
        IF(ISNUMBER(MATCH(Y218, sizeList!A:A, 0)),
            INDEX(sizeList!B:B, MATCH(Y218, sizeList!A:A, 0)),
            IF(ISNUMBER(MATCH(TRIM(CLEAN(SUBSTITUTE(SUBSTITUTE(Y218, CHAR(13), ""), CHAR(10), " "))), sizeList!B:B, 0)),
                INDEX(sizeList!B:B, MATCH(TRIM(CLEAN(SUBSTITUTE(SUBSTITUTE(Y218, CHAR(13), ""), CHAR(10), " "))), sizeList!B:B, 0)),
                IF(ISNUMBER(MATCH(Y218, sizeList!B:B, 0)),
                    INDEX(sizeList!B:B, MATCH(Y218, sizeList!B:B, 0)),
                    "")
            )
        )
    ),
    ""
)</f>
        <v>60</v>
      </c>
      <c r="Y218" s="35">
        <v>60</v>
      </c>
      <c r="Z218" s="35" t="s">
        <v>2605</v>
      </c>
      <c r="AA218" s="117" t="str">
        <f t="shared" si="31"/>
        <v>DARK BROWN</v>
      </c>
      <c r="AB218" s="7" t="str">
        <f>IF(AA218="", "", IFERROR(VLOOKUP(AA218, colorList!A:B,2,FALSE),""))</f>
        <v>sötétbarna</v>
      </c>
      <c r="AC218" s="7" t="str">
        <f>IF(Z218="", "", IFERROR(VLOOKUP(Z218, colorList!A:B,2,FALSE),""))</f>
        <v>sötétbarna</v>
      </c>
      <c r="AD218" s="7"/>
    </row>
    <row r="219" spans="1:30" ht="60" customHeight="1" x14ac:dyDescent="0.25">
      <c r="A219" s="53" t="s">
        <v>861</v>
      </c>
      <c r="B219" s="7" t="str" cm="1">
        <f t="array" ref="B219">ProcessN2(S219,A219,C219)</f>
        <v>AC567_TM</v>
      </c>
      <c r="C219" s="7" t="s">
        <v>999</v>
      </c>
      <c r="D219" s="52" t="str">
        <f t="shared" si="24"/>
        <v>Acavallo zselés díjlovas heveder levehető szintetikus bárányszőrrel</v>
      </c>
      <c r="E219" s="52" t="s">
        <v>2756</v>
      </c>
      <c r="F219" s="52" t="str">
        <f t="shared" si="25"/>
        <v>Dressage girth gel classic ecowool</v>
      </c>
      <c r="G219" s="52" t="s">
        <v>2876</v>
      </c>
      <c r="H219" s="116" t="str">
        <f t="shared" si="26"/>
        <v>Acavallo</v>
      </c>
      <c r="I219" s="35" t="s">
        <v>2999</v>
      </c>
      <c r="J219" s="53" t="str">
        <f t="shared" si="27"/>
        <v>Lófelszerelés</v>
      </c>
      <c r="K219" s="53" t="s">
        <v>3007</v>
      </c>
      <c r="L219" s="53" t="str">
        <f t="shared" si="28"/>
        <v>Nyereg és tartozékai</v>
      </c>
      <c r="M219" s="53" t="s">
        <v>3008</v>
      </c>
      <c r="N219" s="35" t="str">
        <f t="shared" si="29"/>
        <v>Heveder</v>
      </c>
      <c r="O219" s="35" t="s">
        <v>3009</v>
      </c>
      <c r="P219" s="53" t="str">
        <f t="shared" si="30"/>
        <v>Díjlovas heveder</v>
      </c>
      <c r="Q219" s="53" t="s">
        <v>3011</v>
      </c>
      <c r="R219" s="55" t="s">
        <v>3106</v>
      </c>
      <c r="S219" s="35" t="s">
        <v>1437</v>
      </c>
      <c r="T219" s="34">
        <v>0</v>
      </c>
      <c r="U219" s="35">
        <v>185.5</v>
      </c>
      <c r="V219" s="1" t="s">
        <v>2603</v>
      </c>
      <c r="W219" s="55">
        <v>1</v>
      </c>
      <c r="X219" s="35" t="str">
        <f>IFERROR(
    IF(ISNUMBER(MATCH(TRIM(CLEAN(SUBSTITUTE(SUBSTITUTE(Y219, CHAR(13), ""), CHAR(10), " "))), sizeList!A:A, 0)),
        INDEX(sizeList!B:B, MATCH(TRIM(CLEAN(SUBSTITUTE(SUBSTITUTE(Y219, CHAR(13), ""), CHAR(10), " "))), sizeList!A:A, 0)),
        IF(ISNUMBER(MATCH(Y219, sizeList!A:A, 0)),
            INDEX(sizeList!B:B, MATCH(Y219, sizeList!A:A, 0)),
            IF(ISNUMBER(MATCH(TRIM(CLEAN(SUBSTITUTE(SUBSTITUTE(Y219, CHAR(13), ""), CHAR(10), " "))), sizeList!B:B, 0)),
                INDEX(sizeList!B:B, MATCH(TRIM(CLEAN(SUBSTITUTE(SUBSTITUTE(Y219, CHAR(13), ""), CHAR(10), " "))), sizeList!B:B, 0)),
                IF(ISNUMBER(MATCH(Y219, sizeList!B:B, 0)),
                    INDEX(sizeList!B:B, MATCH(Y219, sizeList!B:B, 0)),
                    "")
            )
        )
    ),
    ""
)</f>
        <v>65 cm</v>
      </c>
      <c r="Y219" s="35" t="s">
        <v>849</v>
      </c>
      <c r="Z219" s="35" t="s">
        <v>2605</v>
      </c>
      <c r="AA219" s="117" t="str">
        <f t="shared" si="31"/>
        <v>DARK BROWN</v>
      </c>
      <c r="AB219" s="7" t="str">
        <f>IF(AA219="", "", IFERROR(VLOOKUP(AA219, colorList!A:B,2,FALSE),""))</f>
        <v>sötétbarna</v>
      </c>
      <c r="AC219" s="7" t="str">
        <f>IF(Z219="", "", IFERROR(VLOOKUP(Z219, colorList!A:B,2,FALSE),""))</f>
        <v>sötétbarna</v>
      </c>
      <c r="AD219" s="7"/>
    </row>
    <row r="220" spans="1:30" ht="60" customHeight="1" x14ac:dyDescent="0.25">
      <c r="A220" s="53" t="s">
        <v>861</v>
      </c>
      <c r="B220" s="7" t="str" cm="1">
        <f t="array" ref="B220">ProcessN2(S220,A220,C220)</f>
        <v>AC567_TM</v>
      </c>
      <c r="C220" s="7" t="s">
        <v>1000</v>
      </c>
      <c r="D220" s="52" t="str">
        <f t="shared" si="24"/>
        <v>Acavallo zselés díjlovas heveder levehető szintetikus bárányszőrrel</v>
      </c>
      <c r="E220" s="52" t="s">
        <v>2756</v>
      </c>
      <c r="F220" s="52" t="str">
        <f t="shared" si="25"/>
        <v>Dressage girth gel classic ecowool</v>
      </c>
      <c r="G220" s="52" t="s">
        <v>2876</v>
      </c>
      <c r="H220" s="116" t="str">
        <f t="shared" si="26"/>
        <v>Acavallo</v>
      </c>
      <c r="I220" s="35" t="s">
        <v>2999</v>
      </c>
      <c r="J220" s="53" t="str">
        <f t="shared" si="27"/>
        <v>Lófelszerelés</v>
      </c>
      <c r="K220" s="53" t="s">
        <v>3007</v>
      </c>
      <c r="L220" s="53" t="str">
        <f t="shared" si="28"/>
        <v>Nyereg és tartozékai</v>
      </c>
      <c r="M220" s="53" t="s">
        <v>3008</v>
      </c>
      <c r="N220" s="35" t="str">
        <f t="shared" si="29"/>
        <v>Heveder</v>
      </c>
      <c r="O220" s="35" t="s">
        <v>3009</v>
      </c>
      <c r="P220" s="53" t="str">
        <f t="shared" si="30"/>
        <v>Díjlovas heveder</v>
      </c>
      <c r="Q220" s="53" t="s">
        <v>3011</v>
      </c>
      <c r="R220" s="55" t="s">
        <v>3106</v>
      </c>
      <c r="S220" s="35" t="s">
        <v>1438</v>
      </c>
      <c r="T220" s="34">
        <v>0</v>
      </c>
      <c r="U220" s="35">
        <v>185.5</v>
      </c>
      <c r="V220" s="1" t="s">
        <v>2603</v>
      </c>
      <c r="W220" s="55">
        <v>1</v>
      </c>
      <c r="X220" s="35" t="str">
        <f>IFERROR(
    IF(ISNUMBER(MATCH(TRIM(CLEAN(SUBSTITUTE(SUBSTITUTE(Y220, CHAR(13), ""), CHAR(10), " "))), sizeList!A:A, 0)),
        INDEX(sizeList!B:B, MATCH(TRIM(CLEAN(SUBSTITUTE(SUBSTITUTE(Y220, CHAR(13), ""), CHAR(10), " "))), sizeList!A:A, 0)),
        IF(ISNUMBER(MATCH(Y220, sizeList!A:A, 0)),
            INDEX(sizeList!B:B, MATCH(Y220, sizeList!A:A, 0)),
            IF(ISNUMBER(MATCH(TRIM(CLEAN(SUBSTITUTE(SUBSTITUTE(Y220, CHAR(13), ""), CHAR(10), " "))), sizeList!B:B, 0)),
                INDEX(sizeList!B:B, MATCH(TRIM(CLEAN(SUBSTITUTE(SUBSTITUTE(Y220, CHAR(13), ""), CHAR(10), " "))), sizeList!B:B, 0)),
                IF(ISNUMBER(MATCH(Y220, sizeList!B:B, 0)),
                    INDEX(sizeList!B:B, MATCH(Y220, sizeList!B:B, 0)),
                    "")
            )
        )
    ),
    ""
)</f>
        <v>70 cm</v>
      </c>
      <c r="Y220" s="35" t="s">
        <v>850</v>
      </c>
      <c r="Z220" s="35" t="s">
        <v>2605</v>
      </c>
      <c r="AA220" s="117" t="str">
        <f t="shared" si="31"/>
        <v>DARK BROWN</v>
      </c>
      <c r="AB220" s="7" t="str">
        <f>IF(AA220="", "", IFERROR(VLOOKUP(AA220, colorList!A:B,2,FALSE),""))</f>
        <v>sötétbarna</v>
      </c>
      <c r="AC220" s="7" t="str">
        <f>IF(Z220="", "", IFERROR(VLOOKUP(Z220, colorList!A:B,2,FALSE),""))</f>
        <v>sötétbarna</v>
      </c>
      <c r="AD220" s="7"/>
    </row>
    <row r="221" spans="1:30" ht="60" customHeight="1" x14ac:dyDescent="0.25">
      <c r="A221" s="53" t="s">
        <v>861</v>
      </c>
      <c r="B221" s="7" t="str" cm="1">
        <f t="array" ref="B221">ProcessN2(S221,A221,C221)</f>
        <v>AC567_TM</v>
      </c>
      <c r="C221" s="7" t="s">
        <v>1001</v>
      </c>
      <c r="D221" s="52" t="str">
        <f t="shared" si="24"/>
        <v>Acavallo zselés díjlovas heveder levehető szintetikus bárányszőrrel</v>
      </c>
      <c r="E221" s="52" t="s">
        <v>2756</v>
      </c>
      <c r="F221" s="52" t="str">
        <f t="shared" si="25"/>
        <v>Dressage girth gel classic ecowool</v>
      </c>
      <c r="G221" s="52" t="s">
        <v>2876</v>
      </c>
      <c r="H221" s="116" t="str">
        <f t="shared" si="26"/>
        <v>Acavallo</v>
      </c>
      <c r="I221" s="35" t="s">
        <v>2999</v>
      </c>
      <c r="J221" s="53" t="str">
        <f t="shared" si="27"/>
        <v>Lófelszerelés</v>
      </c>
      <c r="K221" s="53" t="s">
        <v>3007</v>
      </c>
      <c r="L221" s="53" t="str">
        <f t="shared" si="28"/>
        <v>Nyereg és tartozékai</v>
      </c>
      <c r="M221" s="53" t="s">
        <v>3008</v>
      </c>
      <c r="N221" s="35" t="str">
        <f t="shared" si="29"/>
        <v>Heveder</v>
      </c>
      <c r="O221" s="35" t="s">
        <v>3009</v>
      </c>
      <c r="P221" s="53" t="str">
        <f t="shared" si="30"/>
        <v>Díjlovas heveder</v>
      </c>
      <c r="Q221" s="53" t="s">
        <v>3011</v>
      </c>
      <c r="R221" s="55" t="s">
        <v>3106</v>
      </c>
      <c r="S221" s="35" t="s">
        <v>1439</v>
      </c>
      <c r="T221" s="34">
        <v>0</v>
      </c>
      <c r="U221" s="35">
        <v>185.5</v>
      </c>
      <c r="V221" s="1" t="s">
        <v>2603</v>
      </c>
      <c r="W221" s="55">
        <v>1</v>
      </c>
      <c r="X221" s="35" t="str">
        <f>IFERROR(
    IF(ISNUMBER(MATCH(TRIM(CLEAN(SUBSTITUTE(SUBSTITUTE(Y221, CHAR(13), ""), CHAR(10), " "))), sizeList!A:A, 0)),
        INDEX(sizeList!B:B, MATCH(TRIM(CLEAN(SUBSTITUTE(SUBSTITUTE(Y221, CHAR(13), ""), CHAR(10), " "))), sizeList!A:A, 0)),
        IF(ISNUMBER(MATCH(Y221, sizeList!A:A, 0)),
            INDEX(sizeList!B:B, MATCH(Y221, sizeList!A:A, 0)),
            IF(ISNUMBER(MATCH(TRIM(CLEAN(SUBSTITUTE(SUBSTITUTE(Y221, CHAR(13), ""), CHAR(10), " "))), sizeList!B:B, 0)),
                INDEX(sizeList!B:B, MATCH(TRIM(CLEAN(SUBSTITUTE(SUBSTITUTE(Y221, CHAR(13), ""), CHAR(10), " "))), sizeList!B:B, 0)),
                IF(ISNUMBER(MATCH(Y221, sizeList!B:B, 0)),
                    INDEX(sizeList!B:B, MATCH(Y221, sizeList!B:B, 0)),
                    "")
            )
        )
    ),
    ""
)</f>
        <v>75 cm</v>
      </c>
      <c r="Y221" s="35" t="s">
        <v>851</v>
      </c>
      <c r="Z221" s="35" t="s">
        <v>2605</v>
      </c>
      <c r="AA221" s="117" t="str">
        <f t="shared" si="31"/>
        <v>DARK BROWN</v>
      </c>
      <c r="AB221" s="7" t="str">
        <f>IF(AA221="", "", IFERROR(VLOOKUP(AA221, colorList!A:B,2,FALSE),""))</f>
        <v>sötétbarna</v>
      </c>
      <c r="AC221" s="7" t="str">
        <f>IF(Z221="", "", IFERROR(VLOOKUP(Z221, colorList!A:B,2,FALSE),""))</f>
        <v>sötétbarna</v>
      </c>
      <c r="AD221" s="7"/>
    </row>
    <row r="222" spans="1:30" ht="60" customHeight="1" x14ac:dyDescent="0.25">
      <c r="A222" s="53" t="s">
        <v>861</v>
      </c>
      <c r="B222" s="7" t="str" cm="1">
        <f t="array" ref="B222">ProcessN2(S222,A222,C222)</f>
        <v>AC567_TM</v>
      </c>
      <c r="C222" s="7" t="s">
        <v>1002</v>
      </c>
      <c r="D222" s="52" t="str">
        <f t="shared" si="24"/>
        <v>Acavallo zselés díjlovas heveder levehető szintetikus bárányszőrrel</v>
      </c>
      <c r="E222" s="52" t="s">
        <v>2756</v>
      </c>
      <c r="F222" s="52" t="str">
        <f t="shared" si="25"/>
        <v>Dressage girth gel classic ecowool</v>
      </c>
      <c r="G222" s="52" t="s">
        <v>2876</v>
      </c>
      <c r="H222" s="116" t="str">
        <f t="shared" si="26"/>
        <v>Acavallo</v>
      </c>
      <c r="I222" s="35" t="s">
        <v>2999</v>
      </c>
      <c r="J222" s="53" t="str">
        <f t="shared" si="27"/>
        <v>Lófelszerelés</v>
      </c>
      <c r="K222" s="53" t="s">
        <v>3007</v>
      </c>
      <c r="L222" s="53" t="str">
        <f t="shared" si="28"/>
        <v>Nyereg és tartozékai</v>
      </c>
      <c r="M222" s="53" t="s">
        <v>3008</v>
      </c>
      <c r="N222" s="35" t="str">
        <f t="shared" si="29"/>
        <v>Heveder</v>
      </c>
      <c r="O222" s="35" t="s">
        <v>3009</v>
      </c>
      <c r="P222" s="53" t="str">
        <f t="shared" si="30"/>
        <v>Díjlovas heveder</v>
      </c>
      <c r="Q222" s="53" t="s">
        <v>3011</v>
      </c>
      <c r="R222" s="55" t="s">
        <v>3106</v>
      </c>
      <c r="S222" s="35" t="s">
        <v>1440</v>
      </c>
      <c r="T222" s="34">
        <v>0</v>
      </c>
      <c r="U222" s="35">
        <v>185.5</v>
      </c>
      <c r="V222" s="1" t="s">
        <v>2603</v>
      </c>
      <c r="W222" s="55">
        <v>1</v>
      </c>
      <c r="X222" s="35" t="str">
        <f>IFERROR(
    IF(ISNUMBER(MATCH(TRIM(CLEAN(SUBSTITUTE(SUBSTITUTE(Y222, CHAR(13), ""), CHAR(10), " "))), sizeList!A:A, 0)),
        INDEX(sizeList!B:B, MATCH(TRIM(CLEAN(SUBSTITUTE(SUBSTITUTE(Y222, CHAR(13), ""), CHAR(10), " "))), sizeList!A:A, 0)),
        IF(ISNUMBER(MATCH(Y222, sizeList!A:A, 0)),
            INDEX(sizeList!B:B, MATCH(Y222, sizeList!A:A, 0)),
            IF(ISNUMBER(MATCH(TRIM(CLEAN(SUBSTITUTE(SUBSTITUTE(Y222, CHAR(13), ""), CHAR(10), " "))), sizeList!B:B, 0)),
                INDEX(sizeList!B:B, MATCH(TRIM(CLEAN(SUBSTITUTE(SUBSTITUTE(Y222, CHAR(13), ""), CHAR(10), " "))), sizeList!B:B, 0)),
                IF(ISNUMBER(MATCH(Y222, sizeList!B:B, 0)),
                    INDEX(sizeList!B:B, MATCH(Y222, sizeList!B:B, 0)),
                    "")
            )
        )
    ),
    ""
)</f>
        <v>80 cm</v>
      </c>
      <c r="Y222" s="35" t="s">
        <v>852</v>
      </c>
      <c r="Z222" s="35" t="s">
        <v>2605</v>
      </c>
      <c r="AA222" s="117" t="str">
        <f t="shared" si="31"/>
        <v>DARK BROWN</v>
      </c>
      <c r="AB222" s="7" t="str">
        <f>IF(AA222="", "", IFERROR(VLOOKUP(AA222, colorList!A:B,2,FALSE),""))</f>
        <v>sötétbarna</v>
      </c>
      <c r="AC222" s="7" t="str">
        <f>IF(Z222="", "", IFERROR(VLOOKUP(Z222, colorList!A:B,2,FALSE),""))</f>
        <v>sötétbarna</v>
      </c>
      <c r="AD222" s="7"/>
    </row>
    <row r="223" spans="1:30" ht="60" customHeight="1" x14ac:dyDescent="0.25">
      <c r="A223" s="53" t="s">
        <v>862</v>
      </c>
      <c r="B223" s="7" t="str" cm="1">
        <f t="array" ref="B223">ProcessN2(S223,A223,C223)</f>
        <v>AC584_01</v>
      </c>
      <c r="C223" s="7" t="s">
        <v>1003</v>
      </c>
      <c r="D223" s="52" t="str">
        <f t="shared" si="24"/>
        <v>Acavallo zselés bárányszőrös hevedervédő</v>
      </c>
      <c r="E223" s="52" t="s">
        <v>2757</v>
      </c>
      <c r="F223" s="52" t="str">
        <f t="shared" si="25"/>
        <v>Girth sleeve gel classic sheepskin</v>
      </c>
      <c r="G223" s="52" t="s">
        <v>2877</v>
      </c>
      <c r="H223" s="116" t="str">
        <f t="shared" si="26"/>
        <v>Acavallo</v>
      </c>
      <c r="I223" s="35" t="s">
        <v>2999</v>
      </c>
      <c r="J223" s="53" t="str">
        <f t="shared" si="27"/>
        <v>Lófelszerelés</v>
      </c>
      <c r="K223" s="53" t="s">
        <v>3007</v>
      </c>
      <c r="L223" s="53" t="str">
        <f t="shared" si="28"/>
        <v>Nyereg és tartozékai</v>
      </c>
      <c r="M223" s="53" t="s">
        <v>3008</v>
      </c>
      <c r="N223" s="35" t="str">
        <f t="shared" si="29"/>
        <v>Heveder</v>
      </c>
      <c r="O223" s="35" t="s">
        <v>3009</v>
      </c>
      <c r="P223" s="53" t="str">
        <f t="shared" si="30"/>
        <v>Heveder kiegészítők</v>
      </c>
      <c r="Q223" s="53" t="s">
        <v>3013</v>
      </c>
      <c r="R223" s="55" t="s">
        <v>3107</v>
      </c>
      <c r="S223" s="35" t="s">
        <v>1441</v>
      </c>
      <c r="T223" s="34">
        <v>0</v>
      </c>
      <c r="U223" s="35">
        <v>192</v>
      </c>
      <c r="V223" s="1" t="s">
        <v>2603</v>
      </c>
      <c r="W223" s="55">
        <v>0.2</v>
      </c>
      <c r="X223" s="35" t="str">
        <f>IFERROR(
    IF(ISNUMBER(MATCH(TRIM(CLEAN(SUBSTITUTE(SUBSTITUTE(Y223, CHAR(13), ""), CHAR(10), " "))), sizeList!A:A, 0)),
        INDEX(sizeList!B:B, MATCH(TRIM(CLEAN(SUBSTITUTE(SUBSTITUTE(Y223, CHAR(13), ""), CHAR(10), " "))), sizeList!A:A, 0)),
        IF(ISNUMBER(MATCH(Y223, sizeList!A:A, 0)),
            INDEX(sizeList!B:B, MATCH(Y223, sizeList!A:A, 0)),
            IF(ISNUMBER(MATCH(TRIM(CLEAN(SUBSTITUTE(SUBSTITUTE(Y223, CHAR(13), ""), CHAR(10), " "))), sizeList!B:B, 0)),
                INDEX(sizeList!B:B, MATCH(TRIM(CLEAN(SUBSTITUTE(SUBSTITUTE(Y223, CHAR(13), ""), CHAR(10), " "))), sizeList!B:B, 0)),
                IF(ISNUMBER(MATCH(Y223, sizeList!B:B, 0)),
                    INDEX(sizeList!B:B, MATCH(Y223, sizeList!B:B, 0)),
                    "")
            )
        )
    ),
    ""
)</f>
        <v>S (50 - 60 CM)</v>
      </c>
      <c r="Y223" s="35" t="s">
        <v>589</v>
      </c>
      <c r="Z223" s="35" t="s">
        <v>2606</v>
      </c>
      <c r="AA223" s="117" t="str">
        <f t="shared" si="31"/>
        <v>WHITE</v>
      </c>
      <c r="AB223" s="7" t="str">
        <f>IF(AA223="", "", IFERROR(VLOOKUP(AA223, colorList!A:B,2,FALSE),""))</f>
        <v>fehér</v>
      </c>
      <c r="AC223" s="7" t="str">
        <f>IF(Z223="", "", IFERROR(VLOOKUP(Z223, colorList!A:B,2,FALSE),""))</f>
        <v>fehér</v>
      </c>
      <c r="AD223" s="7"/>
    </row>
    <row r="224" spans="1:30" ht="60" customHeight="1" x14ac:dyDescent="0.25">
      <c r="A224" s="53" t="s">
        <v>862</v>
      </c>
      <c r="B224" s="7" t="str" cm="1">
        <f t="array" ref="B224">ProcessN2(S224,A224,C224)</f>
        <v>AC584_01</v>
      </c>
      <c r="C224" s="7" t="s">
        <v>1004</v>
      </c>
      <c r="D224" s="52" t="str">
        <f t="shared" si="24"/>
        <v>Acavallo zselés bárányszőrös hevedervédő</v>
      </c>
      <c r="E224" s="52" t="s">
        <v>2757</v>
      </c>
      <c r="F224" s="52" t="str">
        <f t="shared" si="25"/>
        <v>Girth sleeve gel classic sheepskin</v>
      </c>
      <c r="G224" s="52" t="s">
        <v>2877</v>
      </c>
      <c r="H224" s="116" t="str">
        <f t="shared" si="26"/>
        <v>Acavallo</v>
      </c>
      <c r="I224" s="35" t="s">
        <v>2999</v>
      </c>
      <c r="J224" s="53" t="str">
        <f t="shared" si="27"/>
        <v>Lófelszerelés</v>
      </c>
      <c r="K224" s="53" t="s">
        <v>3007</v>
      </c>
      <c r="L224" s="53" t="str">
        <f t="shared" si="28"/>
        <v>Nyereg és tartozékai</v>
      </c>
      <c r="M224" s="53" t="s">
        <v>3008</v>
      </c>
      <c r="N224" s="35" t="str">
        <f t="shared" si="29"/>
        <v>Heveder</v>
      </c>
      <c r="O224" s="35" t="s">
        <v>3009</v>
      </c>
      <c r="P224" s="53" t="str">
        <f t="shared" si="30"/>
        <v>Heveder kiegészítők</v>
      </c>
      <c r="Q224" s="53" t="s">
        <v>3013</v>
      </c>
      <c r="R224" s="55" t="s">
        <v>3107</v>
      </c>
      <c r="S224" s="35" t="s">
        <v>1442</v>
      </c>
      <c r="T224" s="34">
        <v>0</v>
      </c>
      <c r="U224" s="35">
        <v>192</v>
      </c>
      <c r="V224" s="1" t="s">
        <v>2603</v>
      </c>
      <c r="W224" s="55">
        <v>0.2</v>
      </c>
      <c r="X224" s="35" t="str">
        <f>IFERROR(
    IF(ISNUMBER(MATCH(TRIM(CLEAN(SUBSTITUTE(SUBSTITUTE(Y224, CHAR(13), ""), CHAR(10), " "))), sizeList!A:A, 0)),
        INDEX(sizeList!B:B, MATCH(TRIM(CLEAN(SUBSTITUTE(SUBSTITUTE(Y224, CHAR(13), ""), CHAR(10), " "))), sizeList!A:A, 0)),
        IF(ISNUMBER(MATCH(Y224, sizeList!A:A, 0)),
            INDEX(sizeList!B:B, MATCH(Y224, sizeList!A:A, 0)),
            IF(ISNUMBER(MATCH(TRIM(CLEAN(SUBSTITUTE(SUBSTITUTE(Y224, CHAR(13), ""), CHAR(10), " "))), sizeList!B:B, 0)),
                INDEX(sizeList!B:B, MATCH(TRIM(CLEAN(SUBSTITUTE(SUBSTITUTE(Y224, CHAR(13), ""), CHAR(10), " "))), sizeList!B:B, 0)),
                IF(ISNUMBER(MATCH(Y224, sizeList!B:B, 0)),
                    INDEX(sizeList!B:B, MATCH(Y224, sizeList!B:B, 0)),
                    "")
            )
        )
    ),
    ""
)</f>
        <v>M (60 - 70 CM)</v>
      </c>
      <c r="Y224" s="35" t="s">
        <v>590</v>
      </c>
      <c r="Z224" s="35" t="s">
        <v>2606</v>
      </c>
      <c r="AA224" s="117" t="str">
        <f t="shared" si="31"/>
        <v>WHITE</v>
      </c>
      <c r="AB224" s="7" t="str">
        <f>IF(AA224="", "", IFERROR(VLOOKUP(AA224, colorList!A:B,2,FALSE),""))</f>
        <v>fehér</v>
      </c>
      <c r="AC224" s="7" t="str">
        <f>IF(Z224="", "", IFERROR(VLOOKUP(Z224, colorList!A:B,2,FALSE),""))</f>
        <v>fehér</v>
      </c>
      <c r="AD224" s="7"/>
    </row>
    <row r="225" spans="1:30" ht="60" customHeight="1" x14ac:dyDescent="0.25">
      <c r="A225" s="53" t="s">
        <v>862</v>
      </c>
      <c r="B225" s="7" t="str" cm="1">
        <f t="array" ref="B225">ProcessN2(S225,A225,C225)</f>
        <v>AC584_01</v>
      </c>
      <c r="C225" s="7" t="s">
        <v>1005</v>
      </c>
      <c r="D225" s="52" t="str">
        <f t="shared" si="24"/>
        <v>Acavallo zselés bárányszőrös hevedervédő</v>
      </c>
      <c r="E225" s="52" t="s">
        <v>2757</v>
      </c>
      <c r="F225" s="52" t="str">
        <f t="shared" si="25"/>
        <v>Girth sleeve gel classic sheepskin</v>
      </c>
      <c r="G225" s="52" t="s">
        <v>2877</v>
      </c>
      <c r="H225" s="116" t="str">
        <f t="shared" si="26"/>
        <v>Acavallo</v>
      </c>
      <c r="I225" s="35" t="s">
        <v>2999</v>
      </c>
      <c r="J225" s="53" t="str">
        <f t="shared" si="27"/>
        <v>Lófelszerelés</v>
      </c>
      <c r="K225" s="53" t="s">
        <v>3007</v>
      </c>
      <c r="L225" s="53" t="str">
        <f t="shared" si="28"/>
        <v>Nyereg és tartozékai</v>
      </c>
      <c r="M225" s="53" t="s">
        <v>3008</v>
      </c>
      <c r="N225" s="35" t="str">
        <f t="shared" si="29"/>
        <v>Heveder</v>
      </c>
      <c r="O225" s="35" t="s">
        <v>3009</v>
      </c>
      <c r="P225" s="53" t="str">
        <f t="shared" si="30"/>
        <v>Heveder kiegészítők</v>
      </c>
      <c r="Q225" s="53" t="s">
        <v>3013</v>
      </c>
      <c r="R225" s="55" t="s">
        <v>3107</v>
      </c>
      <c r="S225" s="35" t="s">
        <v>1443</v>
      </c>
      <c r="T225" s="34">
        <v>0</v>
      </c>
      <c r="U225" s="35">
        <v>192</v>
      </c>
      <c r="V225" s="1" t="s">
        <v>2603</v>
      </c>
      <c r="W225" s="55">
        <v>0.2</v>
      </c>
      <c r="X225" s="35" t="str">
        <f>IFERROR(
    IF(ISNUMBER(MATCH(TRIM(CLEAN(SUBSTITUTE(SUBSTITUTE(Y225, CHAR(13), ""), CHAR(10), " "))), sizeList!A:A, 0)),
        INDEX(sizeList!B:B, MATCH(TRIM(CLEAN(SUBSTITUTE(SUBSTITUTE(Y225, CHAR(13), ""), CHAR(10), " "))), sizeList!A:A, 0)),
        IF(ISNUMBER(MATCH(Y225, sizeList!A:A, 0)),
            INDEX(sizeList!B:B, MATCH(Y225, sizeList!A:A, 0)),
            IF(ISNUMBER(MATCH(TRIM(CLEAN(SUBSTITUTE(SUBSTITUTE(Y225, CHAR(13), ""), CHAR(10), " "))), sizeList!B:B, 0)),
                INDEX(sizeList!B:B, MATCH(TRIM(CLEAN(SUBSTITUTE(SUBSTITUTE(Y225, CHAR(13), ""), CHAR(10), " "))), sizeList!B:B, 0)),
                IF(ISNUMBER(MATCH(Y225, sizeList!B:B, 0)),
                    INDEX(sizeList!B:B, MATCH(Y225, sizeList!B:B, 0)),
                    "")
            )
        )
    ),
    ""
)</f>
        <v>L (70 - 80 CM)</v>
      </c>
      <c r="Y225" s="35" t="s">
        <v>591</v>
      </c>
      <c r="Z225" s="35" t="s">
        <v>2606</v>
      </c>
      <c r="AA225" s="117" t="str">
        <f t="shared" si="31"/>
        <v>WHITE</v>
      </c>
      <c r="AB225" s="7" t="str">
        <f>IF(AA225="", "", IFERROR(VLOOKUP(AA225, colorList!A:B,2,FALSE),""))</f>
        <v>fehér</v>
      </c>
      <c r="AC225" s="7" t="str">
        <f>IF(Z225="", "", IFERROR(VLOOKUP(Z225, colorList!A:B,2,FALSE),""))</f>
        <v>fehér</v>
      </c>
      <c r="AD225" s="7"/>
    </row>
    <row r="226" spans="1:30" ht="60" customHeight="1" x14ac:dyDescent="0.25">
      <c r="A226" s="53" t="s">
        <v>862</v>
      </c>
      <c r="B226" s="7" t="str" cm="1">
        <f t="array" ref="B226">ProcessN2(S226,A226,C226)</f>
        <v>AC584_02</v>
      </c>
      <c r="C226" s="7" t="s">
        <v>1006</v>
      </c>
      <c r="D226" s="52" t="str">
        <f t="shared" si="24"/>
        <v>Acavallo zselés bárányszőrös hevedervédő</v>
      </c>
      <c r="E226" s="52" t="s">
        <v>2757</v>
      </c>
      <c r="F226" s="52" t="str">
        <f t="shared" si="25"/>
        <v>Girth sleeve gel classic sheepskin</v>
      </c>
      <c r="G226" s="52" t="s">
        <v>2877</v>
      </c>
      <c r="H226" s="116" t="str">
        <f t="shared" si="26"/>
        <v>Acavallo</v>
      </c>
      <c r="I226" s="35" t="s">
        <v>2999</v>
      </c>
      <c r="J226" s="53" t="str">
        <f t="shared" si="27"/>
        <v>Lófelszerelés</v>
      </c>
      <c r="K226" s="53" t="s">
        <v>3007</v>
      </c>
      <c r="L226" s="53" t="str">
        <f t="shared" si="28"/>
        <v>Nyereg és tartozékai</v>
      </c>
      <c r="M226" s="53" t="s">
        <v>3008</v>
      </c>
      <c r="N226" s="35" t="str">
        <f t="shared" si="29"/>
        <v>Heveder</v>
      </c>
      <c r="O226" s="35" t="s">
        <v>3009</v>
      </c>
      <c r="P226" s="53" t="str">
        <f t="shared" si="30"/>
        <v>Heveder kiegészítők</v>
      </c>
      <c r="Q226" s="53" t="s">
        <v>3013</v>
      </c>
      <c r="R226" s="55" t="s">
        <v>3107</v>
      </c>
      <c r="S226" s="35" t="s">
        <v>1444</v>
      </c>
      <c r="T226" s="34">
        <v>0</v>
      </c>
      <c r="U226" s="35">
        <v>192</v>
      </c>
      <c r="V226" s="1" t="s">
        <v>2603</v>
      </c>
      <c r="W226" s="55">
        <v>0.2</v>
      </c>
      <c r="X226" s="35" t="str">
        <f>IFERROR(
    IF(ISNUMBER(MATCH(TRIM(CLEAN(SUBSTITUTE(SUBSTITUTE(Y226, CHAR(13), ""), CHAR(10), " "))), sizeList!A:A, 0)),
        INDEX(sizeList!B:B, MATCH(TRIM(CLEAN(SUBSTITUTE(SUBSTITUTE(Y226, CHAR(13), ""), CHAR(10), " "))), sizeList!A:A, 0)),
        IF(ISNUMBER(MATCH(Y226, sizeList!A:A, 0)),
            INDEX(sizeList!B:B, MATCH(Y226, sizeList!A:A, 0)),
            IF(ISNUMBER(MATCH(TRIM(CLEAN(SUBSTITUTE(SUBSTITUTE(Y226, CHAR(13), ""), CHAR(10), " "))), sizeList!B:B, 0)),
                INDEX(sizeList!B:B, MATCH(TRIM(CLEAN(SUBSTITUTE(SUBSTITUTE(Y226, CHAR(13), ""), CHAR(10), " "))), sizeList!B:B, 0)),
                IF(ISNUMBER(MATCH(Y226, sizeList!B:B, 0)),
                    INDEX(sizeList!B:B, MATCH(Y226, sizeList!B:B, 0)),
                    "")
            )
        )
    ),
    ""
)</f>
        <v>S (50 - 60 CM)</v>
      </c>
      <c r="Y226" s="35" t="s">
        <v>589</v>
      </c>
      <c r="Z226" s="35" t="s">
        <v>2607</v>
      </c>
      <c r="AA226" s="117" t="str">
        <f t="shared" si="31"/>
        <v>NATURAL</v>
      </c>
      <c r="AB226" s="7" t="str">
        <f>IF(AA226="", "", IFERROR(VLOOKUP(AA226, colorList!A:B,2,FALSE),""))</f>
        <v>natúr</v>
      </c>
      <c r="AC226" s="7" t="str">
        <f>IF(Z226="", "", IFERROR(VLOOKUP(Z226, colorList!A:B,2,FALSE),""))</f>
        <v>natúr</v>
      </c>
      <c r="AD226" s="7"/>
    </row>
    <row r="227" spans="1:30" ht="60" customHeight="1" x14ac:dyDescent="0.25">
      <c r="A227" s="53" t="s">
        <v>862</v>
      </c>
      <c r="B227" s="7" t="str" cm="1">
        <f t="array" ref="B227">ProcessN2(S227,A227,C227)</f>
        <v>AC584_02</v>
      </c>
      <c r="C227" s="7" t="s">
        <v>1007</v>
      </c>
      <c r="D227" s="52" t="str">
        <f t="shared" si="24"/>
        <v>Acavallo zselés bárányszőrös hevedervédő</v>
      </c>
      <c r="E227" s="52" t="s">
        <v>2757</v>
      </c>
      <c r="F227" s="52" t="str">
        <f t="shared" si="25"/>
        <v>Girth sleeve gel classic sheepskin</v>
      </c>
      <c r="G227" s="52" t="s">
        <v>2877</v>
      </c>
      <c r="H227" s="116" t="str">
        <f t="shared" si="26"/>
        <v>Acavallo</v>
      </c>
      <c r="I227" s="35" t="s">
        <v>2999</v>
      </c>
      <c r="J227" s="53" t="str">
        <f t="shared" si="27"/>
        <v>Lófelszerelés</v>
      </c>
      <c r="K227" s="53" t="s">
        <v>3007</v>
      </c>
      <c r="L227" s="53" t="str">
        <f t="shared" si="28"/>
        <v>Nyereg és tartozékai</v>
      </c>
      <c r="M227" s="53" t="s">
        <v>3008</v>
      </c>
      <c r="N227" s="35" t="str">
        <f t="shared" si="29"/>
        <v>Heveder</v>
      </c>
      <c r="O227" s="35" t="s">
        <v>3009</v>
      </c>
      <c r="P227" s="53" t="str">
        <f t="shared" si="30"/>
        <v>Heveder kiegészítők</v>
      </c>
      <c r="Q227" s="53" t="s">
        <v>3013</v>
      </c>
      <c r="R227" s="55" t="s">
        <v>3107</v>
      </c>
      <c r="S227" s="35" t="s">
        <v>1445</v>
      </c>
      <c r="T227" s="34">
        <v>0</v>
      </c>
      <c r="U227" s="35">
        <v>192</v>
      </c>
      <c r="V227" s="1" t="s">
        <v>2603</v>
      </c>
      <c r="W227" s="55">
        <v>0.2</v>
      </c>
      <c r="X227" s="35" t="str">
        <f>IFERROR(
    IF(ISNUMBER(MATCH(TRIM(CLEAN(SUBSTITUTE(SUBSTITUTE(Y227, CHAR(13), ""), CHAR(10), " "))), sizeList!A:A, 0)),
        INDEX(sizeList!B:B, MATCH(TRIM(CLEAN(SUBSTITUTE(SUBSTITUTE(Y227, CHAR(13), ""), CHAR(10), " "))), sizeList!A:A, 0)),
        IF(ISNUMBER(MATCH(Y227, sizeList!A:A, 0)),
            INDEX(sizeList!B:B, MATCH(Y227, sizeList!A:A, 0)),
            IF(ISNUMBER(MATCH(TRIM(CLEAN(SUBSTITUTE(SUBSTITUTE(Y227, CHAR(13), ""), CHAR(10), " "))), sizeList!B:B, 0)),
                INDEX(sizeList!B:B, MATCH(TRIM(CLEAN(SUBSTITUTE(SUBSTITUTE(Y227, CHAR(13), ""), CHAR(10), " "))), sizeList!B:B, 0)),
                IF(ISNUMBER(MATCH(Y227, sizeList!B:B, 0)),
                    INDEX(sizeList!B:B, MATCH(Y227, sizeList!B:B, 0)),
                    "")
            )
        )
    ),
    ""
)</f>
        <v>M (60 - 70 CM)</v>
      </c>
      <c r="Y227" s="35" t="s">
        <v>590</v>
      </c>
      <c r="Z227" s="35" t="s">
        <v>2607</v>
      </c>
      <c r="AA227" s="117" t="str">
        <f t="shared" si="31"/>
        <v>NATURAL</v>
      </c>
      <c r="AB227" s="7" t="str">
        <f>IF(AA227="", "", IFERROR(VLOOKUP(AA227, colorList!A:B,2,FALSE),""))</f>
        <v>natúr</v>
      </c>
      <c r="AC227" s="7" t="str">
        <f>IF(Z227="", "", IFERROR(VLOOKUP(Z227, colorList!A:B,2,FALSE),""))</f>
        <v>natúr</v>
      </c>
      <c r="AD227" s="7"/>
    </row>
    <row r="228" spans="1:30" ht="60" customHeight="1" x14ac:dyDescent="0.25">
      <c r="A228" s="53" t="s">
        <v>862</v>
      </c>
      <c r="B228" s="7" t="str" cm="1">
        <f t="array" ref="B228">ProcessN2(S228,A228,C228)</f>
        <v>AC584_02</v>
      </c>
      <c r="C228" s="7" t="s">
        <v>1008</v>
      </c>
      <c r="D228" s="52" t="str">
        <f t="shared" si="24"/>
        <v>Acavallo zselés bárányszőrös hevedervédő</v>
      </c>
      <c r="E228" s="52" t="s">
        <v>2757</v>
      </c>
      <c r="F228" s="52" t="str">
        <f t="shared" si="25"/>
        <v>Girth sleeve gel classic sheepskin</v>
      </c>
      <c r="G228" s="52" t="s">
        <v>2877</v>
      </c>
      <c r="H228" s="116" t="str">
        <f t="shared" si="26"/>
        <v>Acavallo</v>
      </c>
      <c r="I228" s="35" t="s">
        <v>2999</v>
      </c>
      <c r="J228" s="53" t="str">
        <f t="shared" si="27"/>
        <v>Lófelszerelés</v>
      </c>
      <c r="K228" s="53" t="s">
        <v>3007</v>
      </c>
      <c r="L228" s="53" t="str">
        <f t="shared" si="28"/>
        <v>Nyereg és tartozékai</v>
      </c>
      <c r="M228" s="53" t="s">
        <v>3008</v>
      </c>
      <c r="N228" s="35" t="str">
        <f t="shared" si="29"/>
        <v>Heveder</v>
      </c>
      <c r="O228" s="35" t="s">
        <v>3009</v>
      </c>
      <c r="P228" s="53" t="str">
        <f t="shared" si="30"/>
        <v>Heveder kiegészítők</v>
      </c>
      <c r="Q228" s="53" t="s">
        <v>3013</v>
      </c>
      <c r="R228" s="55" t="s">
        <v>3107</v>
      </c>
      <c r="S228" s="35" t="s">
        <v>1446</v>
      </c>
      <c r="T228" s="34">
        <v>0</v>
      </c>
      <c r="U228" s="35">
        <v>192</v>
      </c>
      <c r="V228" s="1" t="s">
        <v>2603</v>
      </c>
      <c r="W228" s="55">
        <v>0.2</v>
      </c>
      <c r="X228" s="35" t="str">
        <f>IFERROR(
    IF(ISNUMBER(MATCH(TRIM(CLEAN(SUBSTITUTE(SUBSTITUTE(Y228, CHAR(13), ""), CHAR(10), " "))), sizeList!A:A, 0)),
        INDEX(sizeList!B:B, MATCH(TRIM(CLEAN(SUBSTITUTE(SUBSTITUTE(Y228, CHAR(13), ""), CHAR(10), " "))), sizeList!A:A, 0)),
        IF(ISNUMBER(MATCH(Y228, sizeList!A:A, 0)),
            INDEX(sizeList!B:B, MATCH(Y228, sizeList!A:A, 0)),
            IF(ISNUMBER(MATCH(TRIM(CLEAN(SUBSTITUTE(SUBSTITUTE(Y228, CHAR(13), ""), CHAR(10), " "))), sizeList!B:B, 0)),
                INDEX(sizeList!B:B, MATCH(TRIM(CLEAN(SUBSTITUTE(SUBSTITUTE(Y228, CHAR(13), ""), CHAR(10), " "))), sizeList!B:B, 0)),
                IF(ISNUMBER(MATCH(Y228, sizeList!B:B, 0)),
                    INDEX(sizeList!B:B, MATCH(Y228, sizeList!B:B, 0)),
                    "")
            )
        )
    ),
    ""
)</f>
        <v>L (70 - 80 CM)</v>
      </c>
      <c r="Y228" s="35" t="s">
        <v>591</v>
      </c>
      <c r="Z228" s="35" t="s">
        <v>2607</v>
      </c>
      <c r="AA228" s="117" t="str">
        <f t="shared" si="31"/>
        <v>NATURAL</v>
      </c>
      <c r="AB228" s="7" t="str">
        <f>IF(AA228="", "", IFERROR(VLOOKUP(AA228, colorList!A:B,2,FALSE),""))</f>
        <v>natúr</v>
      </c>
      <c r="AC228" s="7" t="str">
        <f>IF(Z228="", "", IFERROR(VLOOKUP(Z228, colorList!A:B,2,FALSE),""))</f>
        <v>natúr</v>
      </c>
      <c r="AD228" s="7"/>
    </row>
    <row r="229" spans="1:30" ht="60" customHeight="1" x14ac:dyDescent="0.25">
      <c r="A229" s="53" t="s">
        <v>862</v>
      </c>
      <c r="B229" s="7" t="str" cm="1">
        <f t="array" ref="B229">ProcessN2(S229,A229,C229)</f>
        <v>AC584_06</v>
      </c>
      <c r="C229" s="7" t="s">
        <v>1009</v>
      </c>
      <c r="D229" s="52" t="str">
        <f t="shared" si="24"/>
        <v>Acavallo zselés bárányszőrös hevedervédő</v>
      </c>
      <c r="E229" s="52" t="s">
        <v>2757</v>
      </c>
      <c r="F229" s="52" t="str">
        <f t="shared" si="25"/>
        <v>Girth sleeve gel classic sheepskin</v>
      </c>
      <c r="G229" s="52" t="s">
        <v>2877</v>
      </c>
      <c r="H229" s="116" t="str">
        <f t="shared" si="26"/>
        <v>Acavallo</v>
      </c>
      <c r="I229" s="35" t="s">
        <v>2999</v>
      </c>
      <c r="J229" s="53" t="str">
        <f t="shared" si="27"/>
        <v>Lófelszerelés</v>
      </c>
      <c r="K229" s="53" t="s">
        <v>3007</v>
      </c>
      <c r="L229" s="53" t="str">
        <f t="shared" si="28"/>
        <v>Nyereg és tartozékai</v>
      </c>
      <c r="M229" s="53" t="s">
        <v>3008</v>
      </c>
      <c r="N229" s="35" t="str">
        <f t="shared" si="29"/>
        <v>Heveder</v>
      </c>
      <c r="O229" s="35" t="s">
        <v>3009</v>
      </c>
      <c r="P229" s="53" t="str">
        <f t="shared" si="30"/>
        <v>Heveder kiegészítők</v>
      </c>
      <c r="Q229" s="53" t="s">
        <v>3013</v>
      </c>
      <c r="R229" s="55" t="s">
        <v>3107</v>
      </c>
      <c r="S229" s="35" t="s">
        <v>1447</v>
      </c>
      <c r="T229" s="34">
        <v>0</v>
      </c>
      <c r="U229" s="35">
        <v>192</v>
      </c>
      <c r="V229" s="1" t="s">
        <v>2603</v>
      </c>
      <c r="W229" s="55">
        <v>0.2</v>
      </c>
      <c r="X229" s="35" t="str">
        <f>IFERROR(
    IF(ISNUMBER(MATCH(TRIM(CLEAN(SUBSTITUTE(SUBSTITUTE(Y229, CHAR(13), ""), CHAR(10), " "))), sizeList!A:A, 0)),
        INDEX(sizeList!B:B, MATCH(TRIM(CLEAN(SUBSTITUTE(SUBSTITUTE(Y229, CHAR(13), ""), CHAR(10), " "))), sizeList!A:A, 0)),
        IF(ISNUMBER(MATCH(Y229, sizeList!A:A, 0)),
            INDEX(sizeList!B:B, MATCH(Y229, sizeList!A:A, 0)),
            IF(ISNUMBER(MATCH(TRIM(CLEAN(SUBSTITUTE(SUBSTITUTE(Y229, CHAR(13), ""), CHAR(10), " "))), sizeList!B:B, 0)),
                INDEX(sizeList!B:B, MATCH(TRIM(CLEAN(SUBSTITUTE(SUBSTITUTE(Y229, CHAR(13), ""), CHAR(10), " "))), sizeList!B:B, 0)),
                IF(ISNUMBER(MATCH(Y229, sizeList!B:B, 0)),
                    INDEX(sizeList!B:B, MATCH(Y229, sizeList!B:B, 0)),
                    "")
            )
        )
    ),
    ""
)</f>
        <v>S (50 - 60 CM)</v>
      </c>
      <c r="Y229" s="35" t="s">
        <v>589</v>
      </c>
      <c r="Z229" s="35" t="s">
        <v>2608</v>
      </c>
      <c r="AA229" s="117" t="str">
        <f t="shared" si="31"/>
        <v>GREY</v>
      </c>
      <c r="AB229" s="7" t="str">
        <f>IF(AA229="", "", IFERROR(VLOOKUP(AA229, colorList!A:B,2,FALSE),""))</f>
        <v>szürke</v>
      </c>
      <c r="AC229" s="7" t="str">
        <f>IF(Z229="", "", IFERROR(VLOOKUP(Z229, colorList!A:B,2,FALSE),""))</f>
        <v>szürke</v>
      </c>
      <c r="AD229" s="7"/>
    </row>
    <row r="230" spans="1:30" ht="60" customHeight="1" x14ac:dyDescent="0.25">
      <c r="A230" s="53" t="s">
        <v>862</v>
      </c>
      <c r="B230" s="7" t="str" cm="1">
        <f t="array" ref="B230">ProcessN2(S230,A230,C230)</f>
        <v>AC584_06</v>
      </c>
      <c r="C230" s="7" t="s">
        <v>1010</v>
      </c>
      <c r="D230" s="52" t="str">
        <f t="shared" si="24"/>
        <v>Acavallo zselés bárányszőrös hevedervédő</v>
      </c>
      <c r="E230" s="52" t="s">
        <v>2757</v>
      </c>
      <c r="F230" s="52" t="str">
        <f t="shared" si="25"/>
        <v>Girth sleeve gel classic sheepskin</v>
      </c>
      <c r="G230" s="52" t="s">
        <v>2877</v>
      </c>
      <c r="H230" s="116" t="str">
        <f t="shared" si="26"/>
        <v>Acavallo</v>
      </c>
      <c r="I230" s="35" t="s">
        <v>2999</v>
      </c>
      <c r="J230" s="53" t="str">
        <f t="shared" si="27"/>
        <v>Lófelszerelés</v>
      </c>
      <c r="K230" s="53" t="s">
        <v>3007</v>
      </c>
      <c r="L230" s="53" t="str">
        <f t="shared" si="28"/>
        <v>Nyereg és tartozékai</v>
      </c>
      <c r="M230" s="53" t="s">
        <v>3008</v>
      </c>
      <c r="N230" s="35" t="str">
        <f t="shared" si="29"/>
        <v>Heveder</v>
      </c>
      <c r="O230" s="35" t="s">
        <v>3009</v>
      </c>
      <c r="P230" s="53" t="str">
        <f t="shared" si="30"/>
        <v>Heveder kiegészítők</v>
      </c>
      <c r="Q230" s="53" t="s">
        <v>3013</v>
      </c>
      <c r="R230" s="55" t="s">
        <v>3107</v>
      </c>
      <c r="S230" s="35" t="s">
        <v>1448</v>
      </c>
      <c r="T230" s="34">
        <v>0</v>
      </c>
      <c r="U230" s="35">
        <v>192</v>
      </c>
      <c r="V230" s="1" t="s">
        <v>2603</v>
      </c>
      <c r="W230" s="55">
        <v>0.2</v>
      </c>
      <c r="X230" s="35" t="str">
        <f>IFERROR(
    IF(ISNUMBER(MATCH(TRIM(CLEAN(SUBSTITUTE(SUBSTITUTE(Y230, CHAR(13), ""), CHAR(10), " "))), sizeList!A:A, 0)),
        INDEX(sizeList!B:B, MATCH(TRIM(CLEAN(SUBSTITUTE(SUBSTITUTE(Y230, CHAR(13), ""), CHAR(10), " "))), sizeList!A:A, 0)),
        IF(ISNUMBER(MATCH(Y230, sizeList!A:A, 0)),
            INDEX(sizeList!B:B, MATCH(Y230, sizeList!A:A, 0)),
            IF(ISNUMBER(MATCH(TRIM(CLEAN(SUBSTITUTE(SUBSTITUTE(Y230, CHAR(13), ""), CHAR(10), " "))), sizeList!B:B, 0)),
                INDEX(sizeList!B:B, MATCH(TRIM(CLEAN(SUBSTITUTE(SUBSTITUTE(Y230, CHAR(13), ""), CHAR(10), " "))), sizeList!B:B, 0)),
                IF(ISNUMBER(MATCH(Y230, sizeList!B:B, 0)),
                    INDEX(sizeList!B:B, MATCH(Y230, sizeList!B:B, 0)),
                    "")
            )
        )
    ),
    ""
)</f>
        <v>M (60 - 70 CM)</v>
      </c>
      <c r="Y230" s="35" t="s">
        <v>590</v>
      </c>
      <c r="Z230" s="35" t="s">
        <v>2608</v>
      </c>
      <c r="AA230" s="117" t="str">
        <f t="shared" si="31"/>
        <v>GREY</v>
      </c>
      <c r="AB230" s="7" t="str">
        <f>IF(AA230="", "", IFERROR(VLOOKUP(AA230, colorList!A:B,2,FALSE),""))</f>
        <v>szürke</v>
      </c>
      <c r="AC230" s="7" t="str">
        <f>IF(Z230="", "", IFERROR(VLOOKUP(Z230, colorList!A:B,2,FALSE),""))</f>
        <v>szürke</v>
      </c>
      <c r="AD230" s="7"/>
    </row>
    <row r="231" spans="1:30" ht="60" customHeight="1" x14ac:dyDescent="0.25">
      <c r="A231" s="53" t="s">
        <v>862</v>
      </c>
      <c r="B231" s="7" t="str" cm="1">
        <f t="array" ref="B231">ProcessN2(S231,A231,C231)</f>
        <v>AC584_06</v>
      </c>
      <c r="C231" s="7" t="s">
        <v>1011</v>
      </c>
      <c r="D231" s="52" t="str">
        <f t="shared" si="24"/>
        <v>Acavallo zselés bárányszőrös hevedervédő</v>
      </c>
      <c r="E231" s="52" t="s">
        <v>2757</v>
      </c>
      <c r="F231" s="52" t="str">
        <f t="shared" si="25"/>
        <v>Girth sleeve gel classic sheepskin</v>
      </c>
      <c r="G231" s="52" t="s">
        <v>2877</v>
      </c>
      <c r="H231" s="116" t="str">
        <f t="shared" si="26"/>
        <v>Acavallo</v>
      </c>
      <c r="I231" s="35" t="s">
        <v>2999</v>
      </c>
      <c r="J231" s="53" t="str">
        <f t="shared" si="27"/>
        <v>Lófelszerelés</v>
      </c>
      <c r="K231" s="53" t="s">
        <v>3007</v>
      </c>
      <c r="L231" s="53" t="str">
        <f t="shared" si="28"/>
        <v>Nyereg és tartozékai</v>
      </c>
      <c r="M231" s="53" t="s">
        <v>3008</v>
      </c>
      <c r="N231" s="35" t="str">
        <f t="shared" si="29"/>
        <v>Heveder</v>
      </c>
      <c r="O231" s="35" t="s">
        <v>3009</v>
      </c>
      <c r="P231" s="53" t="str">
        <f t="shared" si="30"/>
        <v>Heveder kiegészítők</v>
      </c>
      <c r="Q231" s="53" t="s">
        <v>3013</v>
      </c>
      <c r="R231" s="55" t="s">
        <v>3107</v>
      </c>
      <c r="S231" s="35" t="s">
        <v>1449</v>
      </c>
      <c r="T231" s="34">
        <v>0</v>
      </c>
      <c r="U231" s="35">
        <v>192</v>
      </c>
      <c r="V231" s="1" t="s">
        <v>2603</v>
      </c>
      <c r="W231" s="55">
        <v>0.2</v>
      </c>
      <c r="X231" s="35" t="str">
        <f>IFERROR(
    IF(ISNUMBER(MATCH(TRIM(CLEAN(SUBSTITUTE(SUBSTITUTE(Y231, CHAR(13), ""), CHAR(10), " "))), sizeList!A:A, 0)),
        INDEX(sizeList!B:B, MATCH(TRIM(CLEAN(SUBSTITUTE(SUBSTITUTE(Y231, CHAR(13), ""), CHAR(10), " "))), sizeList!A:A, 0)),
        IF(ISNUMBER(MATCH(Y231, sizeList!A:A, 0)),
            INDEX(sizeList!B:B, MATCH(Y231, sizeList!A:A, 0)),
            IF(ISNUMBER(MATCH(TRIM(CLEAN(SUBSTITUTE(SUBSTITUTE(Y231, CHAR(13), ""), CHAR(10), " "))), sizeList!B:B, 0)),
                INDEX(sizeList!B:B, MATCH(TRIM(CLEAN(SUBSTITUTE(SUBSTITUTE(Y231, CHAR(13), ""), CHAR(10), " "))), sizeList!B:B, 0)),
                IF(ISNUMBER(MATCH(Y231, sizeList!B:B, 0)),
                    INDEX(sizeList!B:B, MATCH(Y231, sizeList!B:B, 0)),
                    "")
            )
        )
    ),
    ""
)</f>
        <v>L (70 - 80 CM)</v>
      </c>
      <c r="Y231" s="35" t="s">
        <v>591</v>
      </c>
      <c r="Z231" s="35" t="s">
        <v>2608</v>
      </c>
      <c r="AA231" s="117" t="str">
        <f t="shared" si="31"/>
        <v>GREY</v>
      </c>
      <c r="AB231" s="7" t="str">
        <f>IF(AA231="", "", IFERROR(VLOOKUP(AA231, colorList!A:B,2,FALSE),""))</f>
        <v>szürke</v>
      </c>
      <c r="AC231" s="7" t="str">
        <f>IF(Z231="", "", IFERROR(VLOOKUP(Z231, colorList!A:B,2,FALSE),""))</f>
        <v>szürke</v>
      </c>
      <c r="AD231" s="7"/>
    </row>
    <row r="232" spans="1:30" ht="60" customHeight="1" x14ac:dyDescent="0.25">
      <c r="A232" s="53" t="s">
        <v>862</v>
      </c>
      <c r="B232" s="7" t="str" cm="1">
        <f t="array" ref="B232">ProcessN2(S232,A232,C232)</f>
        <v>AC584_07</v>
      </c>
      <c r="C232" s="7" t="s">
        <v>1012</v>
      </c>
      <c r="D232" s="52" t="str">
        <f t="shared" si="24"/>
        <v>Acavallo zselés bárányszőrös hevedervédő</v>
      </c>
      <c r="E232" s="52" t="s">
        <v>2757</v>
      </c>
      <c r="F232" s="52" t="str">
        <f t="shared" si="25"/>
        <v>Girth sleeve gel classic sheepskin</v>
      </c>
      <c r="G232" s="52" t="s">
        <v>2877</v>
      </c>
      <c r="H232" s="116" t="str">
        <f t="shared" si="26"/>
        <v>Acavallo</v>
      </c>
      <c r="I232" s="35" t="s">
        <v>2999</v>
      </c>
      <c r="J232" s="53" t="str">
        <f t="shared" si="27"/>
        <v>Lófelszerelés</v>
      </c>
      <c r="K232" s="53" t="s">
        <v>3007</v>
      </c>
      <c r="L232" s="53" t="str">
        <f t="shared" si="28"/>
        <v>Nyereg és tartozékai</v>
      </c>
      <c r="M232" s="53" t="s">
        <v>3008</v>
      </c>
      <c r="N232" s="35" t="str">
        <f t="shared" si="29"/>
        <v>Heveder</v>
      </c>
      <c r="O232" s="35" t="s">
        <v>3009</v>
      </c>
      <c r="P232" s="53" t="str">
        <f t="shared" si="30"/>
        <v>Heveder kiegészítők</v>
      </c>
      <c r="Q232" s="53" t="s">
        <v>3013</v>
      </c>
      <c r="R232" s="55" t="s">
        <v>3107</v>
      </c>
      <c r="S232" s="35" t="s">
        <v>1450</v>
      </c>
      <c r="T232" s="34">
        <v>0</v>
      </c>
      <c r="U232" s="35">
        <v>192</v>
      </c>
      <c r="V232" s="1" t="s">
        <v>2603</v>
      </c>
      <c r="W232" s="55">
        <v>0.2</v>
      </c>
      <c r="X232" s="35" t="str">
        <f>IFERROR(
    IF(ISNUMBER(MATCH(TRIM(CLEAN(SUBSTITUTE(SUBSTITUTE(Y232, CHAR(13), ""), CHAR(10), " "))), sizeList!A:A, 0)),
        INDEX(sizeList!B:B, MATCH(TRIM(CLEAN(SUBSTITUTE(SUBSTITUTE(Y232, CHAR(13), ""), CHAR(10), " "))), sizeList!A:A, 0)),
        IF(ISNUMBER(MATCH(Y232, sizeList!A:A, 0)),
            INDEX(sizeList!B:B, MATCH(Y232, sizeList!A:A, 0)),
            IF(ISNUMBER(MATCH(TRIM(CLEAN(SUBSTITUTE(SUBSTITUTE(Y232, CHAR(13), ""), CHAR(10), " "))), sizeList!B:B, 0)),
                INDEX(sizeList!B:B, MATCH(TRIM(CLEAN(SUBSTITUTE(SUBSTITUTE(Y232, CHAR(13), ""), CHAR(10), " "))), sizeList!B:B, 0)),
                IF(ISNUMBER(MATCH(Y232, sizeList!B:B, 0)),
                    INDEX(sizeList!B:B, MATCH(Y232, sizeList!B:B, 0)),
                    "")
            )
        )
    ),
    ""
)</f>
        <v>S (50 - 60 CM)</v>
      </c>
      <c r="Y232" s="35" t="s">
        <v>589</v>
      </c>
      <c r="Z232" s="35" t="s">
        <v>2609</v>
      </c>
      <c r="AA232" s="117" t="str">
        <f t="shared" si="31"/>
        <v>BROWN</v>
      </c>
      <c r="AB232" s="7" t="str">
        <f>IF(AA232="", "", IFERROR(VLOOKUP(AA232, colorList!A:B,2,FALSE),""))</f>
        <v>barna</v>
      </c>
      <c r="AC232" s="7" t="str">
        <f>IF(Z232="", "", IFERROR(VLOOKUP(Z232, colorList!A:B,2,FALSE),""))</f>
        <v>barna</v>
      </c>
      <c r="AD232" s="7"/>
    </row>
    <row r="233" spans="1:30" ht="60" customHeight="1" x14ac:dyDescent="0.25">
      <c r="A233" s="53" t="s">
        <v>862</v>
      </c>
      <c r="B233" s="7" t="str" cm="1">
        <f t="array" ref="B233">ProcessN2(S233,A233,C233)</f>
        <v>AC584_07</v>
      </c>
      <c r="C233" s="7" t="s">
        <v>1013</v>
      </c>
      <c r="D233" s="52" t="str">
        <f t="shared" si="24"/>
        <v>Acavallo zselés bárányszőrös hevedervédő</v>
      </c>
      <c r="E233" s="52" t="s">
        <v>2757</v>
      </c>
      <c r="F233" s="52" t="str">
        <f t="shared" si="25"/>
        <v>Girth sleeve gel classic sheepskin</v>
      </c>
      <c r="G233" s="52" t="s">
        <v>2877</v>
      </c>
      <c r="H233" s="116" t="str">
        <f t="shared" si="26"/>
        <v>Acavallo</v>
      </c>
      <c r="I233" s="35" t="s">
        <v>2999</v>
      </c>
      <c r="J233" s="53" t="str">
        <f t="shared" si="27"/>
        <v>Lófelszerelés</v>
      </c>
      <c r="K233" s="53" t="s">
        <v>3007</v>
      </c>
      <c r="L233" s="53" t="str">
        <f t="shared" si="28"/>
        <v>Nyereg és tartozékai</v>
      </c>
      <c r="M233" s="53" t="s">
        <v>3008</v>
      </c>
      <c r="N233" s="35" t="str">
        <f t="shared" si="29"/>
        <v>Heveder</v>
      </c>
      <c r="O233" s="35" t="s">
        <v>3009</v>
      </c>
      <c r="P233" s="53" t="str">
        <f t="shared" si="30"/>
        <v>Heveder kiegészítők</v>
      </c>
      <c r="Q233" s="53" t="s">
        <v>3013</v>
      </c>
      <c r="R233" s="55" t="s">
        <v>3107</v>
      </c>
      <c r="S233" s="35" t="s">
        <v>1451</v>
      </c>
      <c r="T233" s="34">
        <v>0</v>
      </c>
      <c r="U233" s="35">
        <v>192</v>
      </c>
      <c r="V233" s="1" t="s">
        <v>2603</v>
      </c>
      <c r="W233" s="55">
        <v>0.2</v>
      </c>
      <c r="X233" s="35" t="str">
        <f>IFERROR(
    IF(ISNUMBER(MATCH(TRIM(CLEAN(SUBSTITUTE(SUBSTITUTE(Y233, CHAR(13), ""), CHAR(10), " "))), sizeList!A:A, 0)),
        INDEX(sizeList!B:B, MATCH(TRIM(CLEAN(SUBSTITUTE(SUBSTITUTE(Y233, CHAR(13), ""), CHAR(10), " "))), sizeList!A:A, 0)),
        IF(ISNUMBER(MATCH(Y233, sizeList!A:A, 0)),
            INDEX(sizeList!B:B, MATCH(Y233, sizeList!A:A, 0)),
            IF(ISNUMBER(MATCH(TRIM(CLEAN(SUBSTITUTE(SUBSTITUTE(Y233, CHAR(13), ""), CHAR(10), " "))), sizeList!B:B, 0)),
                INDEX(sizeList!B:B, MATCH(TRIM(CLEAN(SUBSTITUTE(SUBSTITUTE(Y233, CHAR(13), ""), CHAR(10), " "))), sizeList!B:B, 0)),
                IF(ISNUMBER(MATCH(Y233, sizeList!B:B, 0)),
                    INDEX(sizeList!B:B, MATCH(Y233, sizeList!B:B, 0)),
                    "")
            )
        )
    ),
    ""
)</f>
        <v>M (60 - 70 CM)</v>
      </c>
      <c r="Y233" s="35" t="s">
        <v>590</v>
      </c>
      <c r="Z233" s="35" t="s">
        <v>2609</v>
      </c>
      <c r="AA233" s="117" t="str">
        <f t="shared" si="31"/>
        <v>BROWN</v>
      </c>
      <c r="AB233" s="7" t="str">
        <f>IF(AA233="", "", IFERROR(VLOOKUP(AA233, colorList!A:B,2,FALSE),""))</f>
        <v>barna</v>
      </c>
      <c r="AC233" s="7" t="str">
        <f>IF(Z233="", "", IFERROR(VLOOKUP(Z233, colorList!A:B,2,FALSE),""))</f>
        <v>barna</v>
      </c>
      <c r="AD233" s="7"/>
    </row>
    <row r="234" spans="1:30" ht="60" customHeight="1" x14ac:dyDescent="0.25">
      <c r="A234" s="53" t="s">
        <v>862</v>
      </c>
      <c r="B234" s="7" t="str" cm="1">
        <f t="array" ref="B234">ProcessN2(S234,A234,C234)</f>
        <v>AC584_07</v>
      </c>
      <c r="C234" s="7" t="s">
        <v>1014</v>
      </c>
      <c r="D234" s="52" t="str">
        <f t="shared" si="24"/>
        <v>Acavallo zselés bárányszőrös hevedervédő</v>
      </c>
      <c r="E234" s="52" t="s">
        <v>2757</v>
      </c>
      <c r="F234" s="52" t="str">
        <f t="shared" si="25"/>
        <v>Girth sleeve gel classic sheepskin</v>
      </c>
      <c r="G234" s="52" t="s">
        <v>2877</v>
      </c>
      <c r="H234" s="116" t="str">
        <f t="shared" si="26"/>
        <v>Acavallo</v>
      </c>
      <c r="I234" s="35" t="s">
        <v>2999</v>
      </c>
      <c r="J234" s="53" t="str">
        <f t="shared" si="27"/>
        <v>Lófelszerelés</v>
      </c>
      <c r="K234" s="53" t="s">
        <v>3007</v>
      </c>
      <c r="L234" s="53" t="str">
        <f t="shared" si="28"/>
        <v>Nyereg és tartozékai</v>
      </c>
      <c r="M234" s="53" t="s">
        <v>3008</v>
      </c>
      <c r="N234" s="35" t="str">
        <f t="shared" si="29"/>
        <v>Heveder</v>
      </c>
      <c r="O234" s="35" t="s">
        <v>3009</v>
      </c>
      <c r="P234" s="53" t="str">
        <f t="shared" si="30"/>
        <v>Heveder kiegészítők</v>
      </c>
      <c r="Q234" s="53" t="s">
        <v>3013</v>
      </c>
      <c r="R234" s="55" t="s">
        <v>3107</v>
      </c>
      <c r="S234" s="35" t="s">
        <v>1452</v>
      </c>
      <c r="T234" s="34">
        <v>0</v>
      </c>
      <c r="U234" s="35">
        <v>192</v>
      </c>
      <c r="V234" s="1" t="s">
        <v>2603</v>
      </c>
      <c r="W234" s="55">
        <v>0.2</v>
      </c>
      <c r="X234" s="35" t="str">
        <f>IFERROR(
    IF(ISNUMBER(MATCH(TRIM(CLEAN(SUBSTITUTE(SUBSTITUTE(Y234, CHAR(13), ""), CHAR(10), " "))), sizeList!A:A, 0)),
        INDEX(sizeList!B:B, MATCH(TRIM(CLEAN(SUBSTITUTE(SUBSTITUTE(Y234, CHAR(13), ""), CHAR(10), " "))), sizeList!A:A, 0)),
        IF(ISNUMBER(MATCH(Y234, sizeList!A:A, 0)),
            INDEX(sizeList!B:B, MATCH(Y234, sizeList!A:A, 0)),
            IF(ISNUMBER(MATCH(TRIM(CLEAN(SUBSTITUTE(SUBSTITUTE(Y234, CHAR(13), ""), CHAR(10), " "))), sizeList!B:B, 0)),
                INDEX(sizeList!B:B, MATCH(TRIM(CLEAN(SUBSTITUTE(SUBSTITUTE(Y234, CHAR(13), ""), CHAR(10), " "))), sizeList!B:B, 0)),
                IF(ISNUMBER(MATCH(Y234, sizeList!B:B, 0)),
                    INDEX(sizeList!B:B, MATCH(Y234, sizeList!B:B, 0)),
                    "")
            )
        )
    ),
    ""
)</f>
        <v>L (70 - 80 CM)</v>
      </c>
      <c r="Y234" s="35" t="s">
        <v>591</v>
      </c>
      <c r="Z234" s="35" t="s">
        <v>2609</v>
      </c>
      <c r="AA234" s="117" t="str">
        <f t="shared" si="31"/>
        <v>BROWN</v>
      </c>
      <c r="AB234" s="7" t="str">
        <f>IF(AA234="", "", IFERROR(VLOOKUP(AA234, colorList!A:B,2,FALSE),""))</f>
        <v>barna</v>
      </c>
      <c r="AC234" s="7" t="str">
        <f>IF(Z234="", "", IFERROR(VLOOKUP(Z234, colorList!A:B,2,FALSE),""))</f>
        <v>barna</v>
      </c>
      <c r="AD234" s="7"/>
    </row>
    <row r="235" spans="1:30" ht="60" customHeight="1" x14ac:dyDescent="0.25">
      <c r="A235" s="53" t="s">
        <v>862</v>
      </c>
      <c r="B235" s="7" t="str" cm="1">
        <f t="array" ref="B235">ProcessN2(S235,A235,C235)</f>
        <v>AC584_09</v>
      </c>
      <c r="C235" s="7" t="s">
        <v>1015</v>
      </c>
      <c r="D235" s="52" t="str">
        <f t="shared" si="24"/>
        <v>Acavallo zselés bárányszőrös hevedervédő</v>
      </c>
      <c r="E235" s="52" t="s">
        <v>2757</v>
      </c>
      <c r="F235" s="52" t="str">
        <f t="shared" si="25"/>
        <v>Girth sleeve gel classic sheepskin</v>
      </c>
      <c r="G235" s="52" t="s">
        <v>2877</v>
      </c>
      <c r="H235" s="116" t="str">
        <f t="shared" si="26"/>
        <v>Acavallo</v>
      </c>
      <c r="I235" s="35" t="s">
        <v>2999</v>
      </c>
      <c r="J235" s="53" t="str">
        <f t="shared" si="27"/>
        <v>Lófelszerelés</v>
      </c>
      <c r="K235" s="53" t="s">
        <v>3007</v>
      </c>
      <c r="L235" s="53" t="str">
        <f t="shared" si="28"/>
        <v>Nyereg és tartozékai</v>
      </c>
      <c r="M235" s="53" t="s">
        <v>3008</v>
      </c>
      <c r="N235" s="35" t="str">
        <f t="shared" si="29"/>
        <v>Heveder</v>
      </c>
      <c r="O235" s="35" t="s">
        <v>3009</v>
      </c>
      <c r="P235" s="53" t="str">
        <f t="shared" si="30"/>
        <v>Heveder kiegészítők</v>
      </c>
      <c r="Q235" s="53" t="s">
        <v>3013</v>
      </c>
      <c r="R235" s="55" t="s">
        <v>3107</v>
      </c>
      <c r="S235" s="35" t="s">
        <v>1453</v>
      </c>
      <c r="T235" s="34">
        <v>0</v>
      </c>
      <c r="U235" s="35">
        <v>192</v>
      </c>
      <c r="V235" s="1" t="s">
        <v>2603</v>
      </c>
      <c r="W235" s="55">
        <v>0.2</v>
      </c>
      <c r="X235" s="35" t="str">
        <f>IFERROR(
    IF(ISNUMBER(MATCH(TRIM(CLEAN(SUBSTITUTE(SUBSTITUTE(Y235, CHAR(13), ""), CHAR(10), " "))), sizeList!A:A, 0)),
        INDEX(sizeList!B:B, MATCH(TRIM(CLEAN(SUBSTITUTE(SUBSTITUTE(Y235, CHAR(13), ""), CHAR(10), " "))), sizeList!A:A, 0)),
        IF(ISNUMBER(MATCH(Y235, sizeList!A:A, 0)),
            INDEX(sizeList!B:B, MATCH(Y235, sizeList!A:A, 0)),
            IF(ISNUMBER(MATCH(TRIM(CLEAN(SUBSTITUTE(SUBSTITUTE(Y235, CHAR(13), ""), CHAR(10), " "))), sizeList!B:B, 0)),
                INDEX(sizeList!B:B, MATCH(TRIM(CLEAN(SUBSTITUTE(SUBSTITUTE(Y235, CHAR(13), ""), CHAR(10), " "))), sizeList!B:B, 0)),
                IF(ISNUMBER(MATCH(Y235, sizeList!B:B, 0)),
                    INDEX(sizeList!B:B, MATCH(Y235, sizeList!B:B, 0)),
                    "")
            )
        )
    ),
    ""
)</f>
        <v>S (50 - 60 CM)</v>
      </c>
      <c r="Y235" s="35" t="s">
        <v>589</v>
      </c>
      <c r="Z235" s="35" t="s">
        <v>2604</v>
      </c>
      <c r="AA235" s="117" t="str">
        <f t="shared" si="31"/>
        <v>BLACK</v>
      </c>
      <c r="AB235" s="7" t="str">
        <f>IF(AA235="", "", IFERROR(VLOOKUP(AA235, colorList!A:B,2,FALSE),""))</f>
        <v>fekete</v>
      </c>
      <c r="AC235" s="7" t="str">
        <f>IF(Z235="", "", IFERROR(VLOOKUP(Z235, colorList!A:B,2,FALSE),""))</f>
        <v>fekete</v>
      </c>
      <c r="AD235" s="7"/>
    </row>
    <row r="236" spans="1:30" ht="60" customHeight="1" x14ac:dyDescent="0.25">
      <c r="A236" s="53" t="s">
        <v>862</v>
      </c>
      <c r="B236" s="7" t="str" cm="1">
        <f t="array" ref="B236">ProcessN2(S236,A236,C236)</f>
        <v>AC584_09</v>
      </c>
      <c r="C236" s="7" t="s">
        <v>1016</v>
      </c>
      <c r="D236" s="52" t="str">
        <f t="shared" si="24"/>
        <v>Acavallo zselés bárányszőrös hevedervédő</v>
      </c>
      <c r="E236" s="52" t="s">
        <v>2757</v>
      </c>
      <c r="F236" s="52" t="str">
        <f t="shared" si="25"/>
        <v>Girth sleeve gel classic sheepskin</v>
      </c>
      <c r="G236" s="52" t="s">
        <v>2877</v>
      </c>
      <c r="H236" s="116" t="str">
        <f t="shared" si="26"/>
        <v>Acavallo</v>
      </c>
      <c r="I236" s="35" t="s">
        <v>2999</v>
      </c>
      <c r="J236" s="53" t="str">
        <f t="shared" si="27"/>
        <v>Lófelszerelés</v>
      </c>
      <c r="K236" s="53" t="s">
        <v>3007</v>
      </c>
      <c r="L236" s="53" t="str">
        <f t="shared" si="28"/>
        <v>Nyereg és tartozékai</v>
      </c>
      <c r="M236" s="53" t="s">
        <v>3008</v>
      </c>
      <c r="N236" s="35" t="str">
        <f t="shared" si="29"/>
        <v>Heveder</v>
      </c>
      <c r="O236" s="35" t="s">
        <v>3009</v>
      </c>
      <c r="P236" s="53" t="str">
        <f t="shared" si="30"/>
        <v>Heveder kiegészítők</v>
      </c>
      <c r="Q236" s="53" t="s">
        <v>3013</v>
      </c>
      <c r="R236" s="55" t="s">
        <v>3107</v>
      </c>
      <c r="S236" s="35" t="s">
        <v>1454</v>
      </c>
      <c r="T236" s="34">
        <v>0</v>
      </c>
      <c r="U236" s="35">
        <v>192</v>
      </c>
      <c r="V236" s="1" t="s">
        <v>2603</v>
      </c>
      <c r="W236" s="55">
        <v>0.2</v>
      </c>
      <c r="X236" s="35" t="str">
        <f>IFERROR(
    IF(ISNUMBER(MATCH(TRIM(CLEAN(SUBSTITUTE(SUBSTITUTE(Y236, CHAR(13), ""), CHAR(10), " "))), sizeList!A:A, 0)),
        INDEX(sizeList!B:B, MATCH(TRIM(CLEAN(SUBSTITUTE(SUBSTITUTE(Y236, CHAR(13), ""), CHAR(10), " "))), sizeList!A:A, 0)),
        IF(ISNUMBER(MATCH(Y236, sizeList!A:A, 0)),
            INDEX(sizeList!B:B, MATCH(Y236, sizeList!A:A, 0)),
            IF(ISNUMBER(MATCH(TRIM(CLEAN(SUBSTITUTE(SUBSTITUTE(Y236, CHAR(13), ""), CHAR(10), " "))), sizeList!B:B, 0)),
                INDEX(sizeList!B:B, MATCH(TRIM(CLEAN(SUBSTITUTE(SUBSTITUTE(Y236, CHAR(13), ""), CHAR(10), " "))), sizeList!B:B, 0)),
                IF(ISNUMBER(MATCH(Y236, sizeList!B:B, 0)),
                    INDEX(sizeList!B:B, MATCH(Y236, sizeList!B:B, 0)),
                    "")
            )
        )
    ),
    ""
)</f>
        <v>M (60 - 70 CM)</v>
      </c>
      <c r="Y236" s="35" t="s">
        <v>590</v>
      </c>
      <c r="Z236" s="35" t="s">
        <v>2604</v>
      </c>
      <c r="AA236" s="117" t="str">
        <f t="shared" si="31"/>
        <v>BLACK</v>
      </c>
      <c r="AB236" s="7" t="str">
        <f>IF(AA236="", "", IFERROR(VLOOKUP(AA236, colorList!A:B,2,FALSE),""))</f>
        <v>fekete</v>
      </c>
      <c r="AC236" s="7" t="str">
        <f>IF(Z236="", "", IFERROR(VLOOKUP(Z236, colorList!A:B,2,FALSE),""))</f>
        <v>fekete</v>
      </c>
      <c r="AD236" s="7"/>
    </row>
    <row r="237" spans="1:30" ht="60" customHeight="1" x14ac:dyDescent="0.25">
      <c r="A237" s="53" t="s">
        <v>862</v>
      </c>
      <c r="B237" s="7" t="str" cm="1">
        <f t="array" ref="B237">ProcessN2(S237,A237,C237)</f>
        <v>AC584_09</v>
      </c>
      <c r="C237" s="7" t="s">
        <v>1017</v>
      </c>
      <c r="D237" s="52" t="str">
        <f t="shared" si="24"/>
        <v>Acavallo zselés bárányszőrös hevedervédő</v>
      </c>
      <c r="E237" s="52" t="s">
        <v>2757</v>
      </c>
      <c r="F237" s="52" t="str">
        <f t="shared" si="25"/>
        <v>Girth sleeve gel classic sheepskin</v>
      </c>
      <c r="G237" s="52" t="s">
        <v>2877</v>
      </c>
      <c r="H237" s="116" t="str">
        <f t="shared" si="26"/>
        <v>Acavallo</v>
      </c>
      <c r="I237" s="35" t="s">
        <v>2999</v>
      </c>
      <c r="J237" s="53" t="str">
        <f t="shared" si="27"/>
        <v>Lófelszerelés</v>
      </c>
      <c r="K237" s="53" t="s">
        <v>3007</v>
      </c>
      <c r="L237" s="53" t="str">
        <f t="shared" si="28"/>
        <v>Nyereg és tartozékai</v>
      </c>
      <c r="M237" s="53" t="s">
        <v>3008</v>
      </c>
      <c r="N237" s="35" t="str">
        <f t="shared" si="29"/>
        <v>Heveder</v>
      </c>
      <c r="O237" s="35" t="s">
        <v>3009</v>
      </c>
      <c r="P237" s="53" t="str">
        <f t="shared" si="30"/>
        <v>Heveder kiegészítők</v>
      </c>
      <c r="Q237" s="53" t="s">
        <v>3013</v>
      </c>
      <c r="R237" s="55" t="s">
        <v>3107</v>
      </c>
      <c r="S237" s="35" t="s">
        <v>1455</v>
      </c>
      <c r="T237" s="34">
        <v>0</v>
      </c>
      <c r="U237" s="35">
        <v>192</v>
      </c>
      <c r="V237" s="1" t="s">
        <v>2603</v>
      </c>
      <c r="W237" s="55">
        <v>0.2</v>
      </c>
      <c r="X237" s="35" t="str">
        <f>IFERROR(
    IF(ISNUMBER(MATCH(TRIM(CLEAN(SUBSTITUTE(SUBSTITUTE(Y237, CHAR(13), ""), CHAR(10), " "))), sizeList!A:A, 0)),
        INDEX(sizeList!B:B, MATCH(TRIM(CLEAN(SUBSTITUTE(SUBSTITUTE(Y237, CHAR(13), ""), CHAR(10), " "))), sizeList!A:A, 0)),
        IF(ISNUMBER(MATCH(Y237, sizeList!A:A, 0)),
            INDEX(sizeList!B:B, MATCH(Y237, sizeList!A:A, 0)),
            IF(ISNUMBER(MATCH(TRIM(CLEAN(SUBSTITUTE(SUBSTITUTE(Y237, CHAR(13), ""), CHAR(10), " "))), sizeList!B:B, 0)),
                INDEX(sizeList!B:B, MATCH(TRIM(CLEAN(SUBSTITUTE(SUBSTITUTE(Y237, CHAR(13), ""), CHAR(10), " "))), sizeList!B:B, 0)),
                IF(ISNUMBER(MATCH(Y237, sizeList!B:B, 0)),
                    INDEX(sizeList!B:B, MATCH(Y237, sizeList!B:B, 0)),
                    "")
            )
        )
    ),
    ""
)</f>
        <v>L (70 - 80 CM)</v>
      </c>
      <c r="Y237" s="35" t="s">
        <v>591</v>
      </c>
      <c r="Z237" s="35" t="s">
        <v>2604</v>
      </c>
      <c r="AA237" s="117" t="str">
        <f t="shared" si="31"/>
        <v>BLACK</v>
      </c>
      <c r="AB237" s="7" t="str">
        <f>IF(AA237="", "", IFERROR(VLOOKUP(AA237, colorList!A:B,2,FALSE),""))</f>
        <v>fekete</v>
      </c>
      <c r="AC237" s="7" t="str">
        <f>IF(Z237="", "", IFERROR(VLOOKUP(Z237, colorList!A:B,2,FALSE),""))</f>
        <v>fekete</v>
      </c>
      <c r="AD237" s="7"/>
    </row>
    <row r="238" spans="1:30" ht="60" customHeight="1" x14ac:dyDescent="0.25">
      <c r="A238" s="53" t="s">
        <v>863</v>
      </c>
      <c r="B238" s="7" t="str" cm="1">
        <f t="array" ref="B238">ProcessN2(S238,A238,C238)</f>
        <v>AC585_01</v>
      </c>
      <c r="C238" s="7" t="s">
        <v>1003</v>
      </c>
      <c r="D238" s="52" t="str">
        <f t="shared" si="24"/>
        <v>Acavallo ívelt zselés bárányszőrös hevedervédő</v>
      </c>
      <c r="E238" s="52" t="s">
        <v>2758</v>
      </c>
      <c r="F238" s="52" t="str">
        <f t="shared" si="25"/>
        <v>Shaped girth sleeve gel classic sheepskin</v>
      </c>
      <c r="G238" s="52" t="s">
        <v>2878</v>
      </c>
      <c r="H238" s="116" t="str">
        <f t="shared" si="26"/>
        <v>Acavallo</v>
      </c>
      <c r="I238" s="35" t="s">
        <v>2999</v>
      </c>
      <c r="J238" s="53" t="str">
        <f t="shared" si="27"/>
        <v>Lófelszerelés</v>
      </c>
      <c r="K238" s="53" t="s">
        <v>3007</v>
      </c>
      <c r="L238" s="53" t="str">
        <f t="shared" si="28"/>
        <v>Nyereg és tartozékai</v>
      </c>
      <c r="M238" s="53" t="s">
        <v>3008</v>
      </c>
      <c r="N238" s="35" t="str">
        <f t="shared" si="29"/>
        <v>Heveder</v>
      </c>
      <c r="O238" s="35" t="s">
        <v>3009</v>
      </c>
      <c r="P238" s="53" t="str">
        <f t="shared" si="30"/>
        <v>Heveder kiegészítők</v>
      </c>
      <c r="Q238" s="53" t="s">
        <v>3013</v>
      </c>
      <c r="R238" s="55" t="s">
        <v>3108</v>
      </c>
      <c r="S238" s="35" t="s">
        <v>1456</v>
      </c>
      <c r="T238" s="34">
        <v>0</v>
      </c>
      <c r="U238" s="35">
        <v>203.5</v>
      </c>
      <c r="V238" s="1" t="s">
        <v>2603</v>
      </c>
      <c r="W238" s="55">
        <v>0.2</v>
      </c>
      <c r="X238" s="35" t="str">
        <f>IFERROR(
    IF(ISNUMBER(MATCH(TRIM(CLEAN(SUBSTITUTE(SUBSTITUTE(Y238, CHAR(13), ""), CHAR(10), " "))), sizeList!A:A, 0)),
        INDEX(sizeList!B:B, MATCH(TRIM(CLEAN(SUBSTITUTE(SUBSTITUTE(Y238, CHAR(13), ""), CHAR(10), " "))), sizeList!A:A, 0)),
        IF(ISNUMBER(MATCH(Y238, sizeList!A:A, 0)),
            INDEX(sizeList!B:B, MATCH(Y238, sizeList!A:A, 0)),
            IF(ISNUMBER(MATCH(TRIM(CLEAN(SUBSTITUTE(SUBSTITUTE(Y238, CHAR(13), ""), CHAR(10), " "))), sizeList!B:B, 0)),
                INDEX(sizeList!B:B, MATCH(TRIM(CLEAN(SUBSTITUTE(SUBSTITUTE(Y238, CHAR(13), ""), CHAR(10), " "))), sizeList!B:B, 0)),
                IF(ISNUMBER(MATCH(Y238, sizeList!B:B, 0)),
                    INDEX(sizeList!B:B, MATCH(Y238, sizeList!B:B, 0)),
                    "")
            )
        )
    ),
    ""
)</f>
        <v>S (50 - 60 CM)</v>
      </c>
      <c r="Y238" s="35" t="s">
        <v>589</v>
      </c>
      <c r="Z238" s="35" t="s">
        <v>2606</v>
      </c>
      <c r="AA238" s="117" t="str">
        <f t="shared" si="31"/>
        <v>WHITE</v>
      </c>
      <c r="AB238" s="7" t="str">
        <f>IF(AA238="", "", IFERROR(VLOOKUP(AA238, colorList!A:B,2,FALSE),""))</f>
        <v>fehér</v>
      </c>
      <c r="AC238" s="7" t="str">
        <f>IF(Z238="", "", IFERROR(VLOOKUP(Z238, colorList!A:B,2,FALSE),""))</f>
        <v>fehér</v>
      </c>
      <c r="AD238" s="7"/>
    </row>
    <row r="239" spans="1:30" ht="60" customHeight="1" x14ac:dyDescent="0.25">
      <c r="A239" s="53" t="s">
        <v>863</v>
      </c>
      <c r="B239" s="7" t="str" cm="1">
        <f t="array" ref="B239">ProcessN2(S239,A239,C239)</f>
        <v>AC585_01</v>
      </c>
      <c r="C239" s="7" t="s">
        <v>1004</v>
      </c>
      <c r="D239" s="52" t="str">
        <f t="shared" si="24"/>
        <v>Acavallo ívelt zselés bárányszőrös hevedervédő</v>
      </c>
      <c r="E239" s="52" t="s">
        <v>2758</v>
      </c>
      <c r="F239" s="52" t="str">
        <f t="shared" si="25"/>
        <v>Shaped girth sleeve gel classic sheepskin</v>
      </c>
      <c r="G239" s="52" t="s">
        <v>2878</v>
      </c>
      <c r="H239" s="116" t="str">
        <f t="shared" si="26"/>
        <v>Acavallo</v>
      </c>
      <c r="I239" s="35" t="s">
        <v>2999</v>
      </c>
      <c r="J239" s="53" t="str">
        <f t="shared" si="27"/>
        <v>Lófelszerelés</v>
      </c>
      <c r="K239" s="53" t="s">
        <v>3007</v>
      </c>
      <c r="L239" s="53" t="str">
        <f t="shared" si="28"/>
        <v>Nyereg és tartozékai</v>
      </c>
      <c r="M239" s="53" t="s">
        <v>3008</v>
      </c>
      <c r="N239" s="35" t="str">
        <f t="shared" si="29"/>
        <v>Heveder</v>
      </c>
      <c r="O239" s="35" t="s">
        <v>3009</v>
      </c>
      <c r="P239" s="53" t="str">
        <f t="shared" si="30"/>
        <v>Heveder kiegészítők</v>
      </c>
      <c r="Q239" s="53" t="s">
        <v>3013</v>
      </c>
      <c r="R239" s="55" t="s">
        <v>3108</v>
      </c>
      <c r="S239" s="35" t="s">
        <v>1457</v>
      </c>
      <c r="T239" s="34">
        <v>0</v>
      </c>
      <c r="U239" s="35">
        <v>203.5</v>
      </c>
      <c r="V239" s="1" t="s">
        <v>2603</v>
      </c>
      <c r="W239" s="55">
        <v>0.2</v>
      </c>
      <c r="X239" s="35" t="str">
        <f>IFERROR(
    IF(ISNUMBER(MATCH(TRIM(CLEAN(SUBSTITUTE(SUBSTITUTE(Y239, CHAR(13), ""), CHAR(10), " "))), sizeList!A:A, 0)),
        INDEX(sizeList!B:B, MATCH(TRIM(CLEAN(SUBSTITUTE(SUBSTITUTE(Y239, CHAR(13), ""), CHAR(10), " "))), sizeList!A:A, 0)),
        IF(ISNUMBER(MATCH(Y239, sizeList!A:A, 0)),
            INDEX(sizeList!B:B, MATCH(Y239, sizeList!A:A, 0)),
            IF(ISNUMBER(MATCH(TRIM(CLEAN(SUBSTITUTE(SUBSTITUTE(Y239, CHAR(13), ""), CHAR(10), " "))), sizeList!B:B, 0)),
                INDEX(sizeList!B:B, MATCH(TRIM(CLEAN(SUBSTITUTE(SUBSTITUTE(Y239, CHAR(13), ""), CHAR(10), " "))), sizeList!B:B, 0)),
                IF(ISNUMBER(MATCH(Y239, sizeList!B:B, 0)),
                    INDEX(sizeList!B:B, MATCH(Y239, sizeList!B:B, 0)),
                    "")
            )
        )
    ),
    ""
)</f>
        <v>M (60 - 70 CM)</v>
      </c>
      <c r="Y239" s="35" t="s">
        <v>590</v>
      </c>
      <c r="Z239" s="35" t="s">
        <v>2606</v>
      </c>
      <c r="AA239" s="117" t="str">
        <f t="shared" si="31"/>
        <v>WHITE</v>
      </c>
      <c r="AB239" s="7" t="str">
        <f>IF(AA239="", "", IFERROR(VLOOKUP(AA239, colorList!A:B,2,FALSE),""))</f>
        <v>fehér</v>
      </c>
      <c r="AC239" s="7" t="str">
        <f>IF(Z239="", "", IFERROR(VLOOKUP(Z239, colorList!A:B,2,FALSE),""))</f>
        <v>fehér</v>
      </c>
      <c r="AD239" s="7"/>
    </row>
    <row r="240" spans="1:30" ht="60" customHeight="1" x14ac:dyDescent="0.25">
      <c r="A240" s="53" t="s">
        <v>863</v>
      </c>
      <c r="B240" s="7" t="str" cm="1">
        <f t="array" ref="B240">ProcessN2(S240,A240,C240)</f>
        <v>AC585_01</v>
      </c>
      <c r="C240" s="7" t="s">
        <v>1005</v>
      </c>
      <c r="D240" s="52" t="str">
        <f t="shared" si="24"/>
        <v>Acavallo ívelt zselés bárányszőrös hevedervédő</v>
      </c>
      <c r="E240" s="52" t="s">
        <v>2758</v>
      </c>
      <c r="F240" s="52" t="str">
        <f t="shared" si="25"/>
        <v>Shaped girth sleeve gel classic sheepskin</v>
      </c>
      <c r="G240" s="52" t="s">
        <v>2878</v>
      </c>
      <c r="H240" s="116" t="str">
        <f t="shared" si="26"/>
        <v>Acavallo</v>
      </c>
      <c r="I240" s="35" t="s">
        <v>2999</v>
      </c>
      <c r="J240" s="53" t="str">
        <f t="shared" si="27"/>
        <v>Lófelszerelés</v>
      </c>
      <c r="K240" s="53" t="s">
        <v>3007</v>
      </c>
      <c r="L240" s="53" t="str">
        <f t="shared" si="28"/>
        <v>Nyereg és tartozékai</v>
      </c>
      <c r="M240" s="53" t="s">
        <v>3008</v>
      </c>
      <c r="N240" s="35" t="str">
        <f t="shared" si="29"/>
        <v>Heveder</v>
      </c>
      <c r="O240" s="35" t="s">
        <v>3009</v>
      </c>
      <c r="P240" s="53" t="str">
        <f t="shared" si="30"/>
        <v>Heveder kiegészítők</v>
      </c>
      <c r="Q240" s="53" t="s">
        <v>3013</v>
      </c>
      <c r="R240" s="55" t="s">
        <v>3108</v>
      </c>
      <c r="S240" s="35" t="s">
        <v>1458</v>
      </c>
      <c r="T240" s="34">
        <v>0</v>
      </c>
      <c r="U240" s="35">
        <v>203.5</v>
      </c>
      <c r="V240" s="1" t="s">
        <v>2603</v>
      </c>
      <c r="W240" s="55">
        <v>0.2</v>
      </c>
      <c r="X240" s="35" t="str">
        <f>IFERROR(
    IF(ISNUMBER(MATCH(TRIM(CLEAN(SUBSTITUTE(SUBSTITUTE(Y240, CHAR(13), ""), CHAR(10), " "))), sizeList!A:A, 0)),
        INDEX(sizeList!B:B, MATCH(TRIM(CLEAN(SUBSTITUTE(SUBSTITUTE(Y240, CHAR(13), ""), CHAR(10), " "))), sizeList!A:A, 0)),
        IF(ISNUMBER(MATCH(Y240, sizeList!A:A, 0)),
            INDEX(sizeList!B:B, MATCH(Y240, sizeList!A:A, 0)),
            IF(ISNUMBER(MATCH(TRIM(CLEAN(SUBSTITUTE(SUBSTITUTE(Y240, CHAR(13), ""), CHAR(10), " "))), sizeList!B:B, 0)),
                INDEX(sizeList!B:B, MATCH(TRIM(CLEAN(SUBSTITUTE(SUBSTITUTE(Y240, CHAR(13), ""), CHAR(10), " "))), sizeList!B:B, 0)),
                IF(ISNUMBER(MATCH(Y240, sizeList!B:B, 0)),
                    INDEX(sizeList!B:B, MATCH(Y240, sizeList!B:B, 0)),
                    "")
            )
        )
    ),
    ""
)</f>
        <v>L (70 - 80 CM)</v>
      </c>
      <c r="Y240" s="35" t="s">
        <v>591</v>
      </c>
      <c r="Z240" s="35" t="s">
        <v>2606</v>
      </c>
      <c r="AA240" s="117" t="str">
        <f t="shared" si="31"/>
        <v>WHITE</v>
      </c>
      <c r="AB240" s="7" t="str">
        <f>IF(AA240="", "", IFERROR(VLOOKUP(AA240, colorList!A:B,2,FALSE),""))</f>
        <v>fehér</v>
      </c>
      <c r="AC240" s="7" t="str">
        <f>IF(Z240="", "", IFERROR(VLOOKUP(Z240, colorList!A:B,2,FALSE),""))</f>
        <v>fehér</v>
      </c>
      <c r="AD240" s="7"/>
    </row>
    <row r="241" spans="1:30" ht="60" customHeight="1" x14ac:dyDescent="0.25">
      <c r="A241" s="53" t="s">
        <v>863</v>
      </c>
      <c r="B241" s="7" t="str" cm="1">
        <f t="array" ref="B241">ProcessN2(S241,A241,C241)</f>
        <v>AC585_02</v>
      </c>
      <c r="C241" s="7" t="s">
        <v>1006</v>
      </c>
      <c r="D241" s="52" t="str">
        <f t="shared" si="24"/>
        <v>Acavallo ívelt zselés bárányszőrös hevedervédő</v>
      </c>
      <c r="E241" s="52" t="s">
        <v>2758</v>
      </c>
      <c r="F241" s="52" t="str">
        <f t="shared" si="25"/>
        <v>Shaped girth sleeve gel classic sheepskin</v>
      </c>
      <c r="G241" s="52" t="s">
        <v>2878</v>
      </c>
      <c r="H241" s="116" t="str">
        <f t="shared" si="26"/>
        <v>Acavallo</v>
      </c>
      <c r="I241" s="35" t="s">
        <v>2999</v>
      </c>
      <c r="J241" s="53" t="str">
        <f t="shared" si="27"/>
        <v>Lófelszerelés</v>
      </c>
      <c r="K241" s="53" t="s">
        <v>3007</v>
      </c>
      <c r="L241" s="53" t="str">
        <f t="shared" si="28"/>
        <v>Nyereg és tartozékai</v>
      </c>
      <c r="M241" s="53" t="s">
        <v>3008</v>
      </c>
      <c r="N241" s="35" t="str">
        <f t="shared" si="29"/>
        <v>Heveder</v>
      </c>
      <c r="O241" s="35" t="s">
        <v>3009</v>
      </c>
      <c r="P241" s="53" t="str">
        <f t="shared" si="30"/>
        <v>Heveder kiegészítők</v>
      </c>
      <c r="Q241" s="53" t="s">
        <v>3013</v>
      </c>
      <c r="R241" s="55" t="s">
        <v>3108</v>
      </c>
      <c r="S241" s="35" t="s">
        <v>1459</v>
      </c>
      <c r="T241" s="34">
        <v>0</v>
      </c>
      <c r="U241" s="35">
        <v>203.5</v>
      </c>
      <c r="V241" s="1" t="s">
        <v>2603</v>
      </c>
      <c r="W241" s="55">
        <v>0.2</v>
      </c>
      <c r="X241" s="35" t="str">
        <f>IFERROR(
    IF(ISNUMBER(MATCH(TRIM(CLEAN(SUBSTITUTE(SUBSTITUTE(Y241, CHAR(13), ""), CHAR(10), " "))), sizeList!A:A, 0)),
        INDEX(sizeList!B:B, MATCH(TRIM(CLEAN(SUBSTITUTE(SUBSTITUTE(Y241, CHAR(13), ""), CHAR(10), " "))), sizeList!A:A, 0)),
        IF(ISNUMBER(MATCH(Y241, sizeList!A:A, 0)),
            INDEX(sizeList!B:B, MATCH(Y241, sizeList!A:A, 0)),
            IF(ISNUMBER(MATCH(TRIM(CLEAN(SUBSTITUTE(SUBSTITUTE(Y241, CHAR(13), ""), CHAR(10), " "))), sizeList!B:B, 0)),
                INDEX(sizeList!B:B, MATCH(TRIM(CLEAN(SUBSTITUTE(SUBSTITUTE(Y241, CHAR(13), ""), CHAR(10), " "))), sizeList!B:B, 0)),
                IF(ISNUMBER(MATCH(Y241, sizeList!B:B, 0)),
                    INDEX(sizeList!B:B, MATCH(Y241, sizeList!B:B, 0)),
                    "")
            )
        )
    ),
    ""
)</f>
        <v>S (50 - 60 CM)</v>
      </c>
      <c r="Y241" s="35" t="s">
        <v>589</v>
      </c>
      <c r="Z241" s="35" t="s">
        <v>2607</v>
      </c>
      <c r="AA241" s="117" t="str">
        <f t="shared" si="31"/>
        <v>NATURAL</v>
      </c>
      <c r="AB241" s="7" t="str">
        <f>IF(AA241="", "", IFERROR(VLOOKUP(AA241, colorList!A:B,2,FALSE),""))</f>
        <v>natúr</v>
      </c>
      <c r="AC241" s="7" t="str">
        <f>IF(Z241="", "", IFERROR(VLOOKUP(Z241, colorList!A:B,2,FALSE),""))</f>
        <v>natúr</v>
      </c>
      <c r="AD241" s="7"/>
    </row>
    <row r="242" spans="1:30" ht="60" customHeight="1" x14ac:dyDescent="0.25">
      <c r="A242" s="53" t="s">
        <v>863</v>
      </c>
      <c r="B242" s="7" t="str" cm="1">
        <f t="array" ref="B242">ProcessN2(S242,A242,C242)</f>
        <v>AC585_02</v>
      </c>
      <c r="C242" s="7" t="s">
        <v>1007</v>
      </c>
      <c r="D242" s="52" t="str">
        <f t="shared" si="24"/>
        <v>Acavallo ívelt zselés bárányszőrös hevedervédő</v>
      </c>
      <c r="E242" s="52" t="s">
        <v>2758</v>
      </c>
      <c r="F242" s="52" t="str">
        <f t="shared" si="25"/>
        <v>Shaped girth sleeve gel classic sheepskin</v>
      </c>
      <c r="G242" s="52" t="s">
        <v>2878</v>
      </c>
      <c r="H242" s="116" t="str">
        <f t="shared" si="26"/>
        <v>Acavallo</v>
      </c>
      <c r="I242" s="35" t="s">
        <v>2999</v>
      </c>
      <c r="J242" s="53" t="str">
        <f t="shared" si="27"/>
        <v>Lófelszerelés</v>
      </c>
      <c r="K242" s="53" t="s">
        <v>3007</v>
      </c>
      <c r="L242" s="53" t="str">
        <f t="shared" si="28"/>
        <v>Nyereg és tartozékai</v>
      </c>
      <c r="M242" s="53" t="s">
        <v>3008</v>
      </c>
      <c r="N242" s="35" t="str">
        <f t="shared" si="29"/>
        <v>Heveder</v>
      </c>
      <c r="O242" s="35" t="s">
        <v>3009</v>
      </c>
      <c r="P242" s="53" t="str">
        <f t="shared" si="30"/>
        <v>Heveder kiegészítők</v>
      </c>
      <c r="Q242" s="53" t="s">
        <v>3013</v>
      </c>
      <c r="R242" s="55" t="s">
        <v>3108</v>
      </c>
      <c r="S242" s="35" t="s">
        <v>1460</v>
      </c>
      <c r="T242" s="34">
        <v>0</v>
      </c>
      <c r="U242" s="35">
        <v>203.5</v>
      </c>
      <c r="V242" s="1" t="s">
        <v>2603</v>
      </c>
      <c r="W242" s="55">
        <v>0.2</v>
      </c>
      <c r="X242" s="35" t="str">
        <f>IFERROR(
    IF(ISNUMBER(MATCH(TRIM(CLEAN(SUBSTITUTE(SUBSTITUTE(Y242, CHAR(13), ""), CHAR(10), " "))), sizeList!A:A, 0)),
        INDEX(sizeList!B:B, MATCH(TRIM(CLEAN(SUBSTITUTE(SUBSTITUTE(Y242, CHAR(13), ""), CHAR(10), " "))), sizeList!A:A, 0)),
        IF(ISNUMBER(MATCH(Y242, sizeList!A:A, 0)),
            INDEX(sizeList!B:B, MATCH(Y242, sizeList!A:A, 0)),
            IF(ISNUMBER(MATCH(TRIM(CLEAN(SUBSTITUTE(SUBSTITUTE(Y242, CHAR(13), ""), CHAR(10), " "))), sizeList!B:B, 0)),
                INDEX(sizeList!B:B, MATCH(TRIM(CLEAN(SUBSTITUTE(SUBSTITUTE(Y242, CHAR(13), ""), CHAR(10), " "))), sizeList!B:B, 0)),
                IF(ISNUMBER(MATCH(Y242, sizeList!B:B, 0)),
                    INDEX(sizeList!B:B, MATCH(Y242, sizeList!B:B, 0)),
                    "")
            )
        )
    ),
    ""
)</f>
        <v>M (60 - 70 CM)</v>
      </c>
      <c r="Y242" s="35" t="s">
        <v>590</v>
      </c>
      <c r="Z242" s="35" t="s">
        <v>2607</v>
      </c>
      <c r="AA242" s="117" t="str">
        <f t="shared" si="31"/>
        <v>NATURAL</v>
      </c>
      <c r="AB242" s="7" t="str">
        <f>IF(AA242="", "", IFERROR(VLOOKUP(AA242, colorList!A:B,2,FALSE),""))</f>
        <v>natúr</v>
      </c>
      <c r="AC242" s="7" t="str">
        <f>IF(Z242="", "", IFERROR(VLOOKUP(Z242, colorList!A:B,2,FALSE),""))</f>
        <v>natúr</v>
      </c>
      <c r="AD242" s="7"/>
    </row>
    <row r="243" spans="1:30" ht="60" customHeight="1" x14ac:dyDescent="0.25">
      <c r="A243" s="53" t="s">
        <v>863</v>
      </c>
      <c r="B243" s="7" t="str" cm="1">
        <f t="array" ref="B243">ProcessN2(S243,A243,C243)</f>
        <v>AC585_02</v>
      </c>
      <c r="C243" s="7" t="s">
        <v>1008</v>
      </c>
      <c r="D243" s="52" t="str">
        <f t="shared" si="24"/>
        <v>Acavallo ívelt zselés bárányszőrös hevedervédő</v>
      </c>
      <c r="E243" s="52" t="s">
        <v>2758</v>
      </c>
      <c r="F243" s="52" t="str">
        <f t="shared" si="25"/>
        <v>Shaped girth sleeve gel classic sheepskin</v>
      </c>
      <c r="G243" s="52" t="s">
        <v>2878</v>
      </c>
      <c r="H243" s="116" t="str">
        <f t="shared" si="26"/>
        <v>Acavallo</v>
      </c>
      <c r="I243" s="35" t="s">
        <v>2999</v>
      </c>
      <c r="J243" s="53" t="str">
        <f t="shared" si="27"/>
        <v>Lófelszerelés</v>
      </c>
      <c r="K243" s="53" t="s">
        <v>3007</v>
      </c>
      <c r="L243" s="53" t="str">
        <f t="shared" si="28"/>
        <v>Nyereg és tartozékai</v>
      </c>
      <c r="M243" s="53" t="s">
        <v>3008</v>
      </c>
      <c r="N243" s="35" t="str">
        <f t="shared" si="29"/>
        <v>Heveder</v>
      </c>
      <c r="O243" s="35" t="s">
        <v>3009</v>
      </c>
      <c r="P243" s="53" t="str">
        <f t="shared" si="30"/>
        <v>Heveder kiegészítők</v>
      </c>
      <c r="Q243" s="53" t="s">
        <v>3013</v>
      </c>
      <c r="R243" s="55" t="s">
        <v>3108</v>
      </c>
      <c r="S243" s="35" t="s">
        <v>1461</v>
      </c>
      <c r="T243" s="34">
        <v>0</v>
      </c>
      <c r="U243" s="35">
        <v>203.5</v>
      </c>
      <c r="V243" s="1" t="s">
        <v>2603</v>
      </c>
      <c r="W243" s="55">
        <v>0.2</v>
      </c>
      <c r="X243" s="35" t="str">
        <f>IFERROR(
    IF(ISNUMBER(MATCH(TRIM(CLEAN(SUBSTITUTE(SUBSTITUTE(Y243, CHAR(13), ""), CHAR(10), " "))), sizeList!A:A, 0)),
        INDEX(sizeList!B:B, MATCH(TRIM(CLEAN(SUBSTITUTE(SUBSTITUTE(Y243, CHAR(13), ""), CHAR(10), " "))), sizeList!A:A, 0)),
        IF(ISNUMBER(MATCH(Y243, sizeList!A:A, 0)),
            INDEX(sizeList!B:B, MATCH(Y243, sizeList!A:A, 0)),
            IF(ISNUMBER(MATCH(TRIM(CLEAN(SUBSTITUTE(SUBSTITUTE(Y243, CHAR(13), ""), CHAR(10), " "))), sizeList!B:B, 0)),
                INDEX(sizeList!B:B, MATCH(TRIM(CLEAN(SUBSTITUTE(SUBSTITUTE(Y243, CHAR(13), ""), CHAR(10), " "))), sizeList!B:B, 0)),
                IF(ISNUMBER(MATCH(Y243, sizeList!B:B, 0)),
                    INDEX(sizeList!B:B, MATCH(Y243, sizeList!B:B, 0)),
                    "")
            )
        )
    ),
    ""
)</f>
        <v>L (70 - 80 CM)</v>
      </c>
      <c r="Y243" s="35" t="s">
        <v>591</v>
      </c>
      <c r="Z243" s="35" t="s">
        <v>2607</v>
      </c>
      <c r="AA243" s="117" t="str">
        <f t="shared" si="31"/>
        <v>NATURAL</v>
      </c>
      <c r="AB243" s="7" t="str">
        <f>IF(AA243="", "", IFERROR(VLOOKUP(AA243, colorList!A:B,2,FALSE),""))</f>
        <v>natúr</v>
      </c>
      <c r="AC243" s="7" t="str">
        <f>IF(Z243="", "", IFERROR(VLOOKUP(Z243, colorList!A:B,2,FALSE),""))</f>
        <v>natúr</v>
      </c>
      <c r="AD243" s="7"/>
    </row>
    <row r="244" spans="1:30" ht="60" customHeight="1" x14ac:dyDescent="0.25">
      <c r="A244" s="53" t="s">
        <v>863</v>
      </c>
      <c r="B244" s="7" t="str" cm="1">
        <f t="array" ref="B244">ProcessN2(S244,A244,C244)</f>
        <v>AC585_06</v>
      </c>
      <c r="C244" s="7" t="s">
        <v>1009</v>
      </c>
      <c r="D244" s="52" t="str">
        <f t="shared" si="24"/>
        <v>Acavallo ívelt zselés bárányszőrös hevedervédő</v>
      </c>
      <c r="E244" s="52" t="s">
        <v>2758</v>
      </c>
      <c r="F244" s="52" t="str">
        <f t="shared" si="25"/>
        <v>Shaped girth sleeve gel classic sheepskin</v>
      </c>
      <c r="G244" s="52" t="s">
        <v>2878</v>
      </c>
      <c r="H244" s="116" t="str">
        <f t="shared" si="26"/>
        <v>Acavallo</v>
      </c>
      <c r="I244" s="35" t="s">
        <v>2999</v>
      </c>
      <c r="J244" s="53" t="str">
        <f t="shared" si="27"/>
        <v>Lófelszerelés</v>
      </c>
      <c r="K244" s="53" t="s">
        <v>3007</v>
      </c>
      <c r="L244" s="53" t="str">
        <f t="shared" si="28"/>
        <v>Nyereg és tartozékai</v>
      </c>
      <c r="M244" s="53" t="s">
        <v>3008</v>
      </c>
      <c r="N244" s="35" t="str">
        <f t="shared" si="29"/>
        <v>Heveder</v>
      </c>
      <c r="O244" s="35" t="s">
        <v>3009</v>
      </c>
      <c r="P244" s="53" t="str">
        <f t="shared" si="30"/>
        <v>Heveder kiegészítők</v>
      </c>
      <c r="Q244" s="53" t="s">
        <v>3013</v>
      </c>
      <c r="R244" s="55" t="s">
        <v>3108</v>
      </c>
      <c r="S244" s="35" t="s">
        <v>1462</v>
      </c>
      <c r="T244" s="34">
        <v>0</v>
      </c>
      <c r="U244" s="35">
        <v>203.5</v>
      </c>
      <c r="V244" s="1" t="s">
        <v>2603</v>
      </c>
      <c r="W244" s="55">
        <v>0.2</v>
      </c>
      <c r="X244" s="35" t="str">
        <f>IFERROR(
    IF(ISNUMBER(MATCH(TRIM(CLEAN(SUBSTITUTE(SUBSTITUTE(Y244, CHAR(13), ""), CHAR(10), " "))), sizeList!A:A, 0)),
        INDEX(sizeList!B:B, MATCH(TRIM(CLEAN(SUBSTITUTE(SUBSTITUTE(Y244, CHAR(13), ""), CHAR(10), " "))), sizeList!A:A, 0)),
        IF(ISNUMBER(MATCH(Y244, sizeList!A:A, 0)),
            INDEX(sizeList!B:B, MATCH(Y244, sizeList!A:A, 0)),
            IF(ISNUMBER(MATCH(TRIM(CLEAN(SUBSTITUTE(SUBSTITUTE(Y244, CHAR(13), ""), CHAR(10), " "))), sizeList!B:B, 0)),
                INDEX(sizeList!B:B, MATCH(TRIM(CLEAN(SUBSTITUTE(SUBSTITUTE(Y244, CHAR(13), ""), CHAR(10), " "))), sizeList!B:B, 0)),
                IF(ISNUMBER(MATCH(Y244, sizeList!B:B, 0)),
                    INDEX(sizeList!B:B, MATCH(Y244, sizeList!B:B, 0)),
                    "")
            )
        )
    ),
    ""
)</f>
        <v>S (50 - 60 CM)</v>
      </c>
      <c r="Y244" s="35" t="s">
        <v>589</v>
      </c>
      <c r="Z244" s="35" t="s">
        <v>2608</v>
      </c>
      <c r="AA244" s="117" t="str">
        <f t="shared" si="31"/>
        <v>GREY</v>
      </c>
      <c r="AB244" s="7" t="str">
        <f>IF(AA244="", "", IFERROR(VLOOKUP(AA244, colorList!A:B,2,FALSE),""))</f>
        <v>szürke</v>
      </c>
      <c r="AC244" s="7" t="str">
        <f>IF(Z244="", "", IFERROR(VLOOKUP(Z244, colorList!A:B,2,FALSE),""))</f>
        <v>szürke</v>
      </c>
      <c r="AD244" s="7"/>
    </row>
    <row r="245" spans="1:30" ht="60" customHeight="1" x14ac:dyDescent="0.25">
      <c r="A245" s="53" t="s">
        <v>863</v>
      </c>
      <c r="B245" s="7" t="str" cm="1">
        <f t="array" ref="B245">ProcessN2(S245,A245,C245)</f>
        <v>AC585_06</v>
      </c>
      <c r="C245" s="7" t="s">
        <v>1010</v>
      </c>
      <c r="D245" s="52" t="str">
        <f t="shared" si="24"/>
        <v>Acavallo ívelt zselés bárányszőrös hevedervédő</v>
      </c>
      <c r="E245" s="52" t="s">
        <v>2758</v>
      </c>
      <c r="F245" s="52" t="str">
        <f t="shared" si="25"/>
        <v>Shaped girth sleeve gel classic sheepskin</v>
      </c>
      <c r="G245" s="52" t="s">
        <v>2878</v>
      </c>
      <c r="H245" s="116" t="str">
        <f t="shared" si="26"/>
        <v>Acavallo</v>
      </c>
      <c r="I245" s="35" t="s">
        <v>2999</v>
      </c>
      <c r="J245" s="53" t="str">
        <f t="shared" si="27"/>
        <v>Lófelszerelés</v>
      </c>
      <c r="K245" s="53" t="s">
        <v>3007</v>
      </c>
      <c r="L245" s="53" t="str">
        <f t="shared" si="28"/>
        <v>Nyereg és tartozékai</v>
      </c>
      <c r="M245" s="53" t="s">
        <v>3008</v>
      </c>
      <c r="N245" s="35" t="str">
        <f t="shared" si="29"/>
        <v>Heveder</v>
      </c>
      <c r="O245" s="35" t="s">
        <v>3009</v>
      </c>
      <c r="P245" s="53" t="str">
        <f t="shared" si="30"/>
        <v>Heveder kiegészítők</v>
      </c>
      <c r="Q245" s="53" t="s">
        <v>3013</v>
      </c>
      <c r="R245" s="55" t="s">
        <v>3108</v>
      </c>
      <c r="S245" s="35" t="s">
        <v>1463</v>
      </c>
      <c r="T245" s="34">
        <v>0</v>
      </c>
      <c r="U245" s="35">
        <v>203.5</v>
      </c>
      <c r="V245" s="1" t="s">
        <v>2603</v>
      </c>
      <c r="W245" s="55">
        <v>0.2</v>
      </c>
      <c r="X245" s="35" t="str">
        <f>IFERROR(
    IF(ISNUMBER(MATCH(TRIM(CLEAN(SUBSTITUTE(SUBSTITUTE(Y245, CHAR(13), ""), CHAR(10), " "))), sizeList!A:A, 0)),
        INDEX(sizeList!B:B, MATCH(TRIM(CLEAN(SUBSTITUTE(SUBSTITUTE(Y245, CHAR(13), ""), CHAR(10), " "))), sizeList!A:A, 0)),
        IF(ISNUMBER(MATCH(Y245, sizeList!A:A, 0)),
            INDEX(sizeList!B:B, MATCH(Y245, sizeList!A:A, 0)),
            IF(ISNUMBER(MATCH(TRIM(CLEAN(SUBSTITUTE(SUBSTITUTE(Y245, CHAR(13), ""), CHAR(10), " "))), sizeList!B:B, 0)),
                INDEX(sizeList!B:B, MATCH(TRIM(CLEAN(SUBSTITUTE(SUBSTITUTE(Y245, CHAR(13), ""), CHAR(10), " "))), sizeList!B:B, 0)),
                IF(ISNUMBER(MATCH(Y245, sizeList!B:B, 0)),
                    INDEX(sizeList!B:B, MATCH(Y245, sizeList!B:B, 0)),
                    "")
            )
        )
    ),
    ""
)</f>
        <v>M (60 - 70 CM)</v>
      </c>
      <c r="Y245" s="35" t="s">
        <v>590</v>
      </c>
      <c r="Z245" s="35" t="s">
        <v>2608</v>
      </c>
      <c r="AA245" s="117" t="str">
        <f t="shared" si="31"/>
        <v>GREY</v>
      </c>
      <c r="AB245" s="7" t="str">
        <f>IF(AA245="", "", IFERROR(VLOOKUP(AA245, colorList!A:B,2,FALSE),""))</f>
        <v>szürke</v>
      </c>
      <c r="AC245" s="7" t="str">
        <f>IF(Z245="", "", IFERROR(VLOOKUP(Z245, colorList!A:B,2,FALSE),""))</f>
        <v>szürke</v>
      </c>
      <c r="AD245" s="7"/>
    </row>
    <row r="246" spans="1:30" ht="60" customHeight="1" x14ac:dyDescent="0.25">
      <c r="A246" s="53" t="s">
        <v>863</v>
      </c>
      <c r="B246" s="7" t="str" cm="1">
        <f t="array" ref="B246">ProcessN2(S246,A246,C246)</f>
        <v>AC585_06</v>
      </c>
      <c r="C246" s="7" t="s">
        <v>1011</v>
      </c>
      <c r="D246" s="52" t="str">
        <f t="shared" si="24"/>
        <v>Acavallo ívelt zselés bárányszőrös hevedervédő</v>
      </c>
      <c r="E246" s="52" t="s">
        <v>2758</v>
      </c>
      <c r="F246" s="52" t="str">
        <f t="shared" si="25"/>
        <v>Shaped girth sleeve gel classic sheepskin</v>
      </c>
      <c r="G246" s="52" t="s">
        <v>2878</v>
      </c>
      <c r="H246" s="116" t="str">
        <f t="shared" si="26"/>
        <v>Acavallo</v>
      </c>
      <c r="I246" s="35" t="s">
        <v>2999</v>
      </c>
      <c r="J246" s="53" t="str">
        <f t="shared" si="27"/>
        <v>Lófelszerelés</v>
      </c>
      <c r="K246" s="53" t="s">
        <v>3007</v>
      </c>
      <c r="L246" s="53" t="str">
        <f t="shared" si="28"/>
        <v>Nyereg és tartozékai</v>
      </c>
      <c r="M246" s="53" t="s">
        <v>3008</v>
      </c>
      <c r="N246" s="35" t="str">
        <f t="shared" si="29"/>
        <v>Heveder</v>
      </c>
      <c r="O246" s="35" t="s">
        <v>3009</v>
      </c>
      <c r="P246" s="53" t="str">
        <f t="shared" si="30"/>
        <v>Heveder kiegészítők</v>
      </c>
      <c r="Q246" s="53" t="s">
        <v>3013</v>
      </c>
      <c r="R246" s="55" t="s">
        <v>3108</v>
      </c>
      <c r="S246" s="35" t="s">
        <v>1464</v>
      </c>
      <c r="T246" s="34">
        <v>0</v>
      </c>
      <c r="U246" s="35">
        <v>203.5</v>
      </c>
      <c r="V246" s="1" t="s">
        <v>2603</v>
      </c>
      <c r="W246" s="55">
        <v>0.2</v>
      </c>
      <c r="X246" s="35" t="str">
        <f>IFERROR(
    IF(ISNUMBER(MATCH(TRIM(CLEAN(SUBSTITUTE(SUBSTITUTE(Y246, CHAR(13), ""), CHAR(10), " "))), sizeList!A:A, 0)),
        INDEX(sizeList!B:B, MATCH(TRIM(CLEAN(SUBSTITUTE(SUBSTITUTE(Y246, CHAR(13), ""), CHAR(10), " "))), sizeList!A:A, 0)),
        IF(ISNUMBER(MATCH(Y246, sizeList!A:A, 0)),
            INDEX(sizeList!B:B, MATCH(Y246, sizeList!A:A, 0)),
            IF(ISNUMBER(MATCH(TRIM(CLEAN(SUBSTITUTE(SUBSTITUTE(Y246, CHAR(13), ""), CHAR(10), " "))), sizeList!B:B, 0)),
                INDEX(sizeList!B:B, MATCH(TRIM(CLEAN(SUBSTITUTE(SUBSTITUTE(Y246, CHAR(13), ""), CHAR(10), " "))), sizeList!B:B, 0)),
                IF(ISNUMBER(MATCH(Y246, sizeList!B:B, 0)),
                    INDEX(sizeList!B:B, MATCH(Y246, sizeList!B:B, 0)),
                    "")
            )
        )
    ),
    ""
)</f>
        <v>L (70 - 80 CM)</v>
      </c>
      <c r="Y246" s="35" t="s">
        <v>591</v>
      </c>
      <c r="Z246" s="35" t="s">
        <v>2608</v>
      </c>
      <c r="AA246" s="117" t="str">
        <f t="shared" si="31"/>
        <v>GREY</v>
      </c>
      <c r="AB246" s="7" t="str">
        <f>IF(AA246="", "", IFERROR(VLOOKUP(AA246, colorList!A:B,2,FALSE),""))</f>
        <v>szürke</v>
      </c>
      <c r="AC246" s="7" t="str">
        <f>IF(Z246="", "", IFERROR(VLOOKUP(Z246, colorList!A:B,2,FALSE),""))</f>
        <v>szürke</v>
      </c>
      <c r="AD246" s="7"/>
    </row>
    <row r="247" spans="1:30" ht="60" customHeight="1" x14ac:dyDescent="0.25">
      <c r="A247" s="53" t="s">
        <v>863</v>
      </c>
      <c r="B247" s="7" t="str" cm="1">
        <f t="array" ref="B247">ProcessN2(S247,A247,C247)</f>
        <v>AC585_07</v>
      </c>
      <c r="C247" s="7" t="s">
        <v>1012</v>
      </c>
      <c r="D247" s="52" t="str">
        <f t="shared" si="24"/>
        <v>Acavallo ívelt zselés bárányszőrös hevedervédő</v>
      </c>
      <c r="E247" s="52" t="s">
        <v>2758</v>
      </c>
      <c r="F247" s="52" t="str">
        <f t="shared" si="25"/>
        <v>Shaped girth sleeve gel classic sheepskin</v>
      </c>
      <c r="G247" s="52" t="s">
        <v>2878</v>
      </c>
      <c r="H247" s="116" t="str">
        <f t="shared" si="26"/>
        <v>Acavallo</v>
      </c>
      <c r="I247" s="35" t="s">
        <v>2999</v>
      </c>
      <c r="J247" s="53" t="str">
        <f t="shared" si="27"/>
        <v>Lófelszerelés</v>
      </c>
      <c r="K247" s="53" t="s">
        <v>3007</v>
      </c>
      <c r="L247" s="53" t="str">
        <f t="shared" si="28"/>
        <v>Nyereg és tartozékai</v>
      </c>
      <c r="M247" s="53" t="s">
        <v>3008</v>
      </c>
      <c r="N247" s="35" t="str">
        <f t="shared" si="29"/>
        <v>Heveder</v>
      </c>
      <c r="O247" s="35" t="s">
        <v>3009</v>
      </c>
      <c r="P247" s="53" t="str">
        <f t="shared" si="30"/>
        <v>Heveder kiegészítők</v>
      </c>
      <c r="Q247" s="53" t="s">
        <v>3013</v>
      </c>
      <c r="R247" s="55" t="s">
        <v>3108</v>
      </c>
      <c r="S247" s="35" t="s">
        <v>1465</v>
      </c>
      <c r="T247" s="34">
        <v>0</v>
      </c>
      <c r="U247" s="35">
        <v>203.5</v>
      </c>
      <c r="V247" s="1" t="s">
        <v>2603</v>
      </c>
      <c r="W247" s="55">
        <v>0.2</v>
      </c>
      <c r="X247" s="35" t="str">
        <f>IFERROR(
    IF(ISNUMBER(MATCH(TRIM(CLEAN(SUBSTITUTE(SUBSTITUTE(Y247, CHAR(13), ""), CHAR(10), " "))), sizeList!A:A, 0)),
        INDEX(sizeList!B:B, MATCH(TRIM(CLEAN(SUBSTITUTE(SUBSTITUTE(Y247, CHAR(13), ""), CHAR(10), " "))), sizeList!A:A, 0)),
        IF(ISNUMBER(MATCH(Y247, sizeList!A:A, 0)),
            INDEX(sizeList!B:B, MATCH(Y247, sizeList!A:A, 0)),
            IF(ISNUMBER(MATCH(TRIM(CLEAN(SUBSTITUTE(SUBSTITUTE(Y247, CHAR(13), ""), CHAR(10), " "))), sizeList!B:B, 0)),
                INDEX(sizeList!B:B, MATCH(TRIM(CLEAN(SUBSTITUTE(SUBSTITUTE(Y247, CHAR(13), ""), CHAR(10), " "))), sizeList!B:B, 0)),
                IF(ISNUMBER(MATCH(Y247, sizeList!B:B, 0)),
                    INDEX(sizeList!B:B, MATCH(Y247, sizeList!B:B, 0)),
                    "")
            )
        )
    ),
    ""
)</f>
        <v>S (50 - 60 CM)</v>
      </c>
      <c r="Y247" s="35" t="s">
        <v>589</v>
      </c>
      <c r="Z247" s="35" t="s">
        <v>2609</v>
      </c>
      <c r="AA247" s="117" t="str">
        <f t="shared" si="31"/>
        <v>BROWN</v>
      </c>
      <c r="AB247" s="7" t="str">
        <f>IF(AA247="", "", IFERROR(VLOOKUP(AA247, colorList!A:B,2,FALSE),""))</f>
        <v>barna</v>
      </c>
      <c r="AC247" s="7" t="str">
        <f>IF(Z247="", "", IFERROR(VLOOKUP(Z247, colorList!A:B,2,FALSE),""))</f>
        <v>barna</v>
      </c>
      <c r="AD247" s="7"/>
    </row>
    <row r="248" spans="1:30" ht="60" customHeight="1" x14ac:dyDescent="0.25">
      <c r="A248" s="53" t="s">
        <v>863</v>
      </c>
      <c r="B248" s="7" t="str" cm="1">
        <f t="array" ref="B248">ProcessN2(S248,A248,C248)</f>
        <v>AC585_07</v>
      </c>
      <c r="C248" s="7" t="s">
        <v>1013</v>
      </c>
      <c r="D248" s="52" t="str">
        <f t="shared" si="24"/>
        <v>Acavallo ívelt zselés bárányszőrös hevedervédő</v>
      </c>
      <c r="E248" s="52" t="s">
        <v>2758</v>
      </c>
      <c r="F248" s="52" t="str">
        <f t="shared" si="25"/>
        <v>Shaped girth sleeve gel classic sheepskin</v>
      </c>
      <c r="G248" s="52" t="s">
        <v>2878</v>
      </c>
      <c r="H248" s="116" t="str">
        <f t="shared" si="26"/>
        <v>Acavallo</v>
      </c>
      <c r="I248" s="35" t="s">
        <v>2999</v>
      </c>
      <c r="J248" s="53" t="str">
        <f t="shared" si="27"/>
        <v>Lófelszerelés</v>
      </c>
      <c r="K248" s="53" t="s">
        <v>3007</v>
      </c>
      <c r="L248" s="53" t="str">
        <f t="shared" si="28"/>
        <v>Nyereg és tartozékai</v>
      </c>
      <c r="M248" s="53" t="s">
        <v>3008</v>
      </c>
      <c r="N248" s="35" t="str">
        <f t="shared" si="29"/>
        <v>Heveder</v>
      </c>
      <c r="O248" s="35" t="s">
        <v>3009</v>
      </c>
      <c r="P248" s="53" t="str">
        <f t="shared" si="30"/>
        <v>Heveder kiegészítők</v>
      </c>
      <c r="Q248" s="53" t="s">
        <v>3013</v>
      </c>
      <c r="R248" s="55" t="s">
        <v>3108</v>
      </c>
      <c r="S248" s="35" t="s">
        <v>1466</v>
      </c>
      <c r="T248" s="34">
        <v>0</v>
      </c>
      <c r="U248" s="35">
        <v>203.5</v>
      </c>
      <c r="V248" s="1" t="s">
        <v>2603</v>
      </c>
      <c r="W248" s="55">
        <v>0.2</v>
      </c>
      <c r="X248" s="35" t="str">
        <f>IFERROR(
    IF(ISNUMBER(MATCH(TRIM(CLEAN(SUBSTITUTE(SUBSTITUTE(Y248, CHAR(13), ""), CHAR(10), " "))), sizeList!A:A, 0)),
        INDEX(sizeList!B:B, MATCH(TRIM(CLEAN(SUBSTITUTE(SUBSTITUTE(Y248, CHAR(13), ""), CHAR(10), " "))), sizeList!A:A, 0)),
        IF(ISNUMBER(MATCH(Y248, sizeList!A:A, 0)),
            INDEX(sizeList!B:B, MATCH(Y248, sizeList!A:A, 0)),
            IF(ISNUMBER(MATCH(TRIM(CLEAN(SUBSTITUTE(SUBSTITUTE(Y248, CHAR(13), ""), CHAR(10), " "))), sizeList!B:B, 0)),
                INDEX(sizeList!B:B, MATCH(TRIM(CLEAN(SUBSTITUTE(SUBSTITUTE(Y248, CHAR(13), ""), CHAR(10), " "))), sizeList!B:B, 0)),
                IF(ISNUMBER(MATCH(Y248, sizeList!B:B, 0)),
                    INDEX(sizeList!B:B, MATCH(Y248, sizeList!B:B, 0)),
                    "")
            )
        )
    ),
    ""
)</f>
        <v>M (60 - 70 CM)</v>
      </c>
      <c r="Y248" s="35" t="s">
        <v>590</v>
      </c>
      <c r="Z248" s="35" t="s">
        <v>2609</v>
      </c>
      <c r="AA248" s="117" t="str">
        <f t="shared" si="31"/>
        <v>BROWN</v>
      </c>
      <c r="AB248" s="7" t="str">
        <f>IF(AA248="", "", IFERROR(VLOOKUP(AA248, colorList!A:B,2,FALSE),""))</f>
        <v>barna</v>
      </c>
      <c r="AC248" s="7" t="str">
        <f>IF(Z248="", "", IFERROR(VLOOKUP(Z248, colorList!A:B,2,FALSE),""))</f>
        <v>barna</v>
      </c>
      <c r="AD248" s="7"/>
    </row>
    <row r="249" spans="1:30" ht="60" customHeight="1" x14ac:dyDescent="0.25">
      <c r="A249" s="53" t="s">
        <v>863</v>
      </c>
      <c r="B249" s="7" t="str" cm="1">
        <f t="array" ref="B249">ProcessN2(S249,A249,C249)</f>
        <v>AC585_07</v>
      </c>
      <c r="C249" s="7" t="s">
        <v>1014</v>
      </c>
      <c r="D249" s="52" t="str">
        <f t="shared" si="24"/>
        <v>Acavallo ívelt zselés bárányszőrös hevedervédő</v>
      </c>
      <c r="E249" s="52" t="s">
        <v>2758</v>
      </c>
      <c r="F249" s="52" t="str">
        <f t="shared" si="25"/>
        <v>Shaped girth sleeve gel classic sheepskin</v>
      </c>
      <c r="G249" s="52" t="s">
        <v>2878</v>
      </c>
      <c r="H249" s="116" t="str">
        <f t="shared" si="26"/>
        <v>Acavallo</v>
      </c>
      <c r="I249" s="35" t="s">
        <v>2999</v>
      </c>
      <c r="J249" s="53" t="str">
        <f t="shared" si="27"/>
        <v>Lófelszerelés</v>
      </c>
      <c r="K249" s="53" t="s">
        <v>3007</v>
      </c>
      <c r="L249" s="53" t="str">
        <f t="shared" si="28"/>
        <v>Nyereg és tartozékai</v>
      </c>
      <c r="M249" s="53" t="s">
        <v>3008</v>
      </c>
      <c r="N249" s="35" t="str">
        <f t="shared" si="29"/>
        <v>Heveder</v>
      </c>
      <c r="O249" s="35" t="s">
        <v>3009</v>
      </c>
      <c r="P249" s="53" t="str">
        <f t="shared" si="30"/>
        <v>Heveder kiegészítők</v>
      </c>
      <c r="Q249" s="53" t="s">
        <v>3013</v>
      </c>
      <c r="R249" s="55" t="s">
        <v>3108</v>
      </c>
      <c r="S249" s="35" t="s">
        <v>1467</v>
      </c>
      <c r="T249" s="34">
        <v>0</v>
      </c>
      <c r="U249" s="35">
        <v>203.5</v>
      </c>
      <c r="V249" s="1" t="s">
        <v>2603</v>
      </c>
      <c r="W249" s="55">
        <v>0.2</v>
      </c>
      <c r="X249" s="35" t="str">
        <f>IFERROR(
    IF(ISNUMBER(MATCH(TRIM(CLEAN(SUBSTITUTE(SUBSTITUTE(Y249, CHAR(13), ""), CHAR(10), " "))), sizeList!A:A, 0)),
        INDEX(sizeList!B:B, MATCH(TRIM(CLEAN(SUBSTITUTE(SUBSTITUTE(Y249, CHAR(13), ""), CHAR(10), " "))), sizeList!A:A, 0)),
        IF(ISNUMBER(MATCH(Y249, sizeList!A:A, 0)),
            INDEX(sizeList!B:B, MATCH(Y249, sizeList!A:A, 0)),
            IF(ISNUMBER(MATCH(TRIM(CLEAN(SUBSTITUTE(SUBSTITUTE(Y249, CHAR(13), ""), CHAR(10), " "))), sizeList!B:B, 0)),
                INDEX(sizeList!B:B, MATCH(TRIM(CLEAN(SUBSTITUTE(SUBSTITUTE(Y249, CHAR(13), ""), CHAR(10), " "))), sizeList!B:B, 0)),
                IF(ISNUMBER(MATCH(Y249, sizeList!B:B, 0)),
                    INDEX(sizeList!B:B, MATCH(Y249, sizeList!B:B, 0)),
                    "")
            )
        )
    ),
    ""
)</f>
        <v>L (70 - 80 CM)</v>
      </c>
      <c r="Y249" s="35" t="s">
        <v>591</v>
      </c>
      <c r="Z249" s="35" t="s">
        <v>2609</v>
      </c>
      <c r="AA249" s="117" t="str">
        <f t="shared" si="31"/>
        <v>BROWN</v>
      </c>
      <c r="AB249" s="7" t="str">
        <f>IF(AA249="", "", IFERROR(VLOOKUP(AA249, colorList!A:B,2,FALSE),""))</f>
        <v>barna</v>
      </c>
      <c r="AC249" s="7" t="str">
        <f>IF(Z249="", "", IFERROR(VLOOKUP(Z249, colorList!A:B,2,FALSE),""))</f>
        <v>barna</v>
      </c>
      <c r="AD249" s="7"/>
    </row>
    <row r="250" spans="1:30" ht="60" customHeight="1" x14ac:dyDescent="0.25">
      <c r="A250" s="53" t="s">
        <v>863</v>
      </c>
      <c r="B250" s="7" t="str" cm="1">
        <f t="array" ref="B250">ProcessN2(S250,A250,C250)</f>
        <v>AC585_09</v>
      </c>
      <c r="C250" s="7" t="s">
        <v>1015</v>
      </c>
      <c r="D250" s="52" t="str">
        <f t="shared" si="24"/>
        <v>Acavallo ívelt zselés bárányszőrös hevedervédő</v>
      </c>
      <c r="E250" s="52" t="s">
        <v>2758</v>
      </c>
      <c r="F250" s="52" t="str">
        <f t="shared" si="25"/>
        <v>Shaped girth sleeve gel classic sheepskin</v>
      </c>
      <c r="G250" s="52" t="s">
        <v>2878</v>
      </c>
      <c r="H250" s="116" t="str">
        <f t="shared" si="26"/>
        <v>Acavallo</v>
      </c>
      <c r="I250" s="35" t="s">
        <v>2999</v>
      </c>
      <c r="J250" s="53" t="str">
        <f t="shared" si="27"/>
        <v>Lófelszerelés</v>
      </c>
      <c r="K250" s="53" t="s">
        <v>3007</v>
      </c>
      <c r="L250" s="53" t="str">
        <f t="shared" si="28"/>
        <v>Nyereg és tartozékai</v>
      </c>
      <c r="M250" s="53" t="s">
        <v>3008</v>
      </c>
      <c r="N250" s="35" t="str">
        <f t="shared" si="29"/>
        <v>Heveder</v>
      </c>
      <c r="O250" s="35" t="s">
        <v>3009</v>
      </c>
      <c r="P250" s="53" t="str">
        <f t="shared" si="30"/>
        <v>Heveder kiegészítők</v>
      </c>
      <c r="Q250" s="53" t="s">
        <v>3013</v>
      </c>
      <c r="R250" s="55" t="s">
        <v>3108</v>
      </c>
      <c r="S250" s="35" t="s">
        <v>1468</v>
      </c>
      <c r="T250" s="34">
        <v>0</v>
      </c>
      <c r="U250" s="35">
        <v>203.5</v>
      </c>
      <c r="V250" s="1" t="s">
        <v>2603</v>
      </c>
      <c r="W250" s="55">
        <v>0.2</v>
      </c>
      <c r="X250" s="35" t="str">
        <f>IFERROR(
    IF(ISNUMBER(MATCH(TRIM(CLEAN(SUBSTITUTE(SUBSTITUTE(Y250, CHAR(13), ""), CHAR(10), " "))), sizeList!A:A, 0)),
        INDEX(sizeList!B:B, MATCH(TRIM(CLEAN(SUBSTITUTE(SUBSTITUTE(Y250, CHAR(13), ""), CHAR(10), " "))), sizeList!A:A, 0)),
        IF(ISNUMBER(MATCH(Y250, sizeList!A:A, 0)),
            INDEX(sizeList!B:B, MATCH(Y250, sizeList!A:A, 0)),
            IF(ISNUMBER(MATCH(TRIM(CLEAN(SUBSTITUTE(SUBSTITUTE(Y250, CHAR(13), ""), CHAR(10), " "))), sizeList!B:B, 0)),
                INDEX(sizeList!B:B, MATCH(TRIM(CLEAN(SUBSTITUTE(SUBSTITUTE(Y250, CHAR(13), ""), CHAR(10), " "))), sizeList!B:B, 0)),
                IF(ISNUMBER(MATCH(Y250, sizeList!B:B, 0)),
                    INDEX(sizeList!B:B, MATCH(Y250, sizeList!B:B, 0)),
                    "")
            )
        )
    ),
    ""
)</f>
        <v>S (50 - 60 CM)</v>
      </c>
      <c r="Y250" s="35" t="s">
        <v>589</v>
      </c>
      <c r="Z250" s="35" t="s">
        <v>2604</v>
      </c>
      <c r="AA250" s="117" t="str">
        <f t="shared" si="31"/>
        <v>BLACK</v>
      </c>
      <c r="AB250" s="7" t="str">
        <f>IF(AA250="", "", IFERROR(VLOOKUP(AA250, colorList!A:B,2,FALSE),""))</f>
        <v>fekete</v>
      </c>
      <c r="AC250" s="7" t="str">
        <f>IF(Z250="", "", IFERROR(VLOOKUP(Z250, colorList!A:B,2,FALSE),""))</f>
        <v>fekete</v>
      </c>
      <c r="AD250" s="7"/>
    </row>
    <row r="251" spans="1:30" ht="60" customHeight="1" x14ac:dyDescent="0.25">
      <c r="A251" s="53" t="s">
        <v>863</v>
      </c>
      <c r="B251" s="7" t="str" cm="1">
        <f t="array" ref="B251">ProcessN2(S251,A251,C251)</f>
        <v>AC585_09</v>
      </c>
      <c r="C251" s="7" t="s">
        <v>1016</v>
      </c>
      <c r="D251" s="52" t="str">
        <f t="shared" si="24"/>
        <v>Acavallo ívelt zselés bárányszőrös hevedervédő</v>
      </c>
      <c r="E251" s="52" t="s">
        <v>2758</v>
      </c>
      <c r="F251" s="52" t="str">
        <f t="shared" si="25"/>
        <v>Shaped girth sleeve gel classic sheepskin</v>
      </c>
      <c r="G251" s="52" t="s">
        <v>2878</v>
      </c>
      <c r="H251" s="116" t="str">
        <f t="shared" si="26"/>
        <v>Acavallo</v>
      </c>
      <c r="I251" s="35" t="s">
        <v>2999</v>
      </c>
      <c r="J251" s="53" t="str">
        <f t="shared" si="27"/>
        <v>Lófelszerelés</v>
      </c>
      <c r="K251" s="53" t="s">
        <v>3007</v>
      </c>
      <c r="L251" s="53" t="str">
        <f t="shared" si="28"/>
        <v>Nyereg és tartozékai</v>
      </c>
      <c r="M251" s="53" t="s">
        <v>3008</v>
      </c>
      <c r="N251" s="35" t="str">
        <f t="shared" si="29"/>
        <v>Heveder</v>
      </c>
      <c r="O251" s="35" t="s">
        <v>3009</v>
      </c>
      <c r="P251" s="53" t="str">
        <f t="shared" si="30"/>
        <v>Heveder kiegészítők</v>
      </c>
      <c r="Q251" s="53" t="s">
        <v>3013</v>
      </c>
      <c r="R251" s="55" t="s">
        <v>3108</v>
      </c>
      <c r="S251" s="35" t="s">
        <v>1469</v>
      </c>
      <c r="T251" s="34">
        <v>0</v>
      </c>
      <c r="U251" s="35">
        <v>203.5</v>
      </c>
      <c r="V251" s="1" t="s">
        <v>2603</v>
      </c>
      <c r="W251" s="55">
        <v>0.2</v>
      </c>
      <c r="X251" s="35" t="str">
        <f>IFERROR(
    IF(ISNUMBER(MATCH(TRIM(CLEAN(SUBSTITUTE(SUBSTITUTE(Y251, CHAR(13), ""), CHAR(10), " "))), sizeList!A:A, 0)),
        INDEX(sizeList!B:B, MATCH(TRIM(CLEAN(SUBSTITUTE(SUBSTITUTE(Y251, CHAR(13), ""), CHAR(10), " "))), sizeList!A:A, 0)),
        IF(ISNUMBER(MATCH(Y251, sizeList!A:A, 0)),
            INDEX(sizeList!B:B, MATCH(Y251, sizeList!A:A, 0)),
            IF(ISNUMBER(MATCH(TRIM(CLEAN(SUBSTITUTE(SUBSTITUTE(Y251, CHAR(13), ""), CHAR(10), " "))), sizeList!B:B, 0)),
                INDEX(sizeList!B:B, MATCH(TRIM(CLEAN(SUBSTITUTE(SUBSTITUTE(Y251, CHAR(13), ""), CHAR(10), " "))), sizeList!B:B, 0)),
                IF(ISNUMBER(MATCH(Y251, sizeList!B:B, 0)),
                    INDEX(sizeList!B:B, MATCH(Y251, sizeList!B:B, 0)),
                    "")
            )
        )
    ),
    ""
)</f>
        <v>M (60 - 70 CM)</v>
      </c>
      <c r="Y251" s="35" t="s">
        <v>590</v>
      </c>
      <c r="Z251" s="35" t="s">
        <v>2604</v>
      </c>
      <c r="AA251" s="117" t="str">
        <f t="shared" si="31"/>
        <v>BLACK</v>
      </c>
      <c r="AB251" s="7" t="str">
        <f>IF(AA251="", "", IFERROR(VLOOKUP(AA251, colorList!A:B,2,FALSE),""))</f>
        <v>fekete</v>
      </c>
      <c r="AC251" s="7" t="str">
        <f>IF(Z251="", "", IFERROR(VLOOKUP(Z251, colorList!A:B,2,FALSE),""))</f>
        <v>fekete</v>
      </c>
      <c r="AD251" s="7"/>
    </row>
    <row r="252" spans="1:30" ht="60" customHeight="1" x14ac:dyDescent="0.25">
      <c r="A252" s="53" t="s">
        <v>863</v>
      </c>
      <c r="B252" s="7" t="str" cm="1">
        <f t="array" ref="B252">ProcessN2(S252,A252,C252)</f>
        <v>AC585_09</v>
      </c>
      <c r="C252" s="7" t="s">
        <v>1017</v>
      </c>
      <c r="D252" s="52" t="str">
        <f t="shared" si="24"/>
        <v>Acavallo ívelt zselés bárányszőrös hevedervédő</v>
      </c>
      <c r="E252" s="52" t="s">
        <v>2758</v>
      </c>
      <c r="F252" s="52" t="str">
        <f t="shared" si="25"/>
        <v>Shaped girth sleeve gel classic sheepskin</v>
      </c>
      <c r="G252" s="52" t="s">
        <v>2878</v>
      </c>
      <c r="H252" s="116" t="str">
        <f t="shared" si="26"/>
        <v>Acavallo</v>
      </c>
      <c r="I252" s="35" t="s">
        <v>2999</v>
      </c>
      <c r="J252" s="53" t="str">
        <f t="shared" si="27"/>
        <v>Lófelszerelés</v>
      </c>
      <c r="K252" s="53" t="s">
        <v>3007</v>
      </c>
      <c r="L252" s="53" t="str">
        <f t="shared" si="28"/>
        <v>Nyereg és tartozékai</v>
      </c>
      <c r="M252" s="53" t="s">
        <v>3008</v>
      </c>
      <c r="N252" s="35" t="str">
        <f t="shared" si="29"/>
        <v>Heveder</v>
      </c>
      <c r="O252" s="35" t="s">
        <v>3009</v>
      </c>
      <c r="P252" s="53" t="str">
        <f t="shared" si="30"/>
        <v>Heveder kiegészítők</v>
      </c>
      <c r="Q252" s="53" t="s">
        <v>3013</v>
      </c>
      <c r="R252" s="55" t="s">
        <v>3108</v>
      </c>
      <c r="S252" s="35" t="s">
        <v>1470</v>
      </c>
      <c r="T252" s="34">
        <v>0</v>
      </c>
      <c r="U252" s="35">
        <v>203.5</v>
      </c>
      <c r="V252" s="1" t="s">
        <v>2603</v>
      </c>
      <c r="W252" s="55">
        <v>0.2</v>
      </c>
      <c r="X252" s="35" t="str">
        <f>IFERROR(
    IF(ISNUMBER(MATCH(TRIM(CLEAN(SUBSTITUTE(SUBSTITUTE(Y252, CHAR(13), ""), CHAR(10), " "))), sizeList!A:A, 0)),
        INDEX(sizeList!B:B, MATCH(TRIM(CLEAN(SUBSTITUTE(SUBSTITUTE(Y252, CHAR(13), ""), CHAR(10), " "))), sizeList!A:A, 0)),
        IF(ISNUMBER(MATCH(Y252, sizeList!A:A, 0)),
            INDEX(sizeList!B:B, MATCH(Y252, sizeList!A:A, 0)),
            IF(ISNUMBER(MATCH(TRIM(CLEAN(SUBSTITUTE(SUBSTITUTE(Y252, CHAR(13), ""), CHAR(10), " "))), sizeList!B:B, 0)),
                INDEX(sizeList!B:B, MATCH(TRIM(CLEAN(SUBSTITUTE(SUBSTITUTE(Y252, CHAR(13), ""), CHAR(10), " "))), sizeList!B:B, 0)),
                IF(ISNUMBER(MATCH(Y252, sizeList!B:B, 0)),
                    INDEX(sizeList!B:B, MATCH(Y252, sizeList!B:B, 0)),
                    "")
            )
        )
    ),
    ""
)</f>
        <v>L (70 - 80 CM)</v>
      </c>
      <c r="Y252" s="35" t="s">
        <v>591</v>
      </c>
      <c r="Z252" s="35" t="s">
        <v>2604</v>
      </c>
      <c r="AA252" s="117" t="str">
        <f t="shared" si="31"/>
        <v>BLACK</v>
      </c>
      <c r="AB252" s="7" t="str">
        <f>IF(AA252="", "", IFERROR(VLOOKUP(AA252, colorList!A:B,2,FALSE),""))</f>
        <v>fekete</v>
      </c>
      <c r="AC252" s="7" t="str">
        <f>IF(Z252="", "", IFERROR(VLOOKUP(Z252, colorList!A:B,2,FALSE),""))</f>
        <v>fekete</v>
      </c>
      <c r="AD252" s="7"/>
    </row>
    <row r="253" spans="1:30" ht="60" customHeight="1" x14ac:dyDescent="0.25">
      <c r="A253" s="53" t="s">
        <v>864</v>
      </c>
      <c r="B253" s="7" t="str" cm="1">
        <f t="array" ref="B253">ProcessN2(S253,A253,C253)</f>
        <v>AC594_01</v>
      </c>
      <c r="C253" s="7" t="s">
        <v>1003</v>
      </c>
      <c r="D253" s="52" t="str">
        <f t="shared" si="24"/>
        <v>Acavallo zselés szintetikus bárányszőrös hevedervédő</v>
      </c>
      <c r="E253" s="52" t="s">
        <v>2759</v>
      </c>
      <c r="F253" s="52" t="str">
        <f t="shared" si="25"/>
        <v>ACAVALLO CLASSIC GEL SHORT GIRTH SAVER WITH ECO-WOOL</v>
      </c>
      <c r="G253" s="52" t="s">
        <v>2879</v>
      </c>
      <c r="H253" s="116" t="str">
        <f t="shared" si="26"/>
        <v>Acavallo</v>
      </c>
      <c r="I253" s="38" t="s">
        <v>2999</v>
      </c>
      <c r="J253" s="38" t="str">
        <f t="shared" si="27"/>
        <v>Lófelszerelés</v>
      </c>
      <c r="K253" s="38" t="s">
        <v>3007</v>
      </c>
      <c r="L253" s="38" t="str">
        <f t="shared" si="28"/>
        <v>Nyereg és tartozékai</v>
      </c>
      <c r="M253" s="38" t="s">
        <v>3008</v>
      </c>
      <c r="N253" s="35" t="str">
        <f t="shared" si="29"/>
        <v>Heveder</v>
      </c>
      <c r="O253" s="35" t="s">
        <v>3009</v>
      </c>
      <c r="P253" s="53" t="str">
        <f t="shared" si="30"/>
        <v>Heveder kiegészítők</v>
      </c>
      <c r="Q253" s="53" t="s">
        <v>3013</v>
      </c>
      <c r="R253" s="63" t="s">
        <v>3109</v>
      </c>
      <c r="S253" s="38" t="s">
        <v>1471</v>
      </c>
      <c r="T253" s="34">
        <v>0</v>
      </c>
      <c r="U253" s="38">
        <v>141</v>
      </c>
      <c r="V253" s="1" t="s">
        <v>2603</v>
      </c>
      <c r="W253" s="55">
        <v>0.2</v>
      </c>
      <c r="X253" s="38" t="str">
        <f>IFERROR(
    IF(ISNUMBER(MATCH(TRIM(CLEAN(SUBSTITUTE(SUBSTITUTE(Y253, CHAR(13), ""), CHAR(10), " "))), sizeList!A:A, 0)),
        INDEX(sizeList!B:B, MATCH(TRIM(CLEAN(SUBSTITUTE(SUBSTITUTE(Y253, CHAR(13), ""), CHAR(10), " "))), sizeList!A:A, 0)),
        IF(ISNUMBER(MATCH(Y253, sizeList!A:A, 0)),
            INDEX(sizeList!B:B, MATCH(Y253, sizeList!A:A, 0)),
            IF(ISNUMBER(MATCH(TRIM(CLEAN(SUBSTITUTE(SUBSTITUTE(Y253, CHAR(13), ""), CHAR(10), " "))), sizeList!B:B, 0)),
                INDEX(sizeList!B:B, MATCH(TRIM(CLEAN(SUBSTITUTE(SUBSTITUTE(Y253, CHAR(13), ""), CHAR(10), " "))), sizeList!B:B, 0)),
                IF(ISNUMBER(MATCH(Y253, sizeList!B:B, 0)),
                    INDEX(sizeList!B:B, MATCH(Y253, sizeList!B:B, 0)),
                    "")
            )
        )
    ),
    ""
)</f>
        <v>S (50 - 60 CM)</v>
      </c>
      <c r="Y253" s="38" t="s">
        <v>589</v>
      </c>
      <c r="Z253" s="38" t="s">
        <v>2606</v>
      </c>
      <c r="AA253" s="117" t="str">
        <f t="shared" si="31"/>
        <v>WHITE</v>
      </c>
      <c r="AB253" s="7" t="str">
        <f>IF(AA253="", "", IFERROR(VLOOKUP(AA253, colorList!A:B,2,FALSE),""))</f>
        <v>fehér</v>
      </c>
      <c r="AC253" s="7" t="str">
        <f>IF(Z253="", "", IFERROR(VLOOKUP(Z253, colorList!A:B,2,FALSE),""))</f>
        <v>fehér</v>
      </c>
      <c r="AD253" s="7"/>
    </row>
    <row r="254" spans="1:30" ht="60" customHeight="1" x14ac:dyDescent="0.25">
      <c r="A254" s="53" t="s">
        <v>864</v>
      </c>
      <c r="B254" s="7" t="str" cm="1">
        <f t="array" ref="B254">ProcessN2(S254,A254,C254)</f>
        <v>AC594_01</v>
      </c>
      <c r="C254" s="7" t="s">
        <v>1004</v>
      </c>
      <c r="D254" s="52" t="str">
        <f t="shared" si="24"/>
        <v>Acavallo zselés szintetikus bárányszőrös hevedervédő</v>
      </c>
      <c r="E254" s="52" t="s">
        <v>2759</v>
      </c>
      <c r="F254" s="52" t="str">
        <f t="shared" si="25"/>
        <v>ACAVALLO CLASSIC GEL SHORT GIRTH SAVER WITH ECO-WOOL</v>
      </c>
      <c r="G254" s="52" t="s">
        <v>2879</v>
      </c>
      <c r="H254" s="116" t="str">
        <f t="shared" si="26"/>
        <v>Acavallo</v>
      </c>
      <c r="I254" s="38" t="s">
        <v>2999</v>
      </c>
      <c r="J254" s="38" t="str">
        <f t="shared" si="27"/>
        <v>Lófelszerelés</v>
      </c>
      <c r="K254" s="38" t="s">
        <v>3007</v>
      </c>
      <c r="L254" s="38" t="str">
        <f t="shared" si="28"/>
        <v>Nyereg és tartozékai</v>
      </c>
      <c r="M254" s="38" t="s">
        <v>3008</v>
      </c>
      <c r="N254" s="35" t="str">
        <f t="shared" si="29"/>
        <v>Heveder</v>
      </c>
      <c r="O254" s="35" t="s">
        <v>3009</v>
      </c>
      <c r="P254" s="53" t="str">
        <f t="shared" si="30"/>
        <v>Heveder kiegészítők</v>
      </c>
      <c r="Q254" s="53" t="s">
        <v>3013</v>
      </c>
      <c r="R254" s="63" t="s">
        <v>3109</v>
      </c>
      <c r="S254" s="38" t="s">
        <v>1472</v>
      </c>
      <c r="T254" s="34">
        <v>0</v>
      </c>
      <c r="U254" s="38">
        <v>141</v>
      </c>
      <c r="V254" s="1" t="s">
        <v>2603</v>
      </c>
      <c r="W254" s="55">
        <v>0.2</v>
      </c>
      <c r="X254" s="38" t="str">
        <f>IFERROR(
    IF(ISNUMBER(MATCH(TRIM(CLEAN(SUBSTITUTE(SUBSTITUTE(Y254, CHAR(13), ""), CHAR(10), " "))), sizeList!A:A, 0)),
        INDEX(sizeList!B:B, MATCH(TRIM(CLEAN(SUBSTITUTE(SUBSTITUTE(Y254, CHAR(13), ""), CHAR(10), " "))), sizeList!A:A, 0)),
        IF(ISNUMBER(MATCH(Y254, sizeList!A:A, 0)),
            INDEX(sizeList!B:B, MATCH(Y254, sizeList!A:A, 0)),
            IF(ISNUMBER(MATCH(TRIM(CLEAN(SUBSTITUTE(SUBSTITUTE(Y254, CHAR(13), ""), CHAR(10), " "))), sizeList!B:B, 0)),
                INDEX(sizeList!B:B, MATCH(TRIM(CLEAN(SUBSTITUTE(SUBSTITUTE(Y254, CHAR(13), ""), CHAR(10), " "))), sizeList!B:B, 0)),
                IF(ISNUMBER(MATCH(Y254, sizeList!B:B, 0)),
                    INDEX(sizeList!B:B, MATCH(Y254, sizeList!B:B, 0)),
                    "")
            )
        )
    ),
    ""
)</f>
        <v>M (60 - 70 CM)</v>
      </c>
      <c r="Y254" s="38" t="s">
        <v>590</v>
      </c>
      <c r="Z254" s="38" t="s">
        <v>2606</v>
      </c>
      <c r="AA254" s="117" t="str">
        <f t="shared" si="31"/>
        <v>WHITE</v>
      </c>
      <c r="AB254" s="7" t="str">
        <f>IF(AA254="", "", IFERROR(VLOOKUP(AA254, colorList!A:B,2,FALSE),""))</f>
        <v>fehér</v>
      </c>
      <c r="AC254" s="7" t="str">
        <f>IF(Z254="", "", IFERROR(VLOOKUP(Z254, colorList!A:B,2,FALSE),""))</f>
        <v>fehér</v>
      </c>
      <c r="AD254" s="7"/>
    </row>
    <row r="255" spans="1:30" ht="60" customHeight="1" x14ac:dyDescent="0.25">
      <c r="A255" s="53" t="s">
        <v>864</v>
      </c>
      <c r="B255" s="7" t="str" cm="1">
        <f t="array" ref="B255">ProcessN2(S255,A255,C255)</f>
        <v>AC594_01</v>
      </c>
      <c r="C255" s="7" t="s">
        <v>1005</v>
      </c>
      <c r="D255" s="52" t="str">
        <f t="shared" si="24"/>
        <v>Acavallo zselés szintetikus bárányszőrös hevedervédő</v>
      </c>
      <c r="E255" s="52" t="s">
        <v>2759</v>
      </c>
      <c r="F255" s="52" t="str">
        <f t="shared" si="25"/>
        <v>ACAVALLO CLASSIC GEL SHORT GIRTH SAVER WITH ECO-WOOL</v>
      </c>
      <c r="G255" s="52" t="s">
        <v>2879</v>
      </c>
      <c r="H255" s="116" t="str">
        <f t="shared" si="26"/>
        <v>Acavallo</v>
      </c>
      <c r="I255" s="38" t="s">
        <v>2999</v>
      </c>
      <c r="J255" s="38" t="str">
        <f t="shared" si="27"/>
        <v>Lófelszerelés</v>
      </c>
      <c r="K255" s="38" t="s">
        <v>3007</v>
      </c>
      <c r="L255" s="38" t="str">
        <f t="shared" si="28"/>
        <v>Nyereg és tartozékai</v>
      </c>
      <c r="M255" s="38" t="s">
        <v>3008</v>
      </c>
      <c r="N255" s="35" t="str">
        <f t="shared" si="29"/>
        <v>Heveder</v>
      </c>
      <c r="O255" s="35" t="s">
        <v>3009</v>
      </c>
      <c r="P255" s="53" t="str">
        <f t="shared" si="30"/>
        <v>Heveder kiegészítők</v>
      </c>
      <c r="Q255" s="53" t="s">
        <v>3013</v>
      </c>
      <c r="R255" s="63" t="s">
        <v>3109</v>
      </c>
      <c r="S255" s="38" t="s">
        <v>1473</v>
      </c>
      <c r="T255" s="34">
        <v>0</v>
      </c>
      <c r="U255" s="38">
        <v>141</v>
      </c>
      <c r="V255" s="1" t="s">
        <v>2603</v>
      </c>
      <c r="W255" s="55">
        <v>0.2</v>
      </c>
      <c r="X255" s="38" t="str">
        <f>IFERROR(
    IF(ISNUMBER(MATCH(TRIM(CLEAN(SUBSTITUTE(SUBSTITUTE(Y255, CHAR(13), ""), CHAR(10), " "))), sizeList!A:A, 0)),
        INDEX(sizeList!B:B, MATCH(TRIM(CLEAN(SUBSTITUTE(SUBSTITUTE(Y255, CHAR(13), ""), CHAR(10), " "))), sizeList!A:A, 0)),
        IF(ISNUMBER(MATCH(Y255, sizeList!A:A, 0)),
            INDEX(sizeList!B:B, MATCH(Y255, sizeList!A:A, 0)),
            IF(ISNUMBER(MATCH(TRIM(CLEAN(SUBSTITUTE(SUBSTITUTE(Y255, CHAR(13), ""), CHAR(10), " "))), sizeList!B:B, 0)),
                INDEX(sizeList!B:B, MATCH(TRIM(CLEAN(SUBSTITUTE(SUBSTITUTE(Y255, CHAR(13), ""), CHAR(10), " "))), sizeList!B:B, 0)),
                IF(ISNUMBER(MATCH(Y255, sizeList!B:B, 0)),
                    INDEX(sizeList!B:B, MATCH(Y255, sizeList!B:B, 0)),
                    "")
            )
        )
    ),
    ""
)</f>
        <v>L (70 - 80 CM)</v>
      </c>
      <c r="Y255" s="38" t="s">
        <v>591</v>
      </c>
      <c r="Z255" s="38" t="s">
        <v>2606</v>
      </c>
      <c r="AA255" s="117" t="str">
        <f t="shared" si="31"/>
        <v>WHITE</v>
      </c>
      <c r="AB255" s="7" t="str">
        <f>IF(AA255="", "", IFERROR(VLOOKUP(AA255, colorList!A:B,2,FALSE),""))</f>
        <v>fehér</v>
      </c>
      <c r="AC255" s="7" t="str">
        <f>IF(Z255="", "", IFERROR(VLOOKUP(Z255, colorList!A:B,2,FALSE),""))</f>
        <v>fehér</v>
      </c>
      <c r="AD255" s="7"/>
    </row>
    <row r="256" spans="1:30" ht="60" customHeight="1" x14ac:dyDescent="0.25">
      <c r="A256" s="53" t="s">
        <v>864</v>
      </c>
      <c r="B256" s="7" t="str" cm="1">
        <f t="array" ref="B256">ProcessN2(S256,A256,C256)</f>
        <v>AC594_02</v>
      </c>
      <c r="C256" s="7" t="s">
        <v>1006</v>
      </c>
      <c r="D256" s="52" t="str">
        <f t="shared" si="24"/>
        <v>Acavallo zselés szintetikus bárányszőrös hevedervédő</v>
      </c>
      <c r="E256" s="52" t="s">
        <v>2759</v>
      </c>
      <c r="F256" s="52" t="str">
        <f t="shared" si="25"/>
        <v>ACAVALLO CLASSIC GEL SHORT GIRTH SAVER WITH ECO-WOOL</v>
      </c>
      <c r="G256" s="52" t="s">
        <v>2879</v>
      </c>
      <c r="H256" s="116" t="str">
        <f t="shared" si="26"/>
        <v>Acavallo</v>
      </c>
      <c r="I256" s="38" t="s">
        <v>2999</v>
      </c>
      <c r="J256" s="38" t="str">
        <f t="shared" si="27"/>
        <v>Lófelszerelés</v>
      </c>
      <c r="K256" s="38" t="s">
        <v>3007</v>
      </c>
      <c r="L256" s="38" t="str">
        <f t="shared" si="28"/>
        <v>Nyereg és tartozékai</v>
      </c>
      <c r="M256" s="38" t="s">
        <v>3008</v>
      </c>
      <c r="N256" s="35" t="str">
        <f t="shared" si="29"/>
        <v>Heveder</v>
      </c>
      <c r="O256" s="35" t="s">
        <v>3009</v>
      </c>
      <c r="P256" s="53" t="str">
        <f t="shared" si="30"/>
        <v>Heveder kiegészítők</v>
      </c>
      <c r="Q256" s="53" t="s">
        <v>3013</v>
      </c>
      <c r="R256" s="63" t="s">
        <v>3109</v>
      </c>
      <c r="S256" s="38" t="s">
        <v>1474</v>
      </c>
      <c r="T256" s="34">
        <v>0</v>
      </c>
      <c r="U256" s="38">
        <v>141</v>
      </c>
      <c r="V256" s="1" t="s">
        <v>2603</v>
      </c>
      <c r="W256" s="55">
        <v>0.2</v>
      </c>
      <c r="X256" s="38" t="str">
        <f>IFERROR(
    IF(ISNUMBER(MATCH(TRIM(CLEAN(SUBSTITUTE(SUBSTITUTE(Y256, CHAR(13), ""), CHAR(10), " "))), sizeList!A:A, 0)),
        INDEX(sizeList!B:B, MATCH(TRIM(CLEAN(SUBSTITUTE(SUBSTITUTE(Y256, CHAR(13), ""), CHAR(10), " "))), sizeList!A:A, 0)),
        IF(ISNUMBER(MATCH(Y256, sizeList!A:A, 0)),
            INDEX(sizeList!B:B, MATCH(Y256, sizeList!A:A, 0)),
            IF(ISNUMBER(MATCH(TRIM(CLEAN(SUBSTITUTE(SUBSTITUTE(Y256, CHAR(13), ""), CHAR(10), " "))), sizeList!B:B, 0)),
                INDEX(sizeList!B:B, MATCH(TRIM(CLEAN(SUBSTITUTE(SUBSTITUTE(Y256, CHAR(13), ""), CHAR(10), " "))), sizeList!B:B, 0)),
                IF(ISNUMBER(MATCH(Y256, sizeList!B:B, 0)),
                    INDEX(sizeList!B:B, MATCH(Y256, sizeList!B:B, 0)),
                    "")
            )
        )
    ),
    ""
)</f>
        <v>S (50 - 60 CM)</v>
      </c>
      <c r="Y256" s="38" t="s">
        <v>589</v>
      </c>
      <c r="Z256" s="38" t="s">
        <v>2607</v>
      </c>
      <c r="AA256" s="117" t="str">
        <f t="shared" si="31"/>
        <v>NATURAL</v>
      </c>
      <c r="AB256" s="7" t="str">
        <f>IF(AA256="", "", IFERROR(VLOOKUP(AA256, colorList!A:B,2,FALSE),""))</f>
        <v>natúr</v>
      </c>
      <c r="AC256" s="7" t="str">
        <f>IF(Z256="", "", IFERROR(VLOOKUP(Z256, colorList!A:B,2,FALSE),""))</f>
        <v>natúr</v>
      </c>
      <c r="AD256" s="7"/>
    </row>
    <row r="257" spans="1:30" ht="60" customHeight="1" x14ac:dyDescent="0.25">
      <c r="A257" s="53" t="s">
        <v>864</v>
      </c>
      <c r="B257" s="7" t="str" cm="1">
        <f t="array" ref="B257">ProcessN2(S257,A257,C257)</f>
        <v>AC594_02</v>
      </c>
      <c r="C257" s="7" t="s">
        <v>1007</v>
      </c>
      <c r="D257" s="52" t="str">
        <f t="shared" si="24"/>
        <v>Acavallo zselés szintetikus bárányszőrös hevedervédő</v>
      </c>
      <c r="E257" s="52" t="s">
        <v>2759</v>
      </c>
      <c r="F257" s="52" t="str">
        <f t="shared" si="25"/>
        <v>ACAVALLO CLASSIC GEL SHORT GIRTH SAVER WITH ECO-WOOL</v>
      </c>
      <c r="G257" s="52" t="s">
        <v>2879</v>
      </c>
      <c r="H257" s="116" t="str">
        <f t="shared" si="26"/>
        <v>Acavallo</v>
      </c>
      <c r="I257" s="38" t="s">
        <v>2999</v>
      </c>
      <c r="J257" s="38" t="str">
        <f t="shared" si="27"/>
        <v>Lófelszerelés</v>
      </c>
      <c r="K257" s="38" t="s">
        <v>3007</v>
      </c>
      <c r="L257" s="38" t="str">
        <f t="shared" si="28"/>
        <v>Nyereg és tartozékai</v>
      </c>
      <c r="M257" s="38" t="s">
        <v>3008</v>
      </c>
      <c r="N257" s="35" t="str">
        <f t="shared" si="29"/>
        <v>Heveder</v>
      </c>
      <c r="O257" s="35" t="s">
        <v>3009</v>
      </c>
      <c r="P257" s="53" t="str">
        <f t="shared" si="30"/>
        <v>Heveder kiegészítők</v>
      </c>
      <c r="Q257" s="53" t="s">
        <v>3013</v>
      </c>
      <c r="R257" s="63" t="s">
        <v>3109</v>
      </c>
      <c r="S257" s="38" t="s">
        <v>1475</v>
      </c>
      <c r="T257" s="34">
        <v>0</v>
      </c>
      <c r="U257" s="38">
        <v>141</v>
      </c>
      <c r="V257" s="1" t="s">
        <v>2603</v>
      </c>
      <c r="W257" s="55">
        <v>0.2</v>
      </c>
      <c r="X257" s="38" t="str">
        <f>IFERROR(
    IF(ISNUMBER(MATCH(TRIM(CLEAN(SUBSTITUTE(SUBSTITUTE(Y257, CHAR(13), ""), CHAR(10), " "))), sizeList!A:A, 0)),
        INDEX(sizeList!B:B, MATCH(TRIM(CLEAN(SUBSTITUTE(SUBSTITUTE(Y257, CHAR(13), ""), CHAR(10), " "))), sizeList!A:A, 0)),
        IF(ISNUMBER(MATCH(Y257, sizeList!A:A, 0)),
            INDEX(sizeList!B:B, MATCH(Y257, sizeList!A:A, 0)),
            IF(ISNUMBER(MATCH(TRIM(CLEAN(SUBSTITUTE(SUBSTITUTE(Y257, CHAR(13), ""), CHAR(10), " "))), sizeList!B:B, 0)),
                INDEX(sizeList!B:B, MATCH(TRIM(CLEAN(SUBSTITUTE(SUBSTITUTE(Y257, CHAR(13), ""), CHAR(10), " "))), sizeList!B:B, 0)),
                IF(ISNUMBER(MATCH(Y257, sizeList!B:B, 0)),
                    INDEX(sizeList!B:B, MATCH(Y257, sizeList!B:B, 0)),
                    "")
            )
        )
    ),
    ""
)</f>
        <v>M (60 - 70 CM)</v>
      </c>
      <c r="Y257" s="38" t="s">
        <v>590</v>
      </c>
      <c r="Z257" s="38" t="s">
        <v>2607</v>
      </c>
      <c r="AA257" s="117" t="str">
        <f t="shared" si="31"/>
        <v>NATURAL</v>
      </c>
      <c r="AB257" s="7" t="str">
        <f>IF(AA257="", "", IFERROR(VLOOKUP(AA257, colorList!A:B,2,FALSE),""))</f>
        <v>natúr</v>
      </c>
      <c r="AC257" s="7" t="str">
        <f>IF(Z257="", "", IFERROR(VLOOKUP(Z257, colorList!A:B,2,FALSE),""))</f>
        <v>natúr</v>
      </c>
      <c r="AD257" s="7"/>
    </row>
    <row r="258" spans="1:30" ht="60" customHeight="1" x14ac:dyDescent="0.25">
      <c r="A258" s="53" t="s">
        <v>864</v>
      </c>
      <c r="B258" s="7" t="str" cm="1">
        <f t="array" ref="B258">ProcessN2(S258,A258,C258)</f>
        <v>AC594_02</v>
      </c>
      <c r="C258" s="7" t="s">
        <v>1008</v>
      </c>
      <c r="D258" s="52" t="str">
        <f t="shared" ref="D258:D321" si="32">TRIM(CLEAN(SUBSTITUTE(SUBSTITUTE(E258, CHAR(13), ""), CHAR(10), " ")))</f>
        <v>Acavallo zselés szintetikus bárányszőrös hevedervédő</v>
      </c>
      <c r="E258" s="52" t="s">
        <v>2759</v>
      </c>
      <c r="F258" s="52" t="str">
        <f t="shared" ref="F258:F321" si="33">TRIM(CLEAN(SUBSTITUTE(SUBSTITUTE(G258, CHAR(13), ""), CHAR(10), " ")))</f>
        <v>ACAVALLO CLASSIC GEL SHORT GIRTH SAVER WITH ECO-WOOL</v>
      </c>
      <c r="G258" s="52" t="s">
        <v>2879</v>
      </c>
      <c r="H258" s="116" t="str">
        <f t="shared" ref="H258:H321" si="34">TRIM(CLEAN(SUBSTITUTE(SUBSTITUTE(I258, CHAR(13), ""), CHAR(10), " ")))</f>
        <v>Acavallo</v>
      </c>
      <c r="I258" s="38" t="s">
        <v>2999</v>
      </c>
      <c r="J258" s="38" t="str">
        <f t="shared" ref="J258:J321" si="35">TRIM(CLEAN(SUBSTITUTE(SUBSTITUTE(K258, CHAR(13), ""), CHAR(10), " ")))</f>
        <v>Lófelszerelés</v>
      </c>
      <c r="K258" s="38" t="s">
        <v>3007</v>
      </c>
      <c r="L258" s="38" t="str">
        <f t="shared" ref="L258:L321" si="36">TRIM(CLEAN(SUBSTITUTE(SUBSTITUTE(M258, CHAR(13), ""), CHAR(10), " ")))</f>
        <v>Nyereg és tartozékai</v>
      </c>
      <c r="M258" s="38" t="s">
        <v>3008</v>
      </c>
      <c r="N258" s="35" t="str">
        <f t="shared" ref="N258:N321" si="37">TRIM(CLEAN(SUBSTITUTE(SUBSTITUTE(O258, CHAR(13), ""), CHAR(10), " ")))</f>
        <v>Heveder</v>
      </c>
      <c r="O258" s="35" t="s">
        <v>3009</v>
      </c>
      <c r="P258" s="53" t="str">
        <f t="shared" ref="P258:P321" si="38">TRIM(CLEAN(SUBSTITUTE(SUBSTITUTE(Q258, CHAR(13), ""), CHAR(10), " ")))</f>
        <v>Heveder kiegészítők</v>
      </c>
      <c r="Q258" s="53" t="s">
        <v>3013</v>
      </c>
      <c r="R258" s="63" t="s">
        <v>3109</v>
      </c>
      <c r="S258" s="38" t="s">
        <v>1476</v>
      </c>
      <c r="T258" s="34">
        <v>0</v>
      </c>
      <c r="U258" s="38">
        <v>141</v>
      </c>
      <c r="V258" s="1" t="s">
        <v>2603</v>
      </c>
      <c r="W258" s="55">
        <v>0.2</v>
      </c>
      <c r="X258" s="38" t="str">
        <f>IFERROR(
    IF(ISNUMBER(MATCH(TRIM(CLEAN(SUBSTITUTE(SUBSTITUTE(Y258, CHAR(13), ""), CHAR(10), " "))), sizeList!A:A, 0)),
        INDEX(sizeList!B:B, MATCH(TRIM(CLEAN(SUBSTITUTE(SUBSTITUTE(Y258, CHAR(13), ""), CHAR(10), " "))), sizeList!A:A, 0)),
        IF(ISNUMBER(MATCH(Y258, sizeList!A:A, 0)),
            INDEX(sizeList!B:B, MATCH(Y258, sizeList!A:A, 0)),
            IF(ISNUMBER(MATCH(TRIM(CLEAN(SUBSTITUTE(SUBSTITUTE(Y258, CHAR(13), ""), CHAR(10), " "))), sizeList!B:B, 0)),
                INDEX(sizeList!B:B, MATCH(TRIM(CLEAN(SUBSTITUTE(SUBSTITUTE(Y258, CHAR(13), ""), CHAR(10), " "))), sizeList!B:B, 0)),
                IF(ISNUMBER(MATCH(Y258, sizeList!B:B, 0)),
                    INDEX(sizeList!B:B, MATCH(Y258, sizeList!B:B, 0)),
                    "")
            )
        )
    ),
    ""
)</f>
        <v>L (70 - 80 CM)</v>
      </c>
      <c r="Y258" s="38" t="s">
        <v>591</v>
      </c>
      <c r="Z258" s="38" t="s">
        <v>2607</v>
      </c>
      <c r="AA258" s="117" t="str">
        <f t="shared" ref="AA258:AA321" si="39">TRIM(CLEAN(SUBSTITUTE(SUBSTITUTE(Z258, CHAR(13), ""), CHAR(10), " ")))</f>
        <v>NATURAL</v>
      </c>
      <c r="AB258" s="7" t="str">
        <f>IF(AA258="", "", IFERROR(VLOOKUP(AA258, colorList!A:B,2,FALSE),""))</f>
        <v>natúr</v>
      </c>
      <c r="AC258" s="7" t="str">
        <f>IF(Z258="", "", IFERROR(VLOOKUP(Z258, colorList!A:B,2,FALSE),""))</f>
        <v>natúr</v>
      </c>
      <c r="AD258" s="7"/>
    </row>
    <row r="259" spans="1:30" ht="60" customHeight="1" x14ac:dyDescent="0.25">
      <c r="A259" s="53" t="s">
        <v>864</v>
      </c>
      <c r="B259" s="7" t="str" cm="1">
        <f t="array" ref="B259">ProcessN2(S259,A259,C259)</f>
        <v>AC594_07</v>
      </c>
      <c r="C259" s="7" t="s">
        <v>1012</v>
      </c>
      <c r="D259" s="52" t="str">
        <f t="shared" si="32"/>
        <v>Acavallo zselés szintetikus bárányszőrös hevedervédő</v>
      </c>
      <c r="E259" s="52" t="s">
        <v>2759</v>
      </c>
      <c r="F259" s="52" t="str">
        <f t="shared" si="33"/>
        <v>ACAVALLO CLASSIC GEL SHORT GIRTH SAVER WITH ECO-WOOL</v>
      </c>
      <c r="G259" s="52" t="s">
        <v>2879</v>
      </c>
      <c r="H259" s="116" t="str">
        <f t="shared" si="34"/>
        <v>Acavallo</v>
      </c>
      <c r="I259" s="38" t="s">
        <v>2999</v>
      </c>
      <c r="J259" s="38" t="str">
        <f t="shared" si="35"/>
        <v>Lófelszerelés</v>
      </c>
      <c r="K259" s="38" t="s">
        <v>3007</v>
      </c>
      <c r="L259" s="38" t="str">
        <f t="shared" si="36"/>
        <v>Nyereg és tartozékai</v>
      </c>
      <c r="M259" s="38" t="s">
        <v>3008</v>
      </c>
      <c r="N259" s="35" t="str">
        <f t="shared" si="37"/>
        <v>Heveder</v>
      </c>
      <c r="O259" s="35" t="s">
        <v>3009</v>
      </c>
      <c r="P259" s="53" t="str">
        <f t="shared" si="38"/>
        <v>Heveder kiegészítők</v>
      </c>
      <c r="Q259" s="53" t="s">
        <v>3013</v>
      </c>
      <c r="R259" s="63" t="s">
        <v>3109</v>
      </c>
      <c r="S259" s="38" t="s">
        <v>1477</v>
      </c>
      <c r="T259" s="34">
        <v>0</v>
      </c>
      <c r="U259" s="38">
        <v>141</v>
      </c>
      <c r="V259" s="1" t="s">
        <v>2603</v>
      </c>
      <c r="W259" s="55">
        <v>0.2</v>
      </c>
      <c r="X259" s="38" t="str">
        <f>IFERROR(
    IF(ISNUMBER(MATCH(TRIM(CLEAN(SUBSTITUTE(SUBSTITUTE(Y259, CHAR(13), ""), CHAR(10), " "))), sizeList!A:A, 0)),
        INDEX(sizeList!B:B, MATCH(TRIM(CLEAN(SUBSTITUTE(SUBSTITUTE(Y259, CHAR(13), ""), CHAR(10), " "))), sizeList!A:A, 0)),
        IF(ISNUMBER(MATCH(Y259, sizeList!A:A, 0)),
            INDEX(sizeList!B:B, MATCH(Y259, sizeList!A:A, 0)),
            IF(ISNUMBER(MATCH(TRIM(CLEAN(SUBSTITUTE(SUBSTITUTE(Y259, CHAR(13), ""), CHAR(10), " "))), sizeList!B:B, 0)),
                INDEX(sizeList!B:B, MATCH(TRIM(CLEAN(SUBSTITUTE(SUBSTITUTE(Y259, CHAR(13), ""), CHAR(10), " "))), sizeList!B:B, 0)),
                IF(ISNUMBER(MATCH(Y259, sizeList!B:B, 0)),
                    INDEX(sizeList!B:B, MATCH(Y259, sizeList!B:B, 0)),
                    "")
            )
        )
    ),
    ""
)</f>
        <v>S (50 - 60 CM)</v>
      </c>
      <c r="Y259" s="38" t="s">
        <v>589</v>
      </c>
      <c r="Z259" s="38" t="s">
        <v>2609</v>
      </c>
      <c r="AA259" s="117" t="str">
        <f t="shared" si="39"/>
        <v>BROWN</v>
      </c>
      <c r="AB259" s="7" t="str">
        <f>IF(AA259="", "", IFERROR(VLOOKUP(AA259, colorList!A:B,2,FALSE),""))</f>
        <v>barna</v>
      </c>
      <c r="AC259" s="7" t="str">
        <f>IF(Z259="", "", IFERROR(VLOOKUP(Z259, colorList!A:B,2,FALSE),""))</f>
        <v>barna</v>
      </c>
      <c r="AD259" s="7"/>
    </row>
    <row r="260" spans="1:30" ht="60" customHeight="1" x14ac:dyDescent="0.25">
      <c r="A260" s="53" t="s">
        <v>864</v>
      </c>
      <c r="B260" s="7" t="str" cm="1">
        <f t="array" ref="B260">ProcessN2(S260,A260,C260)</f>
        <v>AC594_07</v>
      </c>
      <c r="C260" s="7" t="s">
        <v>1013</v>
      </c>
      <c r="D260" s="52" t="str">
        <f t="shared" si="32"/>
        <v>Acavallo zselés szintetikus bárányszőrös hevedervédő</v>
      </c>
      <c r="E260" s="52" t="s">
        <v>2759</v>
      </c>
      <c r="F260" s="52" t="str">
        <f t="shared" si="33"/>
        <v>ACAVALLO CLASSIC GEL SHORT GIRTH SAVER WITH ECO-WOOL</v>
      </c>
      <c r="G260" s="52" t="s">
        <v>2879</v>
      </c>
      <c r="H260" s="116" t="str">
        <f t="shared" si="34"/>
        <v>Acavallo</v>
      </c>
      <c r="I260" s="38" t="s">
        <v>2999</v>
      </c>
      <c r="J260" s="38" t="str">
        <f t="shared" si="35"/>
        <v>Lófelszerelés</v>
      </c>
      <c r="K260" s="38" t="s">
        <v>3007</v>
      </c>
      <c r="L260" s="38" t="str">
        <f t="shared" si="36"/>
        <v>Nyereg és tartozékai</v>
      </c>
      <c r="M260" s="38" t="s">
        <v>3008</v>
      </c>
      <c r="N260" s="35" t="str">
        <f t="shared" si="37"/>
        <v>Heveder</v>
      </c>
      <c r="O260" s="35" t="s">
        <v>3009</v>
      </c>
      <c r="P260" s="53" t="str">
        <f t="shared" si="38"/>
        <v>Heveder kiegészítők</v>
      </c>
      <c r="Q260" s="53" t="s">
        <v>3013</v>
      </c>
      <c r="R260" s="63" t="s">
        <v>3109</v>
      </c>
      <c r="S260" s="38" t="s">
        <v>1478</v>
      </c>
      <c r="T260" s="34">
        <v>0</v>
      </c>
      <c r="U260" s="38">
        <v>141</v>
      </c>
      <c r="V260" s="1" t="s">
        <v>2603</v>
      </c>
      <c r="W260" s="55">
        <v>0.2</v>
      </c>
      <c r="X260" s="38" t="str">
        <f>IFERROR(
    IF(ISNUMBER(MATCH(TRIM(CLEAN(SUBSTITUTE(SUBSTITUTE(Y260, CHAR(13), ""), CHAR(10), " "))), sizeList!A:A, 0)),
        INDEX(sizeList!B:B, MATCH(TRIM(CLEAN(SUBSTITUTE(SUBSTITUTE(Y260, CHAR(13), ""), CHAR(10), " "))), sizeList!A:A, 0)),
        IF(ISNUMBER(MATCH(Y260, sizeList!A:A, 0)),
            INDEX(sizeList!B:B, MATCH(Y260, sizeList!A:A, 0)),
            IF(ISNUMBER(MATCH(TRIM(CLEAN(SUBSTITUTE(SUBSTITUTE(Y260, CHAR(13), ""), CHAR(10), " "))), sizeList!B:B, 0)),
                INDEX(sizeList!B:B, MATCH(TRIM(CLEAN(SUBSTITUTE(SUBSTITUTE(Y260, CHAR(13), ""), CHAR(10), " "))), sizeList!B:B, 0)),
                IF(ISNUMBER(MATCH(Y260, sizeList!B:B, 0)),
                    INDEX(sizeList!B:B, MATCH(Y260, sizeList!B:B, 0)),
                    "")
            )
        )
    ),
    ""
)</f>
        <v>M (60 - 70 CM)</v>
      </c>
      <c r="Y260" s="38" t="s">
        <v>590</v>
      </c>
      <c r="Z260" s="38" t="s">
        <v>2609</v>
      </c>
      <c r="AA260" s="117" t="str">
        <f t="shared" si="39"/>
        <v>BROWN</v>
      </c>
      <c r="AB260" s="7" t="str">
        <f>IF(AA260="", "", IFERROR(VLOOKUP(AA260, colorList!A:B,2,FALSE),""))</f>
        <v>barna</v>
      </c>
      <c r="AC260" s="7" t="str">
        <f>IF(Z260="", "", IFERROR(VLOOKUP(Z260, colorList!A:B,2,FALSE),""))</f>
        <v>barna</v>
      </c>
      <c r="AD260" s="7"/>
    </row>
    <row r="261" spans="1:30" ht="60" customHeight="1" x14ac:dyDescent="0.25">
      <c r="A261" s="53" t="s">
        <v>864</v>
      </c>
      <c r="B261" s="7" t="str" cm="1">
        <f t="array" ref="B261">ProcessN2(S261,A261,C261)</f>
        <v>AC594_07</v>
      </c>
      <c r="C261" s="7" t="s">
        <v>1014</v>
      </c>
      <c r="D261" s="52" t="str">
        <f t="shared" si="32"/>
        <v>Acavallo zselés szintetikus bárányszőrös hevedervédő</v>
      </c>
      <c r="E261" s="52" t="s">
        <v>2759</v>
      </c>
      <c r="F261" s="52" t="str">
        <f t="shared" si="33"/>
        <v>ACAVALLO CLASSIC GEL SHORT GIRTH SAVER WITH ECO-WOOL</v>
      </c>
      <c r="G261" s="52" t="s">
        <v>2879</v>
      </c>
      <c r="H261" s="116" t="str">
        <f t="shared" si="34"/>
        <v>Acavallo</v>
      </c>
      <c r="I261" s="38" t="s">
        <v>2999</v>
      </c>
      <c r="J261" s="38" t="str">
        <f t="shared" si="35"/>
        <v>Lófelszerelés</v>
      </c>
      <c r="K261" s="38" t="s">
        <v>3007</v>
      </c>
      <c r="L261" s="38" t="str">
        <f t="shared" si="36"/>
        <v>Nyereg és tartozékai</v>
      </c>
      <c r="M261" s="38" t="s">
        <v>3008</v>
      </c>
      <c r="N261" s="35" t="str">
        <f t="shared" si="37"/>
        <v>Heveder</v>
      </c>
      <c r="O261" s="35" t="s">
        <v>3009</v>
      </c>
      <c r="P261" s="53" t="str">
        <f t="shared" si="38"/>
        <v>Heveder kiegészítők</v>
      </c>
      <c r="Q261" s="53" t="s">
        <v>3013</v>
      </c>
      <c r="R261" s="63" t="s">
        <v>3109</v>
      </c>
      <c r="S261" s="38" t="s">
        <v>1479</v>
      </c>
      <c r="T261" s="34">
        <v>0</v>
      </c>
      <c r="U261" s="38">
        <v>141</v>
      </c>
      <c r="V261" s="1" t="s">
        <v>2603</v>
      </c>
      <c r="W261" s="55">
        <v>0.2</v>
      </c>
      <c r="X261" s="38" t="str">
        <f>IFERROR(
    IF(ISNUMBER(MATCH(TRIM(CLEAN(SUBSTITUTE(SUBSTITUTE(Y261, CHAR(13), ""), CHAR(10), " "))), sizeList!A:A, 0)),
        INDEX(sizeList!B:B, MATCH(TRIM(CLEAN(SUBSTITUTE(SUBSTITUTE(Y261, CHAR(13), ""), CHAR(10), " "))), sizeList!A:A, 0)),
        IF(ISNUMBER(MATCH(Y261, sizeList!A:A, 0)),
            INDEX(sizeList!B:B, MATCH(Y261, sizeList!A:A, 0)),
            IF(ISNUMBER(MATCH(TRIM(CLEAN(SUBSTITUTE(SUBSTITUTE(Y261, CHAR(13), ""), CHAR(10), " "))), sizeList!B:B, 0)),
                INDEX(sizeList!B:B, MATCH(TRIM(CLEAN(SUBSTITUTE(SUBSTITUTE(Y261, CHAR(13), ""), CHAR(10), " "))), sizeList!B:B, 0)),
                IF(ISNUMBER(MATCH(Y261, sizeList!B:B, 0)),
                    INDEX(sizeList!B:B, MATCH(Y261, sizeList!B:B, 0)),
                    "")
            )
        )
    ),
    ""
)</f>
        <v>L (70 - 80 CM)</v>
      </c>
      <c r="Y261" s="38" t="s">
        <v>591</v>
      </c>
      <c r="Z261" s="38" t="s">
        <v>2609</v>
      </c>
      <c r="AA261" s="117" t="str">
        <f t="shared" si="39"/>
        <v>BROWN</v>
      </c>
      <c r="AB261" s="7" t="str">
        <f>IF(AA261="", "", IFERROR(VLOOKUP(AA261, colorList!A:B,2,FALSE),""))</f>
        <v>barna</v>
      </c>
      <c r="AC261" s="7" t="str">
        <f>IF(Z261="", "", IFERROR(VLOOKUP(Z261, colorList!A:B,2,FALSE),""))</f>
        <v>barna</v>
      </c>
      <c r="AD261" s="7"/>
    </row>
    <row r="262" spans="1:30" ht="60" customHeight="1" x14ac:dyDescent="0.25">
      <c r="A262" s="53" t="s">
        <v>864</v>
      </c>
      <c r="B262" s="7" t="str" cm="1">
        <f t="array" ref="B262">ProcessN2(S262,A262,C262)</f>
        <v>AC594_09</v>
      </c>
      <c r="C262" s="7" t="s">
        <v>1015</v>
      </c>
      <c r="D262" s="52" t="str">
        <f t="shared" si="32"/>
        <v>Acavallo zselés szintetikus bárányszőrös hevedervédő</v>
      </c>
      <c r="E262" s="52" t="s">
        <v>2759</v>
      </c>
      <c r="F262" s="52" t="str">
        <f t="shared" si="33"/>
        <v>ACAVALLO CLASSIC GEL SHORT GIRTH SAVER WITH ECO-WOOL</v>
      </c>
      <c r="G262" s="52" t="s">
        <v>2879</v>
      </c>
      <c r="H262" s="116" t="str">
        <f t="shared" si="34"/>
        <v>Acavallo</v>
      </c>
      <c r="I262" s="38" t="s">
        <v>2999</v>
      </c>
      <c r="J262" s="38" t="str">
        <f t="shared" si="35"/>
        <v>Lófelszerelés</v>
      </c>
      <c r="K262" s="38" t="s">
        <v>3007</v>
      </c>
      <c r="L262" s="38" t="str">
        <f t="shared" si="36"/>
        <v>Nyereg és tartozékai</v>
      </c>
      <c r="M262" s="38" t="s">
        <v>3008</v>
      </c>
      <c r="N262" s="35" t="str">
        <f t="shared" si="37"/>
        <v>Heveder</v>
      </c>
      <c r="O262" s="35" t="s">
        <v>3009</v>
      </c>
      <c r="P262" s="53" t="str">
        <f t="shared" si="38"/>
        <v>Heveder kiegészítők</v>
      </c>
      <c r="Q262" s="53" t="s">
        <v>3013</v>
      </c>
      <c r="R262" s="63" t="s">
        <v>3109</v>
      </c>
      <c r="S262" s="38" t="s">
        <v>1480</v>
      </c>
      <c r="T262" s="34">
        <v>0</v>
      </c>
      <c r="U262" s="38">
        <v>141</v>
      </c>
      <c r="V262" s="1" t="s">
        <v>2603</v>
      </c>
      <c r="W262" s="55">
        <v>0.2</v>
      </c>
      <c r="X262" s="38" t="str">
        <f>IFERROR(
    IF(ISNUMBER(MATCH(TRIM(CLEAN(SUBSTITUTE(SUBSTITUTE(Y262, CHAR(13), ""), CHAR(10), " "))), sizeList!A:A, 0)),
        INDEX(sizeList!B:B, MATCH(TRIM(CLEAN(SUBSTITUTE(SUBSTITUTE(Y262, CHAR(13), ""), CHAR(10), " "))), sizeList!A:A, 0)),
        IF(ISNUMBER(MATCH(Y262, sizeList!A:A, 0)),
            INDEX(sizeList!B:B, MATCH(Y262, sizeList!A:A, 0)),
            IF(ISNUMBER(MATCH(TRIM(CLEAN(SUBSTITUTE(SUBSTITUTE(Y262, CHAR(13), ""), CHAR(10), " "))), sizeList!B:B, 0)),
                INDEX(sizeList!B:B, MATCH(TRIM(CLEAN(SUBSTITUTE(SUBSTITUTE(Y262, CHAR(13), ""), CHAR(10), " "))), sizeList!B:B, 0)),
                IF(ISNUMBER(MATCH(Y262, sizeList!B:B, 0)),
                    INDEX(sizeList!B:B, MATCH(Y262, sizeList!B:B, 0)),
                    "")
            )
        )
    ),
    ""
)</f>
        <v>S (50 - 60 CM)</v>
      </c>
      <c r="Y262" s="38" t="s">
        <v>589</v>
      </c>
      <c r="Z262" s="38" t="s">
        <v>2604</v>
      </c>
      <c r="AA262" s="117" t="str">
        <f t="shared" si="39"/>
        <v>BLACK</v>
      </c>
      <c r="AB262" s="7" t="str">
        <f>IF(AA262="", "", IFERROR(VLOOKUP(AA262, colorList!A:B,2,FALSE),""))</f>
        <v>fekete</v>
      </c>
      <c r="AC262" s="7" t="str">
        <f>IF(Z262="", "", IFERROR(VLOOKUP(Z262, colorList!A:B,2,FALSE),""))</f>
        <v>fekete</v>
      </c>
      <c r="AD262" s="7"/>
    </row>
    <row r="263" spans="1:30" ht="60" customHeight="1" x14ac:dyDescent="0.25">
      <c r="A263" s="53" t="s">
        <v>864</v>
      </c>
      <c r="B263" s="7" t="str" cm="1">
        <f t="array" ref="B263">ProcessN2(S263,A263,C263)</f>
        <v>AC594_09</v>
      </c>
      <c r="C263" s="7" t="s">
        <v>1016</v>
      </c>
      <c r="D263" s="52" t="str">
        <f t="shared" si="32"/>
        <v>Acavallo zselés szintetikus bárányszőrös hevedervédő</v>
      </c>
      <c r="E263" s="52" t="s">
        <v>2759</v>
      </c>
      <c r="F263" s="52" t="str">
        <f t="shared" si="33"/>
        <v>ACAVALLO CLASSIC GEL SHORT GIRTH SAVER WITH ECO-WOOL</v>
      </c>
      <c r="G263" s="52" t="s">
        <v>2879</v>
      </c>
      <c r="H263" s="116" t="str">
        <f t="shared" si="34"/>
        <v>Acavallo</v>
      </c>
      <c r="I263" s="38" t="s">
        <v>2999</v>
      </c>
      <c r="J263" s="38" t="str">
        <f t="shared" si="35"/>
        <v>Lófelszerelés</v>
      </c>
      <c r="K263" s="38" t="s">
        <v>3007</v>
      </c>
      <c r="L263" s="38" t="str">
        <f t="shared" si="36"/>
        <v>Nyereg és tartozékai</v>
      </c>
      <c r="M263" s="38" t="s">
        <v>3008</v>
      </c>
      <c r="N263" s="35" t="str">
        <f t="shared" si="37"/>
        <v>Heveder</v>
      </c>
      <c r="O263" s="35" t="s">
        <v>3009</v>
      </c>
      <c r="P263" s="53" t="str">
        <f t="shared" si="38"/>
        <v>Heveder kiegészítők</v>
      </c>
      <c r="Q263" s="53" t="s">
        <v>3013</v>
      </c>
      <c r="R263" s="63" t="s">
        <v>3109</v>
      </c>
      <c r="S263" s="38" t="s">
        <v>1481</v>
      </c>
      <c r="T263" s="34">
        <v>0</v>
      </c>
      <c r="U263" s="38">
        <v>141</v>
      </c>
      <c r="V263" s="1" t="s">
        <v>2603</v>
      </c>
      <c r="W263" s="55">
        <v>0.2</v>
      </c>
      <c r="X263" s="38" t="str">
        <f>IFERROR(
    IF(ISNUMBER(MATCH(TRIM(CLEAN(SUBSTITUTE(SUBSTITUTE(Y263, CHAR(13), ""), CHAR(10), " "))), sizeList!A:A, 0)),
        INDEX(sizeList!B:B, MATCH(TRIM(CLEAN(SUBSTITUTE(SUBSTITUTE(Y263, CHAR(13), ""), CHAR(10), " "))), sizeList!A:A, 0)),
        IF(ISNUMBER(MATCH(Y263, sizeList!A:A, 0)),
            INDEX(sizeList!B:B, MATCH(Y263, sizeList!A:A, 0)),
            IF(ISNUMBER(MATCH(TRIM(CLEAN(SUBSTITUTE(SUBSTITUTE(Y263, CHAR(13), ""), CHAR(10), " "))), sizeList!B:B, 0)),
                INDEX(sizeList!B:B, MATCH(TRIM(CLEAN(SUBSTITUTE(SUBSTITUTE(Y263, CHAR(13), ""), CHAR(10), " "))), sizeList!B:B, 0)),
                IF(ISNUMBER(MATCH(Y263, sizeList!B:B, 0)),
                    INDEX(sizeList!B:B, MATCH(Y263, sizeList!B:B, 0)),
                    "")
            )
        )
    ),
    ""
)</f>
        <v>M (60 - 70 CM)</v>
      </c>
      <c r="Y263" s="38" t="s">
        <v>590</v>
      </c>
      <c r="Z263" s="38" t="s">
        <v>2604</v>
      </c>
      <c r="AA263" s="117" t="str">
        <f t="shared" si="39"/>
        <v>BLACK</v>
      </c>
      <c r="AB263" s="7" t="str">
        <f>IF(AA263="", "", IFERROR(VLOOKUP(AA263, colorList!A:B,2,FALSE),""))</f>
        <v>fekete</v>
      </c>
      <c r="AC263" s="7" t="str">
        <f>IF(Z263="", "", IFERROR(VLOOKUP(Z263, colorList!A:B,2,FALSE),""))</f>
        <v>fekete</v>
      </c>
      <c r="AD263" s="7"/>
    </row>
    <row r="264" spans="1:30" ht="60" customHeight="1" x14ac:dyDescent="0.25">
      <c r="A264" s="53" t="s">
        <v>864</v>
      </c>
      <c r="B264" s="7" t="str" cm="1">
        <f t="array" ref="B264">ProcessN2(S264,A264,C264)</f>
        <v>AC594_09</v>
      </c>
      <c r="C264" s="7" t="s">
        <v>1017</v>
      </c>
      <c r="D264" s="52" t="str">
        <f t="shared" si="32"/>
        <v>Acavallo zselés szintetikus bárányszőrös hevedervédő</v>
      </c>
      <c r="E264" s="52" t="s">
        <v>2759</v>
      </c>
      <c r="F264" s="52" t="str">
        <f t="shared" si="33"/>
        <v>ACAVALLO CLASSIC GEL SHORT GIRTH SAVER WITH ECO-WOOL</v>
      </c>
      <c r="G264" s="52" t="s">
        <v>2879</v>
      </c>
      <c r="H264" s="116" t="str">
        <f t="shared" si="34"/>
        <v>Acavallo</v>
      </c>
      <c r="I264" s="38" t="s">
        <v>2999</v>
      </c>
      <c r="J264" s="38" t="str">
        <f t="shared" si="35"/>
        <v>Lófelszerelés</v>
      </c>
      <c r="K264" s="38" t="s">
        <v>3007</v>
      </c>
      <c r="L264" s="38" t="str">
        <f t="shared" si="36"/>
        <v>Nyereg és tartozékai</v>
      </c>
      <c r="M264" s="38" t="s">
        <v>3008</v>
      </c>
      <c r="N264" s="35" t="str">
        <f t="shared" si="37"/>
        <v>Heveder</v>
      </c>
      <c r="O264" s="35" t="s">
        <v>3009</v>
      </c>
      <c r="P264" s="53" t="str">
        <f t="shared" si="38"/>
        <v>Heveder kiegészítők</v>
      </c>
      <c r="Q264" s="53" t="s">
        <v>3013</v>
      </c>
      <c r="R264" s="63" t="s">
        <v>3109</v>
      </c>
      <c r="S264" s="38" t="s">
        <v>1482</v>
      </c>
      <c r="T264" s="34">
        <v>0</v>
      </c>
      <c r="U264" s="38">
        <v>141</v>
      </c>
      <c r="V264" s="1" t="s">
        <v>2603</v>
      </c>
      <c r="W264" s="55">
        <v>0.2</v>
      </c>
      <c r="X264" s="38" t="str">
        <f>IFERROR(
    IF(ISNUMBER(MATCH(TRIM(CLEAN(SUBSTITUTE(SUBSTITUTE(Y264, CHAR(13), ""), CHAR(10), " "))), sizeList!A:A, 0)),
        INDEX(sizeList!B:B, MATCH(TRIM(CLEAN(SUBSTITUTE(SUBSTITUTE(Y264, CHAR(13), ""), CHAR(10), " "))), sizeList!A:A, 0)),
        IF(ISNUMBER(MATCH(Y264, sizeList!A:A, 0)),
            INDEX(sizeList!B:B, MATCH(Y264, sizeList!A:A, 0)),
            IF(ISNUMBER(MATCH(TRIM(CLEAN(SUBSTITUTE(SUBSTITUTE(Y264, CHAR(13), ""), CHAR(10), " "))), sizeList!B:B, 0)),
                INDEX(sizeList!B:B, MATCH(TRIM(CLEAN(SUBSTITUTE(SUBSTITUTE(Y264, CHAR(13), ""), CHAR(10), " "))), sizeList!B:B, 0)),
                IF(ISNUMBER(MATCH(Y264, sizeList!B:B, 0)),
                    INDEX(sizeList!B:B, MATCH(Y264, sizeList!B:B, 0)),
                    "")
            )
        )
    ),
    ""
)</f>
        <v>L (70 - 80 CM)</v>
      </c>
      <c r="Y264" s="38" t="s">
        <v>591</v>
      </c>
      <c r="Z264" s="38" t="s">
        <v>2604</v>
      </c>
      <c r="AA264" s="117" t="str">
        <f t="shared" si="39"/>
        <v>BLACK</v>
      </c>
      <c r="AB264" s="7" t="str">
        <f>IF(AA264="", "", IFERROR(VLOOKUP(AA264, colorList!A:B,2,FALSE),""))</f>
        <v>fekete</v>
      </c>
      <c r="AC264" s="7" t="str">
        <f>IF(Z264="", "", IFERROR(VLOOKUP(Z264, colorList!A:B,2,FALSE),""))</f>
        <v>fekete</v>
      </c>
      <c r="AD264" s="7"/>
    </row>
    <row r="265" spans="1:30" ht="60" customHeight="1" x14ac:dyDescent="0.25">
      <c r="A265" s="53" t="s">
        <v>865</v>
      </c>
      <c r="B265" s="7" t="str" cm="1">
        <f t="array" ref="B265">ProcessN2(S265,A265,C265)</f>
        <v>AC595_01</v>
      </c>
      <c r="C265" s="7" t="s">
        <v>1003</v>
      </c>
      <c r="D265" s="52" t="str">
        <f t="shared" si="32"/>
        <v>Acavallo ívelt zselés szintetikus bárányszőrös hevedervédő</v>
      </c>
      <c r="E265" s="52" t="s">
        <v>2760</v>
      </c>
      <c r="F265" s="52" t="str">
        <f t="shared" si="33"/>
        <v>ACAVALLO SHAPED CLASSIC GEL SHORT GIRTH SAVER WITH ECO-WOOL</v>
      </c>
      <c r="G265" s="52" t="s">
        <v>2880</v>
      </c>
      <c r="H265" s="116" t="str">
        <f t="shared" si="34"/>
        <v>Acavallo</v>
      </c>
      <c r="I265" s="38" t="s">
        <v>2999</v>
      </c>
      <c r="J265" s="38" t="str">
        <f t="shared" si="35"/>
        <v>Lófelszerelés</v>
      </c>
      <c r="K265" s="38" t="s">
        <v>3007</v>
      </c>
      <c r="L265" s="38" t="str">
        <f t="shared" si="36"/>
        <v>Nyereg és tartozékai</v>
      </c>
      <c r="M265" s="38" t="s">
        <v>3008</v>
      </c>
      <c r="N265" s="35" t="str">
        <f t="shared" si="37"/>
        <v>Heveder</v>
      </c>
      <c r="O265" s="35" t="s">
        <v>3009</v>
      </c>
      <c r="P265" s="53" t="str">
        <f t="shared" si="38"/>
        <v>Heveder kiegészítők</v>
      </c>
      <c r="Q265" s="53" t="s">
        <v>3013</v>
      </c>
      <c r="R265" s="63" t="s">
        <v>3110</v>
      </c>
      <c r="S265" s="38" t="s">
        <v>1483</v>
      </c>
      <c r="T265" s="34">
        <v>0</v>
      </c>
      <c r="U265" s="38">
        <v>141</v>
      </c>
      <c r="V265" s="1" t="s">
        <v>2603</v>
      </c>
      <c r="W265" s="55">
        <v>0.2</v>
      </c>
      <c r="X265" s="38" t="str">
        <f>IFERROR(
    IF(ISNUMBER(MATCH(TRIM(CLEAN(SUBSTITUTE(SUBSTITUTE(Y265, CHAR(13), ""), CHAR(10), " "))), sizeList!A:A, 0)),
        INDEX(sizeList!B:B, MATCH(TRIM(CLEAN(SUBSTITUTE(SUBSTITUTE(Y265, CHAR(13), ""), CHAR(10), " "))), sizeList!A:A, 0)),
        IF(ISNUMBER(MATCH(Y265, sizeList!A:A, 0)),
            INDEX(sizeList!B:B, MATCH(Y265, sizeList!A:A, 0)),
            IF(ISNUMBER(MATCH(TRIM(CLEAN(SUBSTITUTE(SUBSTITUTE(Y265, CHAR(13), ""), CHAR(10), " "))), sizeList!B:B, 0)),
                INDEX(sizeList!B:B, MATCH(TRIM(CLEAN(SUBSTITUTE(SUBSTITUTE(Y265, CHAR(13), ""), CHAR(10), " "))), sizeList!B:B, 0)),
                IF(ISNUMBER(MATCH(Y265, sizeList!B:B, 0)),
                    INDEX(sizeList!B:B, MATCH(Y265, sizeList!B:B, 0)),
                    "")
            )
        )
    ),
    ""
)</f>
        <v>S (50 - 60 CM)</v>
      </c>
      <c r="Y265" s="38" t="s">
        <v>589</v>
      </c>
      <c r="Z265" s="38" t="s">
        <v>2606</v>
      </c>
      <c r="AA265" s="117" t="str">
        <f t="shared" si="39"/>
        <v>WHITE</v>
      </c>
      <c r="AB265" s="7" t="str">
        <f>IF(AA265="", "", IFERROR(VLOOKUP(AA265, colorList!A:B,2,FALSE),""))</f>
        <v>fehér</v>
      </c>
      <c r="AC265" s="7" t="str">
        <f>IF(Z265="", "", IFERROR(VLOOKUP(Z265, colorList!A:B,2,FALSE),""))</f>
        <v>fehér</v>
      </c>
      <c r="AD265" s="7"/>
    </row>
    <row r="266" spans="1:30" ht="60" customHeight="1" x14ac:dyDescent="0.25">
      <c r="A266" s="53" t="s">
        <v>865</v>
      </c>
      <c r="B266" s="7" t="str" cm="1">
        <f t="array" ref="B266">ProcessN2(S266,A266,C266)</f>
        <v>AC595_01</v>
      </c>
      <c r="C266" s="7" t="s">
        <v>1004</v>
      </c>
      <c r="D266" s="52" t="str">
        <f t="shared" si="32"/>
        <v>Acavallo ívelt zselés szintetikus bárányszőrös hevedervédő</v>
      </c>
      <c r="E266" s="52" t="s">
        <v>2760</v>
      </c>
      <c r="F266" s="52" t="str">
        <f t="shared" si="33"/>
        <v>ACAVALLO SHAPED CLASSIC GEL SHORT GIRTH SAVER WITH ECO-WOOL</v>
      </c>
      <c r="G266" s="52" t="s">
        <v>2880</v>
      </c>
      <c r="H266" s="116" t="str">
        <f t="shared" si="34"/>
        <v>Acavallo</v>
      </c>
      <c r="I266" s="38" t="s">
        <v>2999</v>
      </c>
      <c r="J266" s="38" t="str">
        <f t="shared" si="35"/>
        <v>Lófelszerelés</v>
      </c>
      <c r="K266" s="38" t="s">
        <v>3007</v>
      </c>
      <c r="L266" s="38" t="str">
        <f t="shared" si="36"/>
        <v>Nyereg és tartozékai</v>
      </c>
      <c r="M266" s="38" t="s">
        <v>3008</v>
      </c>
      <c r="N266" s="35" t="str">
        <f t="shared" si="37"/>
        <v>Heveder</v>
      </c>
      <c r="O266" s="35" t="s">
        <v>3009</v>
      </c>
      <c r="P266" s="53" t="str">
        <f t="shared" si="38"/>
        <v>Heveder kiegészítők</v>
      </c>
      <c r="Q266" s="53" t="s">
        <v>3013</v>
      </c>
      <c r="R266" s="63" t="s">
        <v>3110</v>
      </c>
      <c r="S266" s="38" t="s">
        <v>1484</v>
      </c>
      <c r="T266" s="34">
        <v>0</v>
      </c>
      <c r="U266" s="38">
        <v>141</v>
      </c>
      <c r="V266" s="1" t="s">
        <v>2603</v>
      </c>
      <c r="W266" s="55">
        <v>0.2</v>
      </c>
      <c r="X266" s="38" t="str">
        <f>IFERROR(
    IF(ISNUMBER(MATCH(TRIM(CLEAN(SUBSTITUTE(SUBSTITUTE(Y266, CHAR(13), ""), CHAR(10), " "))), sizeList!A:A, 0)),
        INDEX(sizeList!B:B, MATCH(TRIM(CLEAN(SUBSTITUTE(SUBSTITUTE(Y266, CHAR(13), ""), CHAR(10), " "))), sizeList!A:A, 0)),
        IF(ISNUMBER(MATCH(Y266, sizeList!A:A, 0)),
            INDEX(sizeList!B:B, MATCH(Y266, sizeList!A:A, 0)),
            IF(ISNUMBER(MATCH(TRIM(CLEAN(SUBSTITUTE(SUBSTITUTE(Y266, CHAR(13), ""), CHAR(10), " "))), sizeList!B:B, 0)),
                INDEX(sizeList!B:B, MATCH(TRIM(CLEAN(SUBSTITUTE(SUBSTITUTE(Y266, CHAR(13), ""), CHAR(10), " "))), sizeList!B:B, 0)),
                IF(ISNUMBER(MATCH(Y266, sizeList!B:B, 0)),
                    INDEX(sizeList!B:B, MATCH(Y266, sizeList!B:B, 0)),
                    "")
            )
        )
    ),
    ""
)</f>
        <v>M (60 - 70 CM)</v>
      </c>
      <c r="Y266" s="38" t="s">
        <v>590</v>
      </c>
      <c r="Z266" s="38" t="s">
        <v>2606</v>
      </c>
      <c r="AA266" s="117" t="str">
        <f t="shared" si="39"/>
        <v>WHITE</v>
      </c>
      <c r="AB266" s="7" t="str">
        <f>IF(AA266="", "", IFERROR(VLOOKUP(AA266, colorList!A:B,2,FALSE),""))</f>
        <v>fehér</v>
      </c>
      <c r="AC266" s="7" t="str">
        <f>IF(Z266="", "", IFERROR(VLOOKUP(Z266, colorList!A:B,2,FALSE),""))</f>
        <v>fehér</v>
      </c>
      <c r="AD266" s="7"/>
    </row>
    <row r="267" spans="1:30" ht="60" customHeight="1" x14ac:dyDescent="0.25">
      <c r="A267" s="53" t="s">
        <v>865</v>
      </c>
      <c r="B267" s="7" t="str" cm="1">
        <f t="array" ref="B267">ProcessN2(S267,A267,C267)</f>
        <v>AC595_01</v>
      </c>
      <c r="C267" s="7" t="s">
        <v>1005</v>
      </c>
      <c r="D267" s="52" t="str">
        <f t="shared" si="32"/>
        <v>Acavallo ívelt zselés szintetikus bárányszőrös hevedervédő</v>
      </c>
      <c r="E267" s="52" t="s">
        <v>2760</v>
      </c>
      <c r="F267" s="52" t="str">
        <f t="shared" si="33"/>
        <v>ACAVALLO SHAPED CLASSIC GEL SHORT GIRTH SAVER WITH ECO-WOOL</v>
      </c>
      <c r="G267" s="52" t="s">
        <v>2880</v>
      </c>
      <c r="H267" s="116" t="str">
        <f t="shared" si="34"/>
        <v>Acavallo</v>
      </c>
      <c r="I267" s="38" t="s">
        <v>2999</v>
      </c>
      <c r="J267" s="38" t="str">
        <f t="shared" si="35"/>
        <v>Lófelszerelés</v>
      </c>
      <c r="K267" s="38" t="s">
        <v>3007</v>
      </c>
      <c r="L267" s="38" t="str">
        <f t="shared" si="36"/>
        <v>Nyereg és tartozékai</v>
      </c>
      <c r="M267" s="38" t="s">
        <v>3008</v>
      </c>
      <c r="N267" s="35" t="str">
        <f t="shared" si="37"/>
        <v>Heveder</v>
      </c>
      <c r="O267" s="35" t="s">
        <v>3009</v>
      </c>
      <c r="P267" s="53" t="str">
        <f t="shared" si="38"/>
        <v>Heveder kiegészítők</v>
      </c>
      <c r="Q267" s="53" t="s">
        <v>3013</v>
      </c>
      <c r="R267" s="63" t="s">
        <v>3110</v>
      </c>
      <c r="S267" s="38" t="s">
        <v>1485</v>
      </c>
      <c r="T267" s="34">
        <v>0</v>
      </c>
      <c r="U267" s="38">
        <v>141</v>
      </c>
      <c r="V267" s="1" t="s">
        <v>2603</v>
      </c>
      <c r="W267" s="55">
        <v>0.2</v>
      </c>
      <c r="X267" s="38" t="str">
        <f>IFERROR(
    IF(ISNUMBER(MATCH(TRIM(CLEAN(SUBSTITUTE(SUBSTITUTE(Y267, CHAR(13), ""), CHAR(10), " "))), sizeList!A:A, 0)),
        INDEX(sizeList!B:B, MATCH(TRIM(CLEAN(SUBSTITUTE(SUBSTITUTE(Y267, CHAR(13), ""), CHAR(10), " "))), sizeList!A:A, 0)),
        IF(ISNUMBER(MATCH(Y267, sizeList!A:A, 0)),
            INDEX(sizeList!B:B, MATCH(Y267, sizeList!A:A, 0)),
            IF(ISNUMBER(MATCH(TRIM(CLEAN(SUBSTITUTE(SUBSTITUTE(Y267, CHAR(13), ""), CHAR(10), " "))), sizeList!B:B, 0)),
                INDEX(sizeList!B:B, MATCH(TRIM(CLEAN(SUBSTITUTE(SUBSTITUTE(Y267, CHAR(13), ""), CHAR(10), " "))), sizeList!B:B, 0)),
                IF(ISNUMBER(MATCH(Y267, sizeList!B:B, 0)),
                    INDEX(sizeList!B:B, MATCH(Y267, sizeList!B:B, 0)),
                    "")
            )
        )
    ),
    ""
)</f>
        <v>L (70 - 80 CM)</v>
      </c>
      <c r="Y267" s="38" t="s">
        <v>591</v>
      </c>
      <c r="Z267" s="38" t="s">
        <v>2606</v>
      </c>
      <c r="AA267" s="117" t="str">
        <f t="shared" si="39"/>
        <v>WHITE</v>
      </c>
      <c r="AB267" s="7" t="str">
        <f>IF(AA267="", "", IFERROR(VLOOKUP(AA267, colorList!A:B,2,FALSE),""))</f>
        <v>fehér</v>
      </c>
      <c r="AC267" s="7" t="str">
        <f>IF(Z267="", "", IFERROR(VLOOKUP(Z267, colorList!A:B,2,FALSE),""))</f>
        <v>fehér</v>
      </c>
      <c r="AD267" s="7"/>
    </row>
    <row r="268" spans="1:30" ht="60" customHeight="1" x14ac:dyDescent="0.25">
      <c r="A268" s="53" t="s">
        <v>865</v>
      </c>
      <c r="B268" s="7" t="str" cm="1">
        <f t="array" ref="B268">ProcessN2(S268,A268,C268)</f>
        <v>AC595_02</v>
      </c>
      <c r="C268" s="7" t="s">
        <v>1006</v>
      </c>
      <c r="D268" s="52" t="str">
        <f t="shared" si="32"/>
        <v>Acavallo ívelt zselés szintetikus bárányszőrös hevedervédő</v>
      </c>
      <c r="E268" s="52" t="s">
        <v>2760</v>
      </c>
      <c r="F268" s="52" t="str">
        <f t="shared" si="33"/>
        <v>ACAVALLO SHAPED CLASSIC GEL SHORT GIRTH SAVER WITH ECO-WOOL</v>
      </c>
      <c r="G268" s="52" t="s">
        <v>2880</v>
      </c>
      <c r="H268" s="116" t="str">
        <f t="shared" si="34"/>
        <v>Acavallo</v>
      </c>
      <c r="I268" s="35" t="s">
        <v>2999</v>
      </c>
      <c r="J268" s="53" t="str">
        <f t="shared" si="35"/>
        <v>Lófelszerelés</v>
      </c>
      <c r="K268" s="53" t="s">
        <v>3007</v>
      </c>
      <c r="L268" s="53" t="str">
        <f t="shared" si="36"/>
        <v>Nyereg és tartozékai</v>
      </c>
      <c r="M268" s="53" t="s">
        <v>3008</v>
      </c>
      <c r="N268" s="35" t="str">
        <f t="shared" si="37"/>
        <v>Heveder</v>
      </c>
      <c r="O268" s="35" t="s">
        <v>3009</v>
      </c>
      <c r="P268" s="53" t="str">
        <f t="shared" si="38"/>
        <v>Heveder kiegészítők</v>
      </c>
      <c r="Q268" s="53" t="s">
        <v>3013</v>
      </c>
      <c r="R268" s="63" t="s">
        <v>3110</v>
      </c>
      <c r="S268" s="35" t="s">
        <v>1486</v>
      </c>
      <c r="T268" s="34">
        <v>0</v>
      </c>
      <c r="U268" s="35">
        <v>141</v>
      </c>
      <c r="V268" s="1" t="s">
        <v>2603</v>
      </c>
      <c r="W268" s="55">
        <v>0.2</v>
      </c>
      <c r="X268" s="35" t="str">
        <f>IFERROR(
    IF(ISNUMBER(MATCH(TRIM(CLEAN(SUBSTITUTE(SUBSTITUTE(Y268, CHAR(13), ""), CHAR(10), " "))), sizeList!A:A, 0)),
        INDEX(sizeList!B:B, MATCH(TRIM(CLEAN(SUBSTITUTE(SUBSTITUTE(Y268, CHAR(13), ""), CHAR(10), " "))), sizeList!A:A, 0)),
        IF(ISNUMBER(MATCH(Y268, sizeList!A:A, 0)),
            INDEX(sizeList!B:B, MATCH(Y268, sizeList!A:A, 0)),
            IF(ISNUMBER(MATCH(TRIM(CLEAN(SUBSTITUTE(SUBSTITUTE(Y268, CHAR(13), ""), CHAR(10), " "))), sizeList!B:B, 0)),
                INDEX(sizeList!B:B, MATCH(TRIM(CLEAN(SUBSTITUTE(SUBSTITUTE(Y268, CHAR(13), ""), CHAR(10), " "))), sizeList!B:B, 0)),
                IF(ISNUMBER(MATCH(Y268, sizeList!B:B, 0)),
                    INDEX(sizeList!B:B, MATCH(Y268, sizeList!B:B, 0)),
                    "")
            )
        )
    ),
    ""
)</f>
        <v>S (50 - 60 CM)</v>
      </c>
      <c r="Y268" s="35" t="s">
        <v>589</v>
      </c>
      <c r="Z268" s="35" t="s">
        <v>2607</v>
      </c>
      <c r="AA268" s="117" t="str">
        <f t="shared" si="39"/>
        <v>NATURAL</v>
      </c>
      <c r="AB268" s="7" t="str">
        <f>IF(AA268="", "", IFERROR(VLOOKUP(AA268, colorList!A:B,2,FALSE),""))</f>
        <v>natúr</v>
      </c>
      <c r="AC268" s="7" t="str">
        <f>IF(Z268="", "", IFERROR(VLOOKUP(Z268, colorList!A:B,2,FALSE),""))</f>
        <v>natúr</v>
      </c>
      <c r="AD268" s="7"/>
    </row>
    <row r="269" spans="1:30" ht="60" customHeight="1" x14ac:dyDescent="0.25">
      <c r="A269" s="53" t="s">
        <v>865</v>
      </c>
      <c r="B269" s="7" t="str" cm="1">
        <f t="array" ref="B269">ProcessN2(S269,A269,C269)</f>
        <v>AC595_02</v>
      </c>
      <c r="C269" s="7" t="s">
        <v>1007</v>
      </c>
      <c r="D269" s="52" t="str">
        <f t="shared" si="32"/>
        <v>Acavallo ívelt zselés szintetikus bárányszőrös hevedervédő</v>
      </c>
      <c r="E269" s="52" t="s">
        <v>2760</v>
      </c>
      <c r="F269" s="52" t="str">
        <f t="shared" si="33"/>
        <v>ACAVALLO SHAPED CLASSIC GEL SHORT GIRTH SAVER WITH ECO-WOOL</v>
      </c>
      <c r="G269" s="52" t="s">
        <v>2880</v>
      </c>
      <c r="H269" s="116" t="str">
        <f t="shared" si="34"/>
        <v>Acavallo</v>
      </c>
      <c r="I269" s="35" t="s">
        <v>2999</v>
      </c>
      <c r="J269" s="53" t="str">
        <f t="shared" si="35"/>
        <v>Lófelszerelés</v>
      </c>
      <c r="K269" s="53" t="s">
        <v>3007</v>
      </c>
      <c r="L269" s="53" t="str">
        <f t="shared" si="36"/>
        <v>Nyereg és tartozékai</v>
      </c>
      <c r="M269" s="53" t="s">
        <v>3008</v>
      </c>
      <c r="N269" s="35" t="str">
        <f t="shared" si="37"/>
        <v>Heveder</v>
      </c>
      <c r="O269" s="35" t="s">
        <v>3009</v>
      </c>
      <c r="P269" s="53" t="str">
        <f t="shared" si="38"/>
        <v>Heveder kiegészítők</v>
      </c>
      <c r="Q269" s="53" t="s">
        <v>3013</v>
      </c>
      <c r="R269" s="63" t="s">
        <v>3110</v>
      </c>
      <c r="S269" s="35" t="s">
        <v>1487</v>
      </c>
      <c r="T269" s="34">
        <v>0</v>
      </c>
      <c r="U269" s="35">
        <v>141</v>
      </c>
      <c r="V269" s="1" t="s">
        <v>2603</v>
      </c>
      <c r="W269" s="55">
        <v>0.2</v>
      </c>
      <c r="X269" s="35" t="str">
        <f>IFERROR(
    IF(ISNUMBER(MATCH(TRIM(CLEAN(SUBSTITUTE(SUBSTITUTE(Y269, CHAR(13), ""), CHAR(10), " "))), sizeList!A:A, 0)),
        INDEX(sizeList!B:B, MATCH(TRIM(CLEAN(SUBSTITUTE(SUBSTITUTE(Y269, CHAR(13), ""), CHAR(10), " "))), sizeList!A:A, 0)),
        IF(ISNUMBER(MATCH(Y269, sizeList!A:A, 0)),
            INDEX(sizeList!B:B, MATCH(Y269, sizeList!A:A, 0)),
            IF(ISNUMBER(MATCH(TRIM(CLEAN(SUBSTITUTE(SUBSTITUTE(Y269, CHAR(13), ""), CHAR(10), " "))), sizeList!B:B, 0)),
                INDEX(sizeList!B:B, MATCH(TRIM(CLEAN(SUBSTITUTE(SUBSTITUTE(Y269, CHAR(13), ""), CHAR(10), " "))), sizeList!B:B, 0)),
                IF(ISNUMBER(MATCH(Y269, sizeList!B:B, 0)),
                    INDEX(sizeList!B:B, MATCH(Y269, sizeList!B:B, 0)),
                    "")
            )
        )
    ),
    ""
)</f>
        <v>M (60 - 70 CM)</v>
      </c>
      <c r="Y269" s="35" t="s">
        <v>590</v>
      </c>
      <c r="Z269" s="35" t="s">
        <v>2607</v>
      </c>
      <c r="AA269" s="117" t="str">
        <f t="shared" si="39"/>
        <v>NATURAL</v>
      </c>
      <c r="AB269" s="7" t="str">
        <f>IF(AA269="", "", IFERROR(VLOOKUP(AA269, colorList!A:B,2,FALSE),""))</f>
        <v>natúr</v>
      </c>
      <c r="AC269" s="7" t="str">
        <f>IF(Z269="", "", IFERROR(VLOOKUP(Z269, colorList!A:B,2,FALSE),""))</f>
        <v>natúr</v>
      </c>
      <c r="AD269" s="7"/>
    </row>
    <row r="270" spans="1:30" ht="60" customHeight="1" x14ac:dyDescent="0.25">
      <c r="A270" s="53" t="s">
        <v>865</v>
      </c>
      <c r="B270" s="7" t="str" cm="1">
        <f t="array" ref="B270">ProcessN2(S270,A270,C270)</f>
        <v>AC595_02</v>
      </c>
      <c r="C270" s="7" t="s">
        <v>1008</v>
      </c>
      <c r="D270" s="52" t="str">
        <f t="shared" si="32"/>
        <v>Acavallo ívelt zselés szintetikus bárányszőrös hevedervédő</v>
      </c>
      <c r="E270" s="52" t="s">
        <v>2760</v>
      </c>
      <c r="F270" s="52" t="str">
        <f t="shared" si="33"/>
        <v>ACAVALLO SHAPED CLASSIC GEL SHORT GIRTH SAVER WITH ECO-WOOL</v>
      </c>
      <c r="G270" s="52" t="s">
        <v>2880</v>
      </c>
      <c r="H270" s="116" t="str">
        <f t="shared" si="34"/>
        <v>Acavallo</v>
      </c>
      <c r="I270" s="35" t="s">
        <v>2999</v>
      </c>
      <c r="J270" s="53" t="str">
        <f t="shared" si="35"/>
        <v>Lófelszerelés</v>
      </c>
      <c r="K270" s="53" t="s">
        <v>3007</v>
      </c>
      <c r="L270" s="53" t="str">
        <f t="shared" si="36"/>
        <v>Nyereg és tartozékai</v>
      </c>
      <c r="M270" s="53" t="s">
        <v>3008</v>
      </c>
      <c r="N270" s="35" t="str">
        <f t="shared" si="37"/>
        <v>Heveder</v>
      </c>
      <c r="O270" s="35" t="s">
        <v>3009</v>
      </c>
      <c r="P270" s="53" t="str">
        <f t="shared" si="38"/>
        <v>Heveder kiegészítők</v>
      </c>
      <c r="Q270" s="53" t="s">
        <v>3013</v>
      </c>
      <c r="R270" s="63" t="s">
        <v>3110</v>
      </c>
      <c r="S270" s="35" t="s">
        <v>1488</v>
      </c>
      <c r="T270" s="34">
        <v>0</v>
      </c>
      <c r="U270" s="35">
        <v>141</v>
      </c>
      <c r="V270" s="1" t="s">
        <v>2603</v>
      </c>
      <c r="W270" s="55">
        <v>0.2</v>
      </c>
      <c r="X270" s="35" t="str">
        <f>IFERROR(
    IF(ISNUMBER(MATCH(TRIM(CLEAN(SUBSTITUTE(SUBSTITUTE(Y270, CHAR(13), ""), CHAR(10), " "))), sizeList!A:A, 0)),
        INDEX(sizeList!B:B, MATCH(TRIM(CLEAN(SUBSTITUTE(SUBSTITUTE(Y270, CHAR(13), ""), CHAR(10), " "))), sizeList!A:A, 0)),
        IF(ISNUMBER(MATCH(Y270, sizeList!A:A, 0)),
            INDEX(sizeList!B:B, MATCH(Y270, sizeList!A:A, 0)),
            IF(ISNUMBER(MATCH(TRIM(CLEAN(SUBSTITUTE(SUBSTITUTE(Y270, CHAR(13), ""), CHAR(10), " "))), sizeList!B:B, 0)),
                INDEX(sizeList!B:B, MATCH(TRIM(CLEAN(SUBSTITUTE(SUBSTITUTE(Y270, CHAR(13), ""), CHAR(10), " "))), sizeList!B:B, 0)),
                IF(ISNUMBER(MATCH(Y270, sizeList!B:B, 0)),
                    INDEX(sizeList!B:B, MATCH(Y270, sizeList!B:B, 0)),
                    "")
            )
        )
    ),
    ""
)</f>
        <v>L (70 - 80 CM)</v>
      </c>
      <c r="Y270" s="35" t="s">
        <v>591</v>
      </c>
      <c r="Z270" s="35" t="s">
        <v>2607</v>
      </c>
      <c r="AA270" s="117" t="str">
        <f t="shared" si="39"/>
        <v>NATURAL</v>
      </c>
      <c r="AB270" s="7" t="str">
        <f>IF(AA270="", "", IFERROR(VLOOKUP(AA270, colorList!A:B,2,FALSE),""))</f>
        <v>natúr</v>
      </c>
      <c r="AC270" s="7" t="str">
        <f>IF(Z270="", "", IFERROR(VLOOKUP(Z270, colorList!A:B,2,FALSE),""))</f>
        <v>natúr</v>
      </c>
      <c r="AD270" s="7"/>
    </row>
    <row r="271" spans="1:30" ht="60" customHeight="1" x14ac:dyDescent="0.25">
      <c r="A271" s="53" t="s">
        <v>865</v>
      </c>
      <c r="B271" s="7" t="str" cm="1">
        <f t="array" ref="B271">ProcessN2(S271,A271,C271)</f>
        <v>AC595_07</v>
      </c>
      <c r="C271" s="7" t="s">
        <v>1012</v>
      </c>
      <c r="D271" s="52" t="str">
        <f t="shared" si="32"/>
        <v>Acavallo ívelt zselés szintetikus bárányszőrös hevedervédő</v>
      </c>
      <c r="E271" s="52" t="s">
        <v>2760</v>
      </c>
      <c r="F271" s="52" t="str">
        <f t="shared" si="33"/>
        <v>ACAVALLO SHAPED CLASSIC GEL SHORT GIRTH SAVER WITH ECO-WOOL</v>
      </c>
      <c r="G271" s="52" t="s">
        <v>2880</v>
      </c>
      <c r="H271" s="116" t="str">
        <f t="shared" si="34"/>
        <v>Acavallo</v>
      </c>
      <c r="I271" s="35" t="s">
        <v>2999</v>
      </c>
      <c r="J271" s="53" t="str">
        <f t="shared" si="35"/>
        <v>Lófelszerelés</v>
      </c>
      <c r="K271" s="53" t="s">
        <v>3007</v>
      </c>
      <c r="L271" s="53" t="str">
        <f t="shared" si="36"/>
        <v>Nyereg és tartozékai</v>
      </c>
      <c r="M271" s="53" t="s">
        <v>3008</v>
      </c>
      <c r="N271" s="35" t="str">
        <f t="shared" si="37"/>
        <v>Heveder</v>
      </c>
      <c r="O271" s="35" t="s">
        <v>3009</v>
      </c>
      <c r="P271" s="53" t="str">
        <f t="shared" si="38"/>
        <v>Heveder kiegészítők</v>
      </c>
      <c r="Q271" s="53" t="s">
        <v>3013</v>
      </c>
      <c r="R271" s="63" t="s">
        <v>3110</v>
      </c>
      <c r="S271" s="35" t="s">
        <v>1489</v>
      </c>
      <c r="T271" s="34">
        <v>0</v>
      </c>
      <c r="U271" s="35">
        <v>141</v>
      </c>
      <c r="V271" s="1" t="s">
        <v>2603</v>
      </c>
      <c r="W271" s="55">
        <v>0.2</v>
      </c>
      <c r="X271" s="35" t="str">
        <f>IFERROR(
    IF(ISNUMBER(MATCH(TRIM(CLEAN(SUBSTITUTE(SUBSTITUTE(Y271, CHAR(13), ""), CHAR(10), " "))), sizeList!A:A, 0)),
        INDEX(sizeList!B:B, MATCH(TRIM(CLEAN(SUBSTITUTE(SUBSTITUTE(Y271, CHAR(13), ""), CHAR(10), " "))), sizeList!A:A, 0)),
        IF(ISNUMBER(MATCH(Y271, sizeList!A:A, 0)),
            INDEX(sizeList!B:B, MATCH(Y271, sizeList!A:A, 0)),
            IF(ISNUMBER(MATCH(TRIM(CLEAN(SUBSTITUTE(SUBSTITUTE(Y271, CHAR(13), ""), CHAR(10), " "))), sizeList!B:B, 0)),
                INDEX(sizeList!B:B, MATCH(TRIM(CLEAN(SUBSTITUTE(SUBSTITUTE(Y271, CHAR(13), ""), CHAR(10), " "))), sizeList!B:B, 0)),
                IF(ISNUMBER(MATCH(Y271, sizeList!B:B, 0)),
                    INDEX(sizeList!B:B, MATCH(Y271, sizeList!B:B, 0)),
                    "")
            )
        )
    ),
    ""
)</f>
        <v>S (50 - 60 CM)</v>
      </c>
      <c r="Y271" s="35" t="s">
        <v>589</v>
      </c>
      <c r="Z271" s="35" t="s">
        <v>2609</v>
      </c>
      <c r="AA271" s="117" t="str">
        <f t="shared" si="39"/>
        <v>BROWN</v>
      </c>
      <c r="AB271" s="7" t="str">
        <f>IF(AA271="", "", IFERROR(VLOOKUP(AA271, colorList!A:B,2,FALSE),""))</f>
        <v>barna</v>
      </c>
      <c r="AC271" s="7" t="str">
        <f>IF(Z271="", "", IFERROR(VLOOKUP(Z271, colorList!A:B,2,FALSE),""))</f>
        <v>barna</v>
      </c>
      <c r="AD271" s="7"/>
    </row>
    <row r="272" spans="1:30" ht="60" customHeight="1" x14ac:dyDescent="0.25">
      <c r="A272" s="53" t="s">
        <v>865</v>
      </c>
      <c r="B272" s="7" t="str" cm="1">
        <f t="array" ref="B272">ProcessN2(S272,A272,C272)</f>
        <v>AC595_07</v>
      </c>
      <c r="C272" s="7" t="s">
        <v>1013</v>
      </c>
      <c r="D272" s="52" t="str">
        <f t="shared" si="32"/>
        <v>Acavallo ívelt zselés szintetikus bárányszőrös hevedervédő</v>
      </c>
      <c r="E272" s="52" t="s">
        <v>2760</v>
      </c>
      <c r="F272" s="52" t="str">
        <f t="shared" si="33"/>
        <v>ACAVALLO SHAPED CLASSIC GEL SHORT GIRTH SAVER WITH ECO-WOOL</v>
      </c>
      <c r="G272" s="52" t="s">
        <v>2880</v>
      </c>
      <c r="H272" s="116" t="str">
        <f t="shared" si="34"/>
        <v>Acavallo</v>
      </c>
      <c r="I272" s="35" t="s">
        <v>2999</v>
      </c>
      <c r="J272" s="53" t="str">
        <f t="shared" si="35"/>
        <v>Lófelszerelés</v>
      </c>
      <c r="K272" s="53" t="s">
        <v>3007</v>
      </c>
      <c r="L272" s="53" t="str">
        <f t="shared" si="36"/>
        <v>Nyereg és tartozékai</v>
      </c>
      <c r="M272" s="53" t="s">
        <v>3008</v>
      </c>
      <c r="N272" s="35" t="str">
        <f t="shared" si="37"/>
        <v>Heveder</v>
      </c>
      <c r="O272" s="35" t="s">
        <v>3009</v>
      </c>
      <c r="P272" s="53" t="str">
        <f t="shared" si="38"/>
        <v>Heveder kiegészítők</v>
      </c>
      <c r="Q272" s="53" t="s">
        <v>3013</v>
      </c>
      <c r="R272" s="63" t="s">
        <v>3110</v>
      </c>
      <c r="S272" s="35" t="s">
        <v>1490</v>
      </c>
      <c r="T272" s="34">
        <v>0</v>
      </c>
      <c r="U272" s="35">
        <v>141</v>
      </c>
      <c r="V272" s="1" t="s">
        <v>2603</v>
      </c>
      <c r="W272" s="55">
        <v>0.2</v>
      </c>
      <c r="X272" s="35" t="str">
        <f>IFERROR(
    IF(ISNUMBER(MATCH(TRIM(CLEAN(SUBSTITUTE(SUBSTITUTE(Y272, CHAR(13), ""), CHAR(10), " "))), sizeList!A:A, 0)),
        INDEX(sizeList!B:B, MATCH(TRIM(CLEAN(SUBSTITUTE(SUBSTITUTE(Y272, CHAR(13), ""), CHAR(10), " "))), sizeList!A:A, 0)),
        IF(ISNUMBER(MATCH(Y272, sizeList!A:A, 0)),
            INDEX(sizeList!B:B, MATCH(Y272, sizeList!A:A, 0)),
            IF(ISNUMBER(MATCH(TRIM(CLEAN(SUBSTITUTE(SUBSTITUTE(Y272, CHAR(13), ""), CHAR(10), " "))), sizeList!B:B, 0)),
                INDEX(sizeList!B:B, MATCH(TRIM(CLEAN(SUBSTITUTE(SUBSTITUTE(Y272, CHAR(13), ""), CHAR(10), " "))), sizeList!B:B, 0)),
                IF(ISNUMBER(MATCH(Y272, sizeList!B:B, 0)),
                    INDEX(sizeList!B:B, MATCH(Y272, sizeList!B:B, 0)),
                    "")
            )
        )
    ),
    ""
)</f>
        <v>M (60 - 70 CM)</v>
      </c>
      <c r="Y272" s="35" t="s">
        <v>590</v>
      </c>
      <c r="Z272" s="35" t="s">
        <v>2609</v>
      </c>
      <c r="AA272" s="117" t="str">
        <f t="shared" si="39"/>
        <v>BROWN</v>
      </c>
      <c r="AB272" s="7" t="str">
        <f>IF(AA272="", "", IFERROR(VLOOKUP(AA272, colorList!A:B,2,FALSE),""))</f>
        <v>barna</v>
      </c>
      <c r="AC272" s="7" t="str">
        <f>IF(Z272="", "", IFERROR(VLOOKUP(Z272, colorList!A:B,2,FALSE),""))</f>
        <v>barna</v>
      </c>
      <c r="AD272" s="7"/>
    </row>
    <row r="273" spans="1:30" ht="60" customHeight="1" x14ac:dyDescent="0.25">
      <c r="A273" s="53" t="s">
        <v>865</v>
      </c>
      <c r="B273" s="7" t="str" cm="1">
        <f t="array" ref="B273">ProcessN2(S273,A273,C273)</f>
        <v>AC595_07</v>
      </c>
      <c r="C273" s="7" t="s">
        <v>1014</v>
      </c>
      <c r="D273" s="52" t="str">
        <f t="shared" si="32"/>
        <v>Acavallo ívelt zselés szintetikus bárányszőrös hevedervédő</v>
      </c>
      <c r="E273" s="52" t="s">
        <v>2760</v>
      </c>
      <c r="F273" s="52" t="str">
        <f t="shared" si="33"/>
        <v>ACAVALLO SHAPED CLASSIC GEL SHORT GIRTH SAVER WITH ECO-WOOL</v>
      </c>
      <c r="G273" s="52" t="s">
        <v>2880</v>
      </c>
      <c r="H273" s="116" t="str">
        <f t="shared" si="34"/>
        <v>Acavallo</v>
      </c>
      <c r="I273" s="35" t="s">
        <v>2999</v>
      </c>
      <c r="J273" s="53" t="str">
        <f t="shared" si="35"/>
        <v>Lófelszerelés</v>
      </c>
      <c r="K273" s="53" t="s">
        <v>3007</v>
      </c>
      <c r="L273" s="53" t="str">
        <f t="shared" si="36"/>
        <v>Nyereg és tartozékai</v>
      </c>
      <c r="M273" s="53" t="s">
        <v>3008</v>
      </c>
      <c r="N273" s="35" t="str">
        <f t="shared" si="37"/>
        <v>Heveder</v>
      </c>
      <c r="O273" s="35" t="s">
        <v>3009</v>
      </c>
      <c r="P273" s="53" t="str">
        <f t="shared" si="38"/>
        <v>Heveder kiegészítők</v>
      </c>
      <c r="Q273" s="53" t="s">
        <v>3013</v>
      </c>
      <c r="R273" s="63" t="s">
        <v>3110</v>
      </c>
      <c r="S273" s="35" t="s">
        <v>1491</v>
      </c>
      <c r="T273" s="34">
        <v>0</v>
      </c>
      <c r="U273" s="35">
        <v>141</v>
      </c>
      <c r="V273" s="1" t="s">
        <v>2603</v>
      </c>
      <c r="W273" s="55">
        <v>0.2</v>
      </c>
      <c r="X273" s="35" t="str">
        <f>IFERROR(
    IF(ISNUMBER(MATCH(TRIM(CLEAN(SUBSTITUTE(SUBSTITUTE(Y273, CHAR(13), ""), CHAR(10), " "))), sizeList!A:A, 0)),
        INDEX(sizeList!B:B, MATCH(TRIM(CLEAN(SUBSTITUTE(SUBSTITUTE(Y273, CHAR(13), ""), CHAR(10), " "))), sizeList!A:A, 0)),
        IF(ISNUMBER(MATCH(Y273, sizeList!A:A, 0)),
            INDEX(sizeList!B:B, MATCH(Y273, sizeList!A:A, 0)),
            IF(ISNUMBER(MATCH(TRIM(CLEAN(SUBSTITUTE(SUBSTITUTE(Y273, CHAR(13), ""), CHAR(10), " "))), sizeList!B:B, 0)),
                INDEX(sizeList!B:B, MATCH(TRIM(CLEAN(SUBSTITUTE(SUBSTITUTE(Y273, CHAR(13), ""), CHAR(10), " "))), sizeList!B:B, 0)),
                IF(ISNUMBER(MATCH(Y273, sizeList!B:B, 0)),
                    INDEX(sizeList!B:B, MATCH(Y273, sizeList!B:B, 0)),
                    "")
            )
        )
    ),
    ""
)</f>
        <v>L (70 - 80 CM)</v>
      </c>
      <c r="Y273" s="35" t="s">
        <v>591</v>
      </c>
      <c r="Z273" s="35" t="s">
        <v>2609</v>
      </c>
      <c r="AA273" s="117" t="str">
        <f t="shared" si="39"/>
        <v>BROWN</v>
      </c>
      <c r="AB273" s="7" t="str">
        <f>IF(AA273="", "", IFERROR(VLOOKUP(AA273, colorList!A:B,2,FALSE),""))</f>
        <v>barna</v>
      </c>
      <c r="AC273" s="7" t="str">
        <f>IF(Z273="", "", IFERROR(VLOOKUP(Z273, colorList!A:B,2,FALSE),""))</f>
        <v>barna</v>
      </c>
      <c r="AD273" s="7"/>
    </row>
    <row r="274" spans="1:30" ht="60" customHeight="1" x14ac:dyDescent="0.25">
      <c r="A274" s="53" t="s">
        <v>865</v>
      </c>
      <c r="B274" s="7" t="str" cm="1">
        <f t="array" ref="B274">ProcessN2(S274,A274,C274)</f>
        <v>AC595_09</v>
      </c>
      <c r="C274" s="7" t="s">
        <v>1015</v>
      </c>
      <c r="D274" s="52" t="str">
        <f t="shared" si="32"/>
        <v>Acavallo ívelt zselés szintetikus bárányszőrös hevedervédő</v>
      </c>
      <c r="E274" s="52" t="s">
        <v>2760</v>
      </c>
      <c r="F274" s="52" t="str">
        <f t="shared" si="33"/>
        <v>ACAVALLO SHAPED CLASSIC GEL SHORT GIRTH SAVER WITH ECO-WOOL</v>
      </c>
      <c r="G274" s="52" t="s">
        <v>2880</v>
      </c>
      <c r="H274" s="116" t="str">
        <f t="shared" si="34"/>
        <v>Acavallo</v>
      </c>
      <c r="I274" s="35" t="s">
        <v>2999</v>
      </c>
      <c r="J274" s="53" t="str">
        <f t="shared" si="35"/>
        <v>Lófelszerelés</v>
      </c>
      <c r="K274" s="53" t="s">
        <v>3007</v>
      </c>
      <c r="L274" s="53" t="str">
        <f t="shared" si="36"/>
        <v>Nyereg és tartozékai</v>
      </c>
      <c r="M274" s="53" t="s">
        <v>3008</v>
      </c>
      <c r="N274" s="35" t="str">
        <f t="shared" si="37"/>
        <v>Heveder</v>
      </c>
      <c r="O274" s="35" t="s">
        <v>3009</v>
      </c>
      <c r="P274" s="53" t="str">
        <f t="shared" si="38"/>
        <v>Heveder kiegészítők</v>
      </c>
      <c r="Q274" s="53" t="s">
        <v>3013</v>
      </c>
      <c r="R274" s="63" t="s">
        <v>3110</v>
      </c>
      <c r="S274" s="35" t="s">
        <v>1492</v>
      </c>
      <c r="T274" s="34">
        <v>0</v>
      </c>
      <c r="U274" s="35">
        <v>141</v>
      </c>
      <c r="V274" s="1" t="s">
        <v>2603</v>
      </c>
      <c r="W274" s="55">
        <v>0.2</v>
      </c>
      <c r="X274" s="35" t="str">
        <f>IFERROR(
    IF(ISNUMBER(MATCH(TRIM(CLEAN(SUBSTITUTE(SUBSTITUTE(Y274, CHAR(13), ""), CHAR(10), " "))), sizeList!A:A, 0)),
        INDEX(sizeList!B:B, MATCH(TRIM(CLEAN(SUBSTITUTE(SUBSTITUTE(Y274, CHAR(13), ""), CHAR(10), " "))), sizeList!A:A, 0)),
        IF(ISNUMBER(MATCH(Y274, sizeList!A:A, 0)),
            INDEX(sizeList!B:B, MATCH(Y274, sizeList!A:A, 0)),
            IF(ISNUMBER(MATCH(TRIM(CLEAN(SUBSTITUTE(SUBSTITUTE(Y274, CHAR(13), ""), CHAR(10), " "))), sizeList!B:B, 0)),
                INDEX(sizeList!B:B, MATCH(TRIM(CLEAN(SUBSTITUTE(SUBSTITUTE(Y274, CHAR(13), ""), CHAR(10), " "))), sizeList!B:B, 0)),
                IF(ISNUMBER(MATCH(Y274, sizeList!B:B, 0)),
                    INDEX(sizeList!B:B, MATCH(Y274, sizeList!B:B, 0)),
                    "")
            )
        )
    ),
    ""
)</f>
        <v>S (50 - 60 CM)</v>
      </c>
      <c r="Y274" s="35" t="s">
        <v>589</v>
      </c>
      <c r="Z274" s="35" t="s">
        <v>2604</v>
      </c>
      <c r="AA274" s="117" t="str">
        <f t="shared" si="39"/>
        <v>BLACK</v>
      </c>
      <c r="AB274" s="7" t="str">
        <f>IF(AA274="", "", IFERROR(VLOOKUP(AA274, colorList!A:B,2,FALSE),""))</f>
        <v>fekete</v>
      </c>
      <c r="AC274" s="7" t="str">
        <f>IF(Z274="", "", IFERROR(VLOOKUP(Z274, colorList!A:B,2,FALSE),""))</f>
        <v>fekete</v>
      </c>
      <c r="AD274" s="7"/>
    </row>
    <row r="275" spans="1:30" ht="60" customHeight="1" x14ac:dyDescent="0.25">
      <c r="A275" s="53" t="s">
        <v>865</v>
      </c>
      <c r="B275" s="7" t="str" cm="1">
        <f t="array" ref="B275">ProcessN2(S275,A275,C275)</f>
        <v>AC595_09</v>
      </c>
      <c r="C275" s="7" t="s">
        <v>1016</v>
      </c>
      <c r="D275" s="52" t="str">
        <f t="shared" si="32"/>
        <v>Acavallo ívelt zselés szintetikus bárányszőrös hevedervédő</v>
      </c>
      <c r="E275" s="52" t="s">
        <v>2760</v>
      </c>
      <c r="F275" s="52" t="str">
        <f t="shared" si="33"/>
        <v>ACAVALLO SHAPED CLASSIC GEL SHORT GIRTH SAVER WITH ECO-WOOL</v>
      </c>
      <c r="G275" s="52" t="s">
        <v>2880</v>
      </c>
      <c r="H275" s="116" t="str">
        <f t="shared" si="34"/>
        <v>Acavallo</v>
      </c>
      <c r="I275" s="35" t="s">
        <v>2999</v>
      </c>
      <c r="J275" s="53" t="str">
        <f t="shared" si="35"/>
        <v>Lófelszerelés</v>
      </c>
      <c r="K275" s="53" t="s">
        <v>3007</v>
      </c>
      <c r="L275" s="53" t="str">
        <f t="shared" si="36"/>
        <v>Nyereg és tartozékai</v>
      </c>
      <c r="M275" s="53" t="s">
        <v>3008</v>
      </c>
      <c r="N275" s="35" t="str">
        <f t="shared" si="37"/>
        <v>Heveder</v>
      </c>
      <c r="O275" s="35" t="s">
        <v>3009</v>
      </c>
      <c r="P275" s="53" t="str">
        <f t="shared" si="38"/>
        <v>Heveder kiegészítők</v>
      </c>
      <c r="Q275" s="53" t="s">
        <v>3013</v>
      </c>
      <c r="R275" s="63" t="s">
        <v>3110</v>
      </c>
      <c r="S275" s="35" t="s">
        <v>1493</v>
      </c>
      <c r="T275" s="34">
        <v>0</v>
      </c>
      <c r="U275" s="35">
        <v>141</v>
      </c>
      <c r="V275" s="1" t="s">
        <v>2603</v>
      </c>
      <c r="W275" s="55">
        <v>0.2</v>
      </c>
      <c r="X275" s="35" t="str">
        <f>IFERROR(
    IF(ISNUMBER(MATCH(TRIM(CLEAN(SUBSTITUTE(SUBSTITUTE(Y275, CHAR(13), ""), CHAR(10), " "))), sizeList!A:A, 0)),
        INDEX(sizeList!B:B, MATCH(TRIM(CLEAN(SUBSTITUTE(SUBSTITUTE(Y275, CHAR(13), ""), CHAR(10), " "))), sizeList!A:A, 0)),
        IF(ISNUMBER(MATCH(Y275, sizeList!A:A, 0)),
            INDEX(sizeList!B:B, MATCH(Y275, sizeList!A:A, 0)),
            IF(ISNUMBER(MATCH(TRIM(CLEAN(SUBSTITUTE(SUBSTITUTE(Y275, CHAR(13), ""), CHAR(10), " "))), sizeList!B:B, 0)),
                INDEX(sizeList!B:B, MATCH(TRIM(CLEAN(SUBSTITUTE(SUBSTITUTE(Y275, CHAR(13), ""), CHAR(10), " "))), sizeList!B:B, 0)),
                IF(ISNUMBER(MATCH(Y275, sizeList!B:B, 0)),
                    INDEX(sizeList!B:B, MATCH(Y275, sizeList!B:B, 0)),
                    "")
            )
        )
    ),
    ""
)</f>
        <v>M (60 - 70 CM)</v>
      </c>
      <c r="Y275" s="35" t="s">
        <v>590</v>
      </c>
      <c r="Z275" s="35" t="s">
        <v>2604</v>
      </c>
      <c r="AA275" s="117" t="str">
        <f t="shared" si="39"/>
        <v>BLACK</v>
      </c>
      <c r="AB275" s="7" t="str">
        <f>IF(AA275="", "", IFERROR(VLOOKUP(AA275, colorList!A:B,2,FALSE),""))</f>
        <v>fekete</v>
      </c>
      <c r="AC275" s="7" t="str">
        <f>IF(Z275="", "", IFERROR(VLOOKUP(Z275, colorList!A:B,2,FALSE),""))</f>
        <v>fekete</v>
      </c>
      <c r="AD275" s="7"/>
    </row>
    <row r="276" spans="1:30" ht="60" customHeight="1" x14ac:dyDescent="0.25">
      <c r="A276" s="53" t="s">
        <v>865</v>
      </c>
      <c r="B276" s="7" t="str" cm="1">
        <f t="array" ref="B276">ProcessN2(S276,A276,C276)</f>
        <v>AC595_09</v>
      </c>
      <c r="C276" s="7" t="s">
        <v>1017</v>
      </c>
      <c r="D276" s="52" t="str">
        <f t="shared" si="32"/>
        <v>Acavallo ívelt zselés szintetikus bárányszőrös hevedervédő</v>
      </c>
      <c r="E276" s="52" t="s">
        <v>2760</v>
      </c>
      <c r="F276" s="52" t="str">
        <f t="shared" si="33"/>
        <v>ACAVALLO SHAPED CLASSIC GEL SHORT GIRTH SAVER WITH ECO-WOOL</v>
      </c>
      <c r="G276" s="52" t="s">
        <v>2880</v>
      </c>
      <c r="H276" s="116" t="str">
        <f t="shared" si="34"/>
        <v>Acavallo</v>
      </c>
      <c r="I276" s="35" t="s">
        <v>2999</v>
      </c>
      <c r="J276" s="53" t="str">
        <f t="shared" si="35"/>
        <v>Lófelszerelés</v>
      </c>
      <c r="K276" s="53" t="s">
        <v>3007</v>
      </c>
      <c r="L276" s="53" t="str">
        <f t="shared" si="36"/>
        <v>Nyereg és tartozékai</v>
      </c>
      <c r="M276" s="53" t="s">
        <v>3008</v>
      </c>
      <c r="N276" s="35" t="str">
        <f t="shared" si="37"/>
        <v>Heveder</v>
      </c>
      <c r="O276" s="35" t="s">
        <v>3009</v>
      </c>
      <c r="P276" s="53" t="str">
        <f t="shared" si="38"/>
        <v>Heveder kiegészítők</v>
      </c>
      <c r="Q276" s="53" t="s">
        <v>3013</v>
      </c>
      <c r="R276" s="63" t="s">
        <v>3110</v>
      </c>
      <c r="S276" s="35" t="s">
        <v>1494</v>
      </c>
      <c r="T276" s="34">
        <v>0</v>
      </c>
      <c r="U276" s="35">
        <v>141</v>
      </c>
      <c r="V276" s="1" t="s">
        <v>2603</v>
      </c>
      <c r="W276" s="55">
        <v>0.2</v>
      </c>
      <c r="X276" s="35" t="str">
        <f>IFERROR(
    IF(ISNUMBER(MATCH(TRIM(CLEAN(SUBSTITUTE(SUBSTITUTE(Y276, CHAR(13), ""), CHAR(10), " "))), sizeList!A:A, 0)),
        INDEX(sizeList!B:B, MATCH(TRIM(CLEAN(SUBSTITUTE(SUBSTITUTE(Y276, CHAR(13), ""), CHAR(10), " "))), sizeList!A:A, 0)),
        IF(ISNUMBER(MATCH(Y276, sizeList!A:A, 0)),
            INDEX(sizeList!B:B, MATCH(Y276, sizeList!A:A, 0)),
            IF(ISNUMBER(MATCH(TRIM(CLEAN(SUBSTITUTE(SUBSTITUTE(Y276, CHAR(13), ""), CHAR(10), " "))), sizeList!B:B, 0)),
                INDEX(sizeList!B:B, MATCH(TRIM(CLEAN(SUBSTITUTE(SUBSTITUTE(Y276, CHAR(13), ""), CHAR(10), " "))), sizeList!B:B, 0)),
                IF(ISNUMBER(MATCH(Y276, sizeList!B:B, 0)),
                    INDEX(sizeList!B:B, MATCH(Y276, sizeList!B:B, 0)),
                    "")
            )
        )
    ),
    ""
)</f>
        <v>L (70 - 80 CM)</v>
      </c>
      <c r="Y276" s="35" t="s">
        <v>591</v>
      </c>
      <c r="Z276" s="35" t="s">
        <v>2604</v>
      </c>
      <c r="AA276" s="117" t="str">
        <f t="shared" si="39"/>
        <v>BLACK</v>
      </c>
      <c r="AB276" s="7" t="str">
        <f>IF(AA276="", "", IFERROR(VLOOKUP(AA276, colorList!A:B,2,FALSE),""))</f>
        <v>fekete</v>
      </c>
      <c r="AC276" s="7" t="str">
        <f>IF(Z276="", "", IFERROR(VLOOKUP(Z276, colorList!A:B,2,FALSE),""))</f>
        <v>fekete</v>
      </c>
      <c r="AD276" s="7"/>
    </row>
    <row r="277" spans="1:30" ht="60" customHeight="1" x14ac:dyDescent="0.25">
      <c r="A277" s="53" t="s">
        <v>866</v>
      </c>
      <c r="B277" s="7" t="str" cm="1">
        <f t="array" ref="B277">ProcessN2(S277,A277,C277)</f>
        <v>AC596_01</v>
      </c>
      <c r="C277" s="7" t="s">
        <v>1003</v>
      </c>
      <c r="D277" s="52" t="str">
        <f t="shared" si="32"/>
        <v>Acavallo ívelt zselés bárányszőrös hevedervédő</v>
      </c>
      <c r="E277" s="52" t="s">
        <v>2761</v>
      </c>
      <c r="F277" s="52" t="str">
        <f t="shared" si="33"/>
        <v>Short girth sleeve classic gel sheepskin</v>
      </c>
      <c r="G277" s="52" t="s">
        <v>2881</v>
      </c>
      <c r="H277" s="116" t="str">
        <f t="shared" si="34"/>
        <v>Acavallo</v>
      </c>
      <c r="I277" s="35" t="s">
        <v>2999</v>
      </c>
      <c r="J277" s="53" t="str">
        <f t="shared" si="35"/>
        <v>Lófelszerelés</v>
      </c>
      <c r="K277" s="53" t="s">
        <v>3007</v>
      </c>
      <c r="L277" s="53" t="str">
        <f t="shared" si="36"/>
        <v>Nyereg és tartozékai</v>
      </c>
      <c r="M277" s="53" t="s">
        <v>3008</v>
      </c>
      <c r="N277" s="35" t="str">
        <f t="shared" si="37"/>
        <v>Heveder</v>
      </c>
      <c r="O277" s="35" t="s">
        <v>3009</v>
      </c>
      <c r="P277" s="53" t="str">
        <f t="shared" si="38"/>
        <v>Heveder kiegészítők</v>
      </c>
      <c r="Q277" s="53" t="s">
        <v>3013</v>
      </c>
      <c r="R277" s="55" t="s">
        <v>3111</v>
      </c>
      <c r="S277" s="35" t="s">
        <v>1495</v>
      </c>
      <c r="T277" s="34">
        <v>0</v>
      </c>
      <c r="U277" s="35">
        <v>203.5</v>
      </c>
      <c r="V277" s="1" t="s">
        <v>2603</v>
      </c>
      <c r="W277" s="55">
        <v>0.2</v>
      </c>
      <c r="X277" s="35" t="str">
        <f>IFERROR(
    IF(ISNUMBER(MATCH(TRIM(CLEAN(SUBSTITUTE(SUBSTITUTE(Y277, CHAR(13), ""), CHAR(10), " "))), sizeList!A:A, 0)),
        INDEX(sizeList!B:B, MATCH(TRIM(CLEAN(SUBSTITUTE(SUBSTITUTE(Y277, CHAR(13), ""), CHAR(10), " "))), sizeList!A:A, 0)),
        IF(ISNUMBER(MATCH(Y277, sizeList!A:A, 0)),
            INDEX(sizeList!B:B, MATCH(Y277, sizeList!A:A, 0)),
            IF(ISNUMBER(MATCH(TRIM(CLEAN(SUBSTITUTE(SUBSTITUTE(Y277, CHAR(13), ""), CHAR(10), " "))), sizeList!B:B, 0)),
                INDEX(sizeList!B:B, MATCH(TRIM(CLEAN(SUBSTITUTE(SUBSTITUTE(Y277, CHAR(13), ""), CHAR(10), " "))), sizeList!B:B, 0)),
                IF(ISNUMBER(MATCH(Y277, sizeList!B:B, 0)),
                    INDEX(sizeList!B:B, MATCH(Y277, sizeList!B:B, 0)),
                    "")
            )
        )
    ),
    ""
)</f>
        <v>S (50 - 60 CM)</v>
      </c>
      <c r="Y277" s="35" t="s">
        <v>589</v>
      </c>
      <c r="Z277" s="35" t="s">
        <v>2606</v>
      </c>
      <c r="AA277" s="117" t="str">
        <f t="shared" si="39"/>
        <v>WHITE</v>
      </c>
      <c r="AB277" s="7" t="str">
        <f>IF(AA277="", "", IFERROR(VLOOKUP(AA277, colorList!A:B,2,FALSE),""))</f>
        <v>fehér</v>
      </c>
      <c r="AC277" s="7" t="str">
        <f>IF(Z277="", "", IFERROR(VLOOKUP(Z277, colorList!A:B,2,FALSE),""))</f>
        <v>fehér</v>
      </c>
      <c r="AD277" s="7"/>
    </row>
    <row r="278" spans="1:30" ht="60" customHeight="1" x14ac:dyDescent="0.25">
      <c r="A278" s="53" t="s">
        <v>866</v>
      </c>
      <c r="B278" s="7" t="str" cm="1">
        <f t="array" ref="B278">ProcessN2(S278,A278,C278)</f>
        <v>AC596_01</v>
      </c>
      <c r="C278" s="7" t="s">
        <v>1004</v>
      </c>
      <c r="D278" s="52" t="str">
        <f t="shared" si="32"/>
        <v>Acavallo ívelt zselés bárányszőrös hevedervédő</v>
      </c>
      <c r="E278" s="52" t="s">
        <v>2761</v>
      </c>
      <c r="F278" s="52" t="str">
        <f t="shared" si="33"/>
        <v>Short girth sleeve classic gel sheepskin</v>
      </c>
      <c r="G278" s="52" t="s">
        <v>2881</v>
      </c>
      <c r="H278" s="116" t="str">
        <f t="shared" si="34"/>
        <v>Acavallo</v>
      </c>
      <c r="I278" s="35" t="s">
        <v>2999</v>
      </c>
      <c r="J278" s="53" t="str">
        <f t="shared" si="35"/>
        <v>Lófelszerelés</v>
      </c>
      <c r="K278" s="53" t="s">
        <v>3007</v>
      </c>
      <c r="L278" s="53" t="str">
        <f t="shared" si="36"/>
        <v>Nyereg és tartozékai</v>
      </c>
      <c r="M278" s="53" t="s">
        <v>3008</v>
      </c>
      <c r="N278" s="35" t="str">
        <f t="shared" si="37"/>
        <v>Heveder</v>
      </c>
      <c r="O278" s="35" t="s">
        <v>3009</v>
      </c>
      <c r="P278" s="53" t="str">
        <f t="shared" si="38"/>
        <v>Heveder kiegészítők</v>
      </c>
      <c r="Q278" s="53" t="s">
        <v>3013</v>
      </c>
      <c r="R278" s="55" t="s">
        <v>3111</v>
      </c>
      <c r="S278" s="35" t="s">
        <v>1496</v>
      </c>
      <c r="T278" s="34">
        <v>0</v>
      </c>
      <c r="U278" s="35">
        <v>203.5</v>
      </c>
      <c r="V278" s="1" t="s">
        <v>2603</v>
      </c>
      <c r="W278" s="55">
        <v>0.2</v>
      </c>
      <c r="X278" s="35" t="str">
        <f>IFERROR(
    IF(ISNUMBER(MATCH(TRIM(CLEAN(SUBSTITUTE(SUBSTITUTE(Y278, CHAR(13), ""), CHAR(10), " "))), sizeList!A:A, 0)),
        INDEX(sizeList!B:B, MATCH(TRIM(CLEAN(SUBSTITUTE(SUBSTITUTE(Y278, CHAR(13), ""), CHAR(10), " "))), sizeList!A:A, 0)),
        IF(ISNUMBER(MATCH(Y278, sizeList!A:A, 0)),
            INDEX(sizeList!B:B, MATCH(Y278, sizeList!A:A, 0)),
            IF(ISNUMBER(MATCH(TRIM(CLEAN(SUBSTITUTE(SUBSTITUTE(Y278, CHAR(13), ""), CHAR(10), " "))), sizeList!B:B, 0)),
                INDEX(sizeList!B:B, MATCH(TRIM(CLEAN(SUBSTITUTE(SUBSTITUTE(Y278, CHAR(13), ""), CHAR(10), " "))), sizeList!B:B, 0)),
                IF(ISNUMBER(MATCH(Y278, sizeList!B:B, 0)),
                    INDEX(sizeList!B:B, MATCH(Y278, sizeList!B:B, 0)),
                    "")
            )
        )
    ),
    ""
)</f>
        <v>M (60 - 70 CM)</v>
      </c>
      <c r="Y278" s="35" t="s">
        <v>590</v>
      </c>
      <c r="Z278" s="35" t="s">
        <v>2606</v>
      </c>
      <c r="AA278" s="117" t="str">
        <f t="shared" si="39"/>
        <v>WHITE</v>
      </c>
      <c r="AB278" s="7" t="str">
        <f>IF(AA278="", "", IFERROR(VLOOKUP(AA278, colorList!A:B,2,FALSE),""))</f>
        <v>fehér</v>
      </c>
      <c r="AC278" s="7" t="str">
        <f>IF(Z278="", "", IFERROR(VLOOKUP(Z278, colorList!A:B,2,FALSE),""))</f>
        <v>fehér</v>
      </c>
      <c r="AD278" s="7"/>
    </row>
    <row r="279" spans="1:30" ht="60" customHeight="1" x14ac:dyDescent="0.25">
      <c r="A279" s="53" t="s">
        <v>866</v>
      </c>
      <c r="B279" s="7" t="str" cm="1">
        <f t="array" ref="B279">ProcessN2(S279,A279,C279)</f>
        <v>AC596_01</v>
      </c>
      <c r="C279" s="7" t="s">
        <v>1005</v>
      </c>
      <c r="D279" s="52" t="str">
        <f t="shared" si="32"/>
        <v>Acavallo ívelt zselés bárányszőrös hevedervédő</v>
      </c>
      <c r="E279" s="52" t="s">
        <v>2761</v>
      </c>
      <c r="F279" s="52" t="str">
        <f t="shared" si="33"/>
        <v>Short girth sleeve classic gel sheepskin</v>
      </c>
      <c r="G279" s="52" t="s">
        <v>2881</v>
      </c>
      <c r="H279" s="116" t="str">
        <f t="shared" si="34"/>
        <v>Acavallo</v>
      </c>
      <c r="I279" s="35" t="s">
        <v>2999</v>
      </c>
      <c r="J279" s="53" t="str">
        <f t="shared" si="35"/>
        <v>Lófelszerelés</v>
      </c>
      <c r="K279" s="53" t="s">
        <v>3007</v>
      </c>
      <c r="L279" s="53" t="str">
        <f t="shared" si="36"/>
        <v>Nyereg és tartozékai</v>
      </c>
      <c r="M279" s="53" t="s">
        <v>3008</v>
      </c>
      <c r="N279" s="35" t="str">
        <f t="shared" si="37"/>
        <v>Heveder</v>
      </c>
      <c r="O279" s="35" t="s">
        <v>3009</v>
      </c>
      <c r="P279" s="53" t="str">
        <f t="shared" si="38"/>
        <v>Heveder kiegészítők</v>
      </c>
      <c r="Q279" s="53" t="s">
        <v>3013</v>
      </c>
      <c r="R279" s="55" t="s">
        <v>3111</v>
      </c>
      <c r="S279" s="35" t="s">
        <v>1497</v>
      </c>
      <c r="T279" s="34">
        <v>0</v>
      </c>
      <c r="U279" s="35">
        <v>203.5</v>
      </c>
      <c r="V279" s="1" t="s">
        <v>2603</v>
      </c>
      <c r="W279" s="55">
        <v>0.2</v>
      </c>
      <c r="X279" s="35" t="str">
        <f>IFERROR(
    IF(ISNUMBER(MATCH(TRIM(CLEAN(SUBSTITUTE(SUBSTITUTE(Y279, CHAR(13), ""), CHAR(10), " "))), sizeList!A:A, 0)),
        INDEX(sizeList!B:B, MATCH(TRIM(CLEAN(SUBSTITUTE(SUBSTITUTE(Y279, CHAR(13), ""), CHAR(10), " "))), sizeList!A:A, 0)),
        IF(ISNUMBER(MATCH(Y279, sizeList!A:A, 0)),
            INDEX(sizeList!B:B, MATCH(Y279, sizeList!A:A, 0)),
            IF(ISNUMBER(MATCH(TRIM(CLEAN(SUBSTITUTE(SUBSTITUTE(Y279, CHAR(13), ""), CHAR(10), " "))), sizeList!B:B, 0)),
                INDEX(sizeList!B:B, MATCH(TRIM(CLEAN(SUBSTITUTE(SUBSTITUTE(Y279, CHAR(13), ""), CHAR(10), " "))), sizeList!B:B, 0)),
                IF(ISNUMBER(MATCH(Y279, sizeList!B:B, 0)),
                    INDEX(sizeList!B:B, MATCH(Y279, sizeList!B:B, 0)),
                    "")
            )
        )
    ),
    ""
)</f>
        <v>L (70 - 80 CM)</v>
      </c>
      <c r="Y279" s="35" t="s">
        <v>591</v>
      </c>
      <c r="Z279" s="35" t="s">
        <v>2606</v>
      </c>
      <c r="AA279" s="117" t="str">
        <f t="shared" si="39"/>
        <v>WHITE</v>
      </c>
      <c r="AB279" s="7" t="str">
        <f>IF(AA279="", "", IFERROR(VLOOKUP(AA279, colorList!A:B,2,FALSE),""))</f>
        <v>fehér</v>
      </c>
      <c r="AC279" s="7" t="str">
        <f>IF(Z279="", "", IFERROR(VLOOKUP(Z279, colorList!A:B,2,FALSE),""))</f>
        <v>fehér</v>
      </c>
      <c r="AD279" s="7"/>
    </row>
    <row r="280" spans="1:30" ht="60" customHeight="1" x14ac:dyDescent="0.25">
      <c r="A280" s="53" t="s">
        <v>866</v>
      </c>
      <c r="B280" s="7" t="str" cm="1">
        <f t="array" ref="B280">ProcessN2(S280,A280,C280)</f>
        <v>AC596_02</v>
      </c>
      <c r="C280" s="7" t="s">
        <v>1006</v>
      </c>
      <c r="D280" s="52" t="str">
        <f t="shared" si="32"/>
        <v>Acavallo ívelt zselés bárányszőrös hevedervédő</v>
      </c>
      <c r="E280" s="52" t="s">
        <v>2761</v>
      </c>
      <c r="F280" s="52" t="str">
        <f t="shared" si="33"/>
        <v>Short girth sleeve classic gel sheepskin</v>
      </c>
      <c r="G280" s="52" t="s">
        <v>2881</v>
      </c>
      <c r="H280" s="116" t="str">
        <f t="shared" si="34"/>
        <v>Acavallo</v>
      </c>
      <c r="I280" s="35" t="s">
        <v>2999</v>
      </c>
      <c r="J280" s="53" t="str">
        <f t="shared" si="35"/>
        <v>Lófelszerelés</v>
      </c>
      <c r="K280" s="53" t="s">
        <v>3007</v>
      </c>
      <c r="L280" s="53" t="str">
        <f t="shared" si="36"/>
        <v>Nyereg és tartozékai</v>
      </c>
      <c r="M280" s="53" t="s">
        <v>3008</v>
      </c>
      <c r="N280" s="35" t="str">
        <f t="shared" si="37"/>
        <v>Heveder</v>
      </c>
      <c r="O280" s="35" t="s">
        <v>3009</v>
      </c>
      <c r="P280" s="53" t="str">
        <f t="shared" si="38"/>
        <v>Heveder kiegészítők</v>
      </c>
      <c r="Q280" s="53" t="s">
        <v>3013</v>
      </c>
      <c r="R280" s="55" t="s">
        <v>3111</v>
      </c>
      <c r="S280" s="35" t="s">
        <v>1498</v>
      </c>
      <c r="T280" s="34">
        <v>0</v>
      </c>
      <c r="U280" s="35">
        <v>203.5</v>
      </c>
      <c r="V280" s="1" t="s">
        <v>2603</v>
      </c>
      <c r="W280" s="55">
        <v>0.2</v>
      </c>
      <c r="X280" s="35" t="str">
        <f>IFERROR(
    IF(ISNUMBER(MATCH(TRIM(CLEAN(SUBSTITUTE(SUBSTITUTE(Y280, CHAR(13), ""), CHAR(10), " "))), sizeList!A:A, 0)),
        INDEX(sizeList!B:B, MATCH(TRIM(CLEAN(SUBSTITUTE(SUBSTITUTE(Y280, CHAR(13), ""), CHAR(10), " "))), sizeList!A:A, 0)),
        IF(ISNUMBER(MATCH(Y280, sizeList!A:A, 0)),
            INDEX(sizeList!B:B, MATCH(Y280, sizeList!A:A, 0)),
            IF(ISNUMBER(MATCH(TRIM(CLEAN(SUBSTITUTE(SUBSTITUTE(Y280, CHAR(13), ""), CHAR(10), " "))), sizeList!B:B, 0)),
                INDEX(sizeList!B:B, MATCH(TRIM(CLEAN(SUBSTITUTE(SUBSTITUTE(Y280, CHAR(13), ""), CHAR(10), " "))), sizeList!B:B, 0)),
                IF(ISNUMBER(MATCH(Y280, sizeList!B:B, 0)),
                    INDEX(sizeList!B:B, MATCH(Y280, sizeList!B:B, 0)),
                    "")
            )
        )
    ),
    ""
)</f>
        <v>S (50 - 60 CM)</v>
      </c>
      <c r="Y280" s="35" t="s">
        <v>589</v>
      </c>
      <c r="Z280" s="35" t="s">
        <v>2607</v>
      </c>
      <c r="AA280" s="117" t="str">
        <f t="shared" si="39"/>
        <v>NATURAL</v>
      </c>
      <c r="AB280" s="7" t="str">
        <f>IF(AA280="", "", IFERROR(VLOOKUP(AA280, colorList!A:B,2,FALSE),""))</f>
        <v>natúr</v>
      </c>
      <c r="AC280" s="7" t="str">
        <f>IF(Z280="", "", IFERROR(VLOOKUP(Z280, colorList!A:B,2,FALSE),""))</f>
        <v>natúr</v>
      </c>
      <c r="AD280" s="7"/>
    </row>
    <row r="281" spans="1:30" ht="60" customHeight="1" x14ac:dyDescent="0.25">
      <c r="A281" s="53" t="s">
        <v>866</v>
      </c>
      <c r="B281" s="7" t="str" cm="1">
        <f t="array" ref="B281">ProcessN2(S281,A281,C281)</f>
        <v>AC596_02</v>
      </c>
      <c r="C281" s="7" t="s">
        <v>1007</v>
      </c>
      <c r="D281" s="52" t="str">
        <f t="shared" si="32"/>
        <v>Acavallo ívelt zselés bárányszőrös hevedervédő</v>
      </c>
      <c r="E281" s="52" t="s">
        <v>2761</v>
      </c>
      <c r="F281" s="52" t="str">
        <f t="shared" si="33"/>
        <v>Short girth sleeve classic gel sheepskin</v>
      </c>
      <c r="G281" s="52" t="s">
        <v>2881</v>
      </c>
      <c r="H281" s="116" t="str">
        <f t="shared" si="34"/>
        <v>Acavallo</v>
      </c>
      <c r="I281" s="35" t="s">
        <v>2999</v>
      </c>
      <c r="J281" s="53" t="str">
        <f t="shared" si="35"/>
        <v>Lófelszerelés</v>
      </c>
      <c r="K281" s="53" t="s">
        <v>3007</v>
      </c>
      <c r="L281" s="53" t="str">
        <f t="shared" si="36"/>
        <v>Nyereg és tartozékai</v>
      </c>
      <c r="M281" s="53" t="s">
        <v>3008</v>
      </c>
      <c r="N281" s="35" t="str">
        <f t="shared" si="37"/>
        <v>Heveder</v>
      </c>
      <c r="O281" s="35" t="s">
        <v>3009</v>
      </c>
      <c r="P281" s="53" t="str">
        <f t="shared" si="38"/>
        <v>Heveder kiegészítők</v>
      </c>
      <c r="Q281" s="53" t="s">
        <v>3013</v>
      </c>
      <c r="R281" s="55" t="s">
        <v>3111</v>
      </c>
      <c r="S281" s="35" t="s">
        <v>1499</v>
      </c>
      <c r="T281" s="34">
        <v>0</v>
      </c>
      <c r="U281" s="35">
        <v>203.5</v>
      </c>
      <c r="V281" s="1" t="s">
        <v>2603</v>
      </c>
      <c r="W281" s="55">
        <v>0.2</v>
      </c>
      <c r="X281" s="35" t="str">
        <f>IFERROR(
    IF(ISNUMBER(MATCH(TRIM(CLEAN(SUBSTITUTE(SUBSTITUTE(Y281, CHAR(13), ""), CHAR(10), " "))), sizeList!A:A, 0)),
        INDEX(sizeList!B:B, MATCH(TRIM(CLEAN(SUBSTITUTE(SUBSTITUTE(Y281, CHAR(13), ""), CHAR(10), " "))), sizeList!A:A, 0)),
        IF(ISNUMBER(MATCH(Y281, sizeList!A:A, 0)),
            INDEX(sizeList!B:B, MATCH(Y281, sizeList!A:A, 0)),
            IF(ISNUMBER(MATCH(TRIM(CLEAN(SUBSTITUTE(SUBSTITUTE(Y281, CHAR(13), ""), CHAR(10), " "))), sizeList!B:B, 0)),
                INDEX(sizeList!B:B, MATCH(TRIM(CLEAN(SUBSTITUTE(SUBSTITUTE(Y281, CHAR(13), ""), CHAR(10), " "))), sizeList!B:B, 0)),
                IF(ISNUMBER(MATCH(Y281, sizeList!B:B, 0)),
                    INDEX(sizeList!B:B, MATCH(Y281, sizeList!B:B, 0)),
                    "")
            )
        )
    ),
    ""
)</f>
        <v>M (60 - 70 CM)</v>
      </c>
      <c r="Y281" s="35" t="s">
        <v>590</v>
      </c>
      <c r="Z281" s="35" t="s">
        <v>2607</v>
      </c>
      <c r="AA281" s="117" t="str">
        <f t="shared" si="39"/>
        <v>NATURAL</v>
      </c>
      <c r="AB281" s="7" t="str">
        <f>IF(AA281="", "", IFERROR(VLOOKUP(AA281, colorList!A:B,2,FALSE),""))</f>
        <v>natúr</v>
      </c>
      <c r="AC281" s="7" t="str">
        <f>IF(Z281="", "", IFERROR(VLOOKUP(Z281, colorList!A:B,2,FALSE),""))</f>
        <v>natúr</v>
      </c>
      <c r="AD281" s="7"/>
    </row>
    <row r="282" spans="1:30" ht="60" customHeight="1" x14ac:dyDescent="0.25">
      <c r="A282" s="53" t="s">
        <v>866</v>
      </c>
      <c r="B282" s="7" t="str" cm="1">
        <f t="array" ref="B282">ProcessN2(S282,A282,C282)</f>
        <v>AC596_02</v>
      </c>
      <c r="C282" s="7" t="s">
        <v>1008</v>
      </c>
      <c r="D282" s="52" t="str">
        <f t="shared" si="32"/>
        <v>Acavallo ívelt zselés bárányszőrös hevedervédő</v>
      </c>
      <c r="E282" s="52" t="s">
        <v>2761</v>
      </c>
      <c r="F282" s="52" t="str">
        <f t="shared" si="33"/>
        <v>Short girth sleeve classic gel sheepskin</v>
      </c>
      <c r="G282" s="52" t="s">
        <v>2881</v>
      </c>
      <c r="H282" s="116" t="str">
        <f t="shared" si="34"/>
        <v>Acavallo</v>
      </c>
      <c r="I282" s="35" t="s">
        <v>2999</v>
      </c>
      <c r="J282" s="53" t="str">
        <f t="shared" si="35"/>
        <v>Lófelszerelés</v>
      </c>
      <c r="K282" s="53" t="s">
        <v>3007</v>
      </c>
      <c r="L282" s="53" t="str">
        <f t="shared" si="36"/>
        <v>Nyereg és tartozékai</v>
      </c>
      <c r="M282" s="53" t="s">
        <v>3008</v>
      </c>
      <c r="N282" s="35" t="str">
        <f t="shared" si="37"/>
        <v>Heveder</v>
      </c>
      <c r="O282" s="35" t="s">
        <v>3009</v>
      </c>
      <c r="P282" s="53" t="str">
        <f t="shared" si="38"/>
        <v>Heveder kiegészítők</v>
      </c>
      <c r="Q282" s="53" t="s">
        <v>3013</v>
      </c>
      <c r="R282" s="55" t="s">
        <v>3111</v>
      </c>
      <c r="S282" s="35" t="s">
        <v>1500</v>
      </c>
      <c r="T282" s="34">
        <v>0</v>
      </c>
      <c r="U282" s="35">
        <v>203.5</v>
      </c>
      <c r="V282" s="1" t="s">
        <v>2603</v>
      </c>
      <c r="W282" s="55">
        <v>0.2</v>
      </c>
      <c r="X282" s="35" t="str">
        <f>IFERROR(
    IF(ISNUMBER(MATCH(TRIM(CLEAN(SUBSTITUTE(SUBSTITUTE(Y282, CHAR(13), ""), CHAR(10), " "))), sizeList!A:A, 0)),
        INDEX(sizeList!B:B, MATCH(TRIM(CLEAN(SUBSTITUTE(SUBSTITUTE(Y282, CHAR(13), ""), CHAR(10), " "))), sizeList!A:A, 0)),
        IF(ISNUMBER(MATCH(Y282, sizeList!A:A, 0)),
            INDEX(sizeList!B:B, MATCH(Y282, sizeList!A:A, 0)),
            IF(ISNUMBER(MATCH(TRIM(CLEAN(SUBSTITUTE(SUBSTITUTE(Y282, CHAR(13), ""), CHAR(10), " "))), sizeList!B:B, 0)),
                INDEX(sizeList!B:B, MATCH(TRIM(CLEAN(SUBSTITUTE(SUBSTITUTE(Y282, CHAR(13), ""), CHAR(10), " "))), sizeList!B:B, 0)),
                IF(ISNUMBER(MATCH(Y282, sizeList!B:B, 0)),
                    INDEX(sizeList!B:B, MATCH(Y282, sizeList!B:B, 0)),
                    "")
            )
        )
    ),
    ""
)</f>
        <v>L (70 - 80 CM)</v>
      </c>
      <c r="Y282" s="35" t="s">
        <v>591</v>
      </c>
      <c r="Z282" s="35" t="s">
        <v>2607</v>
      </c>
      <c r="AA282" s="117" t="str">
        <f t="shared" si="39"/>
        <v>NATURAL</v>
      </c>
      <c r="AB282" s="7" t="str">
        <f>IF(AA282="", "", IFERROR(VLOOKUP(AA282, colorList!A:B,2,FALSE),""))</f>
        <v>natúr</v>
      </c>
      <c r="AC282" s="7" t="str">
        <f>IF(Z282="", "", IFERROR(VLOOKUP(Z282, colorList!A:B,2,FALSE),""))</f>
        <v>natúr</v>
      </c>
      <c r="AD282" s="7"/>
    </row>
    <row r="283" spans="1:30" ht="60" customHeight="1" x14ac:dyDescent="0.25">
      <c r="A283" s="53" t="s">
        <v>866</v>
      </c>
      <c r="B283" s="7" t="str" cm="1">
        <f t="array" ref="B283">ProcessN2(S283,A283,C283)</f>
        <v>AC596_06</v>
      </c>
      <c r="C283" s="7" t="s">
        <v>1009</v>
      </c>
      <c r="D283" s="52" t="str">
        <f t="shared" si="32"/>
        <v>Acavallo ívelt zselés bárányszőrös hevedervédő</v>
      </c>
      <c r="E283" s="52" t="s">
        <v>2761</v>
      </c>
      <c r="F283" s="52" t="str">
        <f t="shared" si="33"/>
        <v>Short girth sleeve classic gel sheepskin</v>
      </c>
      <c r="G283" s="52" t="s">
        <v>2881</v>
      </c>
      <c r="H283" s="116" t="str">
        <f t="shared" si="34"/>
        <v>Acavallo</v>
      </c>
      <c r="I283" s="35" t="s">
        <v>2999</v>
      </c>
      <c r="J283" s="53" t="str">
        <f t="shared" si="35"/>
        <v>Lófelszerelés</v>
      </c>
      <c r="K283" s="53" t="s">
        <v>3007</v>
      </c>
      <c r="L283" s="53" t="str">
        <f t="shared" si="36"/>
        <v>Nyereg és tartozékai</v>
      </c>
      <c r="M283" s="53" t="s">
        <v>3008</v>
      </c>
      <c r="N283" s="35" t="str">
        <f t="shared" si="37"/>
        <v>Heveder</v>
      </c>
      <c r="O283" s="35" t="s">
        <v>3009</v>
      </c>
      <c r="P283" s="53" t="str">
        <f t="shared" si="38"/>
        <v>Heveder kiegészítők</v>
      </c>
      <c r="Q283" s="53" t="s">
        <v>3013</v>
      </c>
      <c r="R283" s="55" t="s">
        <v>3111</v>
      </c>
      <c r="S283" s="35" t="s">
        <v>1501</v>
      </c>
      <c r="T283" s="34">
        <v>0</v>
      </c>
      <c r="U283" s="35">
        <v>203.5</v>
      </c>
      <c r="V283" s="1" t="s">
        <v>2603</v>
      </c>
      <c r="W283" s="55">
        <v>0.2</v>
      </c>
      <c r="X283" s="35" t="str">
        <f>IFERROR(
    IF(ISNUMBER(MATCH(TRIM(CLEAN(SUBSTITUTE(SUBSTITUTE(Y283, CHAR(13), ""), CHAR(10), " "))), sizeList!A:A, 0)),
        INDEX(sizeList!B:B, MATCH(TRIM(CLEAN(SUBSTITUTE(SUBSTITUTE(Y283, CHAR(13), ""), CHAR(10), " "))), sizeList!A:A, 0)),
        IF(ISNUMBER(MATCH(Y283, sizeList!A:A, 0)),
            INDEX(sizeList!B:B, MATCH(Y283, sizeList!A:A, 0)),
            IF(ISNUMBER(MATCH(TRIM(CLEAN(SUBSTITUTE(SUBSTITUTE(Y283, CHAR(13), ""), CHAR(10), " "))), sizeList!B:B, 0)),
                INDEX(sizeList!B:B, MATCH(TRIM(CLEAN(SUBSTITUTE(SUBSTITUTE(Y283, CHAR(13), ""), CHAR(10), " "))), sizeList!B:B, 0)),
                IF(ISNUMBER(MATCH(Y283, sizeList!B:B, 0)),
                    INDEX(sizeList!B:B, MATCH(Y283, sizeList!B:B, 0)),
                    "")
            )
        )
    ),
    ""
)</f>
        <v>S (50 - 60 CM)</v>
      </c>
      <c r="Y283" s="35" t="s">
        <v>589</v>
      </c>
      <c r="Z283" s="35" t="s">
        <v>2608</v>
      </c>
      <c r="AA283" s="117" t="str">
        <f t="shared" si="39"/>
        <v>GREY</v>
      </c>
      <c r="AB283" s="7" t="str">
        <f>IF(AA283="", "", IFERROR(VLOOKUP(AA283, colorList!A:B,2,FALSE),""))</f>
        <v>szürke</v>
      </c>
      <c r="AC283" s="7" t="str">
        <f>IF(Z283="", "", IFERROR(VLOOKUP(Z283, colorList!A:B,2,FALSE),""))</f>
        <v>szürke</v>
      </c>
      <c r="AD283" s="7"/>
    </row>
    <row r="284" spans="1:30" ht="60" customHeight="1" x14ac:dyDescent="0.25">
      <c r="A284" s="53" t="s">
        <v>866</v>
      </c>
      <c r="B284" s="7" t="str" cm="1">
        <f t="array" ref="B284">ProcessN2(S284,A284,C284)</f>
        <v>AC596_06</v>
      </c>
      <c r="C284" s="7" t="s">
        <v>1010</v>
      </c>
      <c r="D284" s="52" t="str">
        <f t="shared" si="32"/>
        <v>Acavallo ívelt zselés bárányszőrös hevedervédő</v>
      </c>
      <c r="E284" s="52" t="s">
        <v>2761</v>
      </c>
      <c r="F284" s="52" t="str">
        <f t="shared" si="33"/>
        <v>Short girth sleeve classic gel sheepskin</v>
      </c>
      <c r="G284" s="52" t="s">
        <v>2881</v>
      </c>
      <c r="H284" s="116" t="str">
        <f t="shared" si="34"/>
        <v>Acavallo</v>
      </c>
      <c r="I284" s="35" t="s">
        <v>2999</v>
      </c>
      <c r="J284" s="53" t="str">
        <f t="shared" si="35"/>
        <v>Lófelszerelés</v>
      </c>
      <c r="K284" s="53" t="s">
        <v>3007</v>
      </c>
      <c r="L284" s="53" t="str">
        <f t="shared" si="36"/>
        <v>Nyereg és tartozékai</v>
      </c>
      <c r="M284" s="53" t="s">
        <v>3008</v>
      </c>
      <c r="N284" s="35" t="str">
        <f t="shared" si="37"/>
        <v>Heveder</v>
      </c>
      <c r="O284" s="35" t="s">
        <v>3009</v>
      </c>
      <c r="P284" s="53" t="str">
        <f t="shared" si="38"/>
        <v>Heveder kiegészítők</v>
      </c>
      <c r="Q284" s="53" t="s">
        <v>3013</v>
      </c>
      <c r="R284" s="55" t="s">
        <v>3111</v>
      </c>
      <c r="S284" s="35" t="s">
        <v>1502</v>
      </c>
      <c r="T284" s="34">
        <v>0</v>
      </c>
      <c r="U284" s="35">
        <v>203.5</v>
      </c>
      <c r="V284" s="1" t="s">
        <v>2603</v>
      </c>
      <c r="W284" s="55">
        <v>0.2</v>
      </c>
      <c r="X284" s="35" t="str">
        <f>IFERROR(
    IF(ISNUMBER(MATCH(TRIM(CLEAN(SUBSTITUTE(SUBSTITUTE(Y284, CHAR(13), ""), CHAR(10), " "))), sizeList!A:A, 0)),
        INDEX(sizeList!B:B, MATCH(TRIM(CLEAN(SUBSTITUTE(SUBSTITUTE(Y284, CHAR(13), ""), CHAR(10), " "))), sizeList!A:A, 0)),
        IF(ISNUMBER(MATCH(Y284, sizeList!A:A, 0)),
            INDEX(sizeList!B:B, MATCH(Y284, sizeList!A:A, 0)),
            IF(ISNUMBER(MATCH(TRIM(CLEAN(SUBSTITUTE(SUBSTITUTE(Y284, CHAR(13), ""), CHAR(10), " "))), sizeList!B:B, 0)),
                INDEX(sizeList!B:B, MATCH(TRIM(CLEAN(SUBSTITUTE(SUBSTITUTE(Y284, CHAR(13), ""), CHAR(10), " "))), sizeList!B:B, 0)),
                IF(ISNUMBER(MATCH(Y284, sizeList!B:B, 0)),
                    INDEX(sizeList!B:B, MATCH(Y284, sizeList!B:B, 0)),
                    "")
            )
        )
    ),
    ""
)</f>
        <v>M (60 - 70 CM)</v>
      </c>
      <c r="Y284" s="35" t="s">
        <v>590</v>
      </c>
      <c r="Z284" s="35" t="s">
        <v>2608</v>
      </c>
      <c r="AA284" s="117" t="str">
        <f t="shared" si="39"/>
        <v>GREY</v>
      </c>
      <c r="AB284" s="7" t="str">
        <f>IF(AA284="", "", IFERROR(VLOOKUP(AA284, colorList!A:B,2,FALSE),""))</f>
        <v>szürke</v>
      </c>
      <c r="AC284" s="7" t="str">
        <f>IF(Z284="", "", IFERROR(VLOOKUP(Z284, colorList!A:B,2,FALSE),""))</f>
        <v>szürke</v>
      </c>
      <c r="AD284" s="7"/>
    </row>
    <row r="285" spans="1:30" ht="60" customHeight="1" x14ac:dyDescent="0.25">
      <c r="A285" s="53" t="s">
        <v>866</v>
      </c>
      <c r="B285" s="7" t="str" cm="1">
        <f t="array" ref="B285">ProcessN2(S285,A285,C285)</f>
        <v>AC596_06</v>
      </c>
      <c r="C285" s="7" t="s">
        <v>1011</v>
      </c>
      <c r="D285" s="52" t="str">
        <f t="shared" si="32"/>
        <v>Acavallo ívelt zselés bárányszőrös hevedervédő</v>
      </c>
      <c r="E285" s="52" t="s">
        <v>2761</v>
      </c>
      <c r="F285" s="52" t="str">
        <f t="shared" si="33"/>
        <v>Short girth sleeve classic gel sheepskin</v>
      </c>
      <c r="G285" s="52" t="s">
        <v>2881</v>
      </c>
      <c r="H285" s="116" t="str">
        <f t="shared" si="34"/>
        <v>Acavallo</v>
      </c>
      <c r="I285" s="35" t="s">
        <v>2999</v>
      </c>
      <c r="J285" s="53" t="str">
        <f t="shared" si="35"/>
        <v>Lófelszerelés</v>
      </c>
      <c r="K285" s="53" t="s">
        <v>3007</v>
      </c>
      <c r="L285" s="53" t="str">
        <f t="shared" si="36"/>
        <v>Nyereg és tartozékai</v>
      </c>
      <c r="M285" s="53" t="s">
        <v>3008</v>
      </c>
      <c r="N285" s="35" t="str">
        <f t="shared" si="37"/>
        <v>Heveder</v>
      </c>
      <c r="O285" s="35" t="s">
        <v>3009</v>
      </c>
      <c r="P285" s="53" t="str">
        <f t="shared" si="38"/>
        <v>Heveder kiegészítők</v>
      </c>
      <c r="Q285" s="53" t="s">
        <v>3013</v>
      </c>
      <c r="R285" s="55" t="s">
        <v>3111</v>
      </c>
      <c r="S285" s="35" t="s">
        <v>1503</v>
      </c>
      <c r="T285" s="34">
        <v>0</v>
      </c>
      <c r="U285" s="35">
        <v>203.5</v>
      </c>
      <c r="V285" s="1" t="s">
        <v>2603</v>
      </c>
      <c r="W285" s="55">
        <v>0.2</v>
      </c>
      <c r="X285" s="35" t="str">
        <f>IFERROR(
    IF(ISNUMBER(MATCH(TRIM(CLEAN(SUBSTITUTE(SUBSTITUTE(Y285, CHAR(13), ""), CHAR(10), " "))), sizeList!A:A, 0)),
        INDEX(sizeList!B:B, MATCH(TRIM(CLEAN(SUBSTITUTE(SUBSTITUTE(Y285, CHAR(13), ""), CHAR(10), " "))), sizeList!A:A, 0)),
        IF(ISNUMBER(MATCH(Y285, sizeList!A:A, 0)),
            INDEX(sizeList!B:B, MATCH(Y285, sizeList!A:A, 0)),
            IF(ISNUMBER(MATCH(TRIM(CLEAN(SUBSTITUTE(SUBSTITUTE(Y285, CHAR(13), ""), CHAR(10), " "))), sizeList!B:B, 0)),
                INDEX(sizeList!B:B, MATCH(TRIM(CLEAN(SUBSTITUTE(SUBSTITUTE(Y285, CHAR(13), ""), CHAR(10), " "))), sizeList!B:B, 0)),
                IF(ISNUMBER(MATCH(Y285, sizeList!B:B, 0)),
                    INDEX(sizeList!B:B, MATCH(Y285, sizeList!B:B, 0)),
                    "")
            )
        )
    ),
    ""
)</f>
        <v>L (70 - 80 CM)</v>
      </c>
      <c r="Y285" s="35" t="s">
        <v>591</v>
      </c>
      <c r="Z285" s="35" t="s">
        <v>2608</v>
      </c>
      <c r="AA285" s="117" t="str">
        <f t="shared" si="39"/>
        <v>GREY</v>
      </c>
      <c r="AB285" s="7" t="str">
        <f>IF(AA285="", "", IFERROR(VLOOKUP(AA285, colorList!A:B,2,FALSE),""))</f>
        <v>szürke</v>
      </c>
      <c r="AC285" s="7" t="str">
        <f>IF(Z285="", "", IFERROR(VLOOKUP(Z285, colorList!A:B,2,FALSE),""))</f>
        <v>szürke</v>
      </c>
      <c r="AD285" s="7"/>
    </row>
    <row r="286" spans="1:30" ht="60" customHeight="1" x14ac:dyDescent="0.25">
      <c r="A286" s="53" t="s">
        <v>866</v>
      </c>
      <c r="B286" s="7" t="str" cm="1">
        <f t="array" ref="B286">ProcessN2(S286,A286,C286)</f>
        <v>AC596_07</v>
      </c>
      <c r="C286" s="7" t="s">
        <v>1012</v>
      </c>
      <c r="D286" s="52" t="str">
        <f t="shared" si="32"/>
        <v>Acavallo ívelt zselés bárányszőrös hevedervédő</v>
      </c>
      <c r="E286" s="52" t="s">
        <v>2761</v>
      </c>
      <c r="F286" s="52" t="str">
        <f t="shared" si="33"/>
        <v>Short girth sleeve classic gel sheepskin</v>
      </c>
      <c r="G286" s="52" t="s">
        <v>2881</v>
      </c>
      <c r="H286" s="116" t="str">
        <f t="shared" si="34"/>
        <v>Acavallo</v>
      </c>
      <c r="I286" s="35" t="s">
        <v>2999</v>
      </c>
      <c r="J286" s="53" t="str">
        <f t="shared" si="35"/>
        <v>Lófelszerelés</v>
      </c>
      <c r="K286" s="53" t="s">
        <v>3007</v>
      </c>
      <c r="L286" s="53" t="str">
        <f t="shared" si="36"/>
        <v>Nyereg és tartozékai</v>
      </c>
      <c r="M286" s="53" t="s">
        <v>3008</v>
      </c>
      <c r="N286" s="35" t="str">
        <f t="shared" si="37"/>
        <v>Heveder</v>
      </c>
      <c r="O286" s="35" t="s">
        <v>3009</v>
      </c>
      <c r="P286" s="53" t="str">
        <f t="shared" si="38"/>
        <v>Heveder kiegészítők</v>
      </c>
      <c r="Q286" s="53" t="s">
        <v>3013</v>
      </c>
      <c r="R286" s="55" t="s">
        <v>3111</v>
      </c>
      <c r="S286" s="35" t="s">
        <v>1504</v>
      </c>
      <c r="T286" s="34">
        <v>0</v>
      </c>
      <c r="U286" s="35">
        <v>203.5</v>
      </c>
      <c r="V286" s="1" t="s">
        <v>2603</v>
      </c>
      <c r="W286" s="55">
        <v>0.2</v>
      </c>
      <c r="X286" s="35" t="str">
        <f>IFERROR(
    IF(ISNUMBER(MATCH(TRIM(CLEAN(SUBSTITUTE(SUBSTITUTE(Y286, CHAR(13), ""), CHAR(10), " "))), sizeList!A:A, 0)),
        INDEX(sizeList!B:B, MATCH(TRIM(CLEAN(SUBSTITUTE(SUBSTITUTE(Y286, CHAR(13), ""), CHAR(10), " "))), sizeList!A:A, 0)),
        IF(ISNUMBER(MATCH(Y286, sizeList!A:A, 0)),
            INDEX(sizeList!B:B, MATCH(Y286, sizeList!A:A, 0)),
            IF(ISNUMBER(MATCH(TRIM(CLEAN(SUBSTITUTE(SUBSTITUTE(Y286, CHAR(13), ""), CHAR(10), " "))), sizeList!B:B, 0)),
                INDEX(sizeList!B:B, MATCH(TRIM(CLEAN(SUBSTITUTE(SUBSTITUTE(Y286, CHAR(13), ""), CHAR(10), " "))), sizeList!B:B, 0)),
                IF(ISNUMBER(MATCH(Y286, sizeList!B:B, 0)),
                    INDEX(sizeList!B:B, MATCH(Y286, sizeList!B:B, 0)),
                    "")
            )
        )
    ),
    ""
)</f>
        <v>S (50 - 60 CM)</v>
      </c>
      <c r="Y286" s="35" t="s">
        <v>589</v>
      </c>
      <c r="Z286" s="35" t="s">
        <v>2609</v>
      </c>
      <c r="AA286" s="117" t="str">
        <f t="shared" si="39"/>
        <v>BROWN</v>
      </c>
      <c r="AB286" s="7" t="str">
        <f>IF(AA286="", "", IFERROR(VLOOKUP(AA286, colorList!A:B,2,FALSE),""))</f>
        <v>barna</v>
      </c>
      <c r="AC286" s="7" t="str">
        <f>IF(Z286="", "", IFERROR(VLOOKUP(Z286, colorList!A:B,2,FALSE),""))</f>
        <v>barna</v>
      </c>
      <c r="AD286" s="7"/>
    </row>
    <row r="287" spans="1:30" ht="60" customHeight="1" x14ac:dyDescent="0.25">
      <c r="A287" s="53" t="s">
        <v>866</v>
      </c>
      <c r="B287" s="7" t="str" cm="1">
        <f t="array" ref="B287">ProcessN2(S287,A287,C287)</f>
        <v>AC596_07</v>
      </c>
      <c r="C287" s="7" t="s">
        <v>1013</v>
      </c>
      <c r="D287" s="52" t="str">
        <f t="shared" si="32"/>
        <v>Acavallo ívelt zselés bárányszőrös hevedervédő</v>
      </c>
      <c r="E287" s="52" t="s">
        <v>2761</v>
      </c>
      <c r="F287" s="52" t="str">
        <f t="shared" si="33"/>
        <v>Short girth sleeve classic gel sheepskin</v>
      </c>
      <c r="G287" s="52" t="s">
        <v>2881</v>
      </c>
      <c r="H287" s="116" t="str">
        <f t="shared" si="34"/>
        <v>Acavallo</v>
      </c>
      <c r="I287" s="35" t="s">
        <v>2999</v>
      </c>
      <c r="J287" s="53" t="str">
        <f t="shared" si="35"/>
        <v>Lófelszerelés</v>
      </c>
      <c r="K287" s="53" t="s">
        <v>3007</v>
      </c>
      <c r="L287" s="53" t="str">
        <f t="shared" si="36"/>
        <v>Nyereg és tartozékai</v>
      </c>
      <c r="M287" s="53" t="s">
        <v>3008</v>
      </c>
      <c r="N287" s="35" t="str">
        <f t="shared" si="37"/>
        <v>Heveder</v>
      </c>
      <c r="O287" s="35" t="s">
        <v>3009</v>
      </c>
      <c r="P287" s="53" t="str">
        <f t="shared" si="38"/>
        <v>Heveder kiegészítők</v>
      </c>
      <c r="Q287" s="53" t="s">
        <v>3013</v>
      </c>
      <c r="R287" s="55" t="s">
        <v>3111</v>
      </c>
      <c r="S287" s="35" t="s">
        <v>1505</v>
      </c>
      <c r="T287" s="34">
        <v>0</v>
      </c>
      <c r="U287" s="35">
        <v>203.5</v>
      </c>
      <c r="V287" s="1" t="s">
        <v>2603</v>
      </c>
      <c r="W287" s="55">
        <v>0.2</v>
      </c>
      <c r="X287" s="35" t="str">
        <f>IFERROR(
    IF(ISNUMBER(MATCH(TRIM(CLEAN(SUBSTITUTE(SUBSTITUTE(Y287, CHAR(13), ""), CHAR(10), " "))), sizeList!A:A, 0)),
        INDEX(sizeList!B:B, MATCH(TRIM(CLEAN(SUBSTITUTE(SUBSTITUTE(Y287, CHAR(13), ""), CHAR(10), " "))), sizeList!A:A, 0)),
        IF(ISNUMBER(MATCH(Y287, sizeList!A:A, 0)),
            INDEX(sizeList!B:B, MATCH(Y287, sizeList!A:A, 0)),
            IF(ISNUMBER(MATCH(TRIM(CLEAN(SUBSTITUTE(SUBSTITUTE(Y287, CHAR(13), ""), CHAR(10), " "))), sizeList!B:B, 0)),
                INDEX(sizeList!B:B, MATCH(TRIM(CLEAN(SUBSTITUTE(SUBSTITUTE(Y287, CHAR(13), ""), CHAR(10), " "))), sizeList!B:B, 0)),
                IF(ISNUMBER(MATCH(Y287, sizeList!B:B, 0)),
                    INDEX(sizeList!B:B, MATCH(Y287, sizeList!B:B, 0)),
                    "")
            )
        )
    ),
    ""
)</f>
        <v>M (60 - 70 CM)</v>
      </c>
      <c r="Y287" s="35" t="s">
        <v>590</v>
      </c>
      <c r="Z287" s="35" t="s">
        <v>2609</v>
      </c>
      <c r="AA287" s="117" t="str">
        <f t="shared" si="39"/>
        <v>BROWN</v>
      </c>
      <c r="AB287" s="7" t="str">
        <f>IF(AA287="", "", IFERROR(VLOOKUP(AA287, colorList!A:B,2,FALSE),""))</f>
        <v>barna</v>
      </c>
      <c r="AC287" s="7" t="str">
        <f>IF(Z287="", "", IFERROR(VLOOKUP(Z287, colorList!A:B,2,FALSE),""))</f>
        <v>barna</v>
      </c>
      <c r="AD287" s="7"/>
    </row>
    <row r="288" spans="1:30" ht="60" customHeight="1" x14ac:dyDescent="0.25">
      <c r="A288" s="53" t="s">
        <v>866</v>
      </c>
      <c r="B288" s="7" t="str" cm="1">
        <f t="array" ref="B288">ProcessN2(S288,A288,C288)</f>
        <v>AC596_07</v>
      </c>
      <c r="C288" s="7" t="s">
        <v>1014</v>
      </c>
      <c r="D288" s="52" t="str">
        <f t="shared" si="32"/>
        <v>Acavallo ívelt zselés bárányszőrös hevedervédő</v>
      </c>
      <c r="E288" s="52" t="s">
        <v>2761</v>
      </c>
      <c r="F288" s="52" t="str">
        <f t="shared" si="33"/>
        <v>Short girth sleeve classic gel sheepskin</v>
      </c>
      <c r="G288" s="52" t="s">
        <v>2881</v>
      </c>
      <c r="H288" s="116" t="str">
        <f t="shared" si="34"/>
        <v>Acavallo</v>
      </c>
      <c r="I288" s="35" t="s">
        <v>2999</v>
      </c>
      <c r="J288" s="53" t="str">
        <f t="shared" si="35"/>
        <v>Lófelszerelés</v>
      </c>
      <c r="K288" s="53" t="s">
        <v>3007</v>
      </c>
      <c r="L288" s="53" t="str">
        <f t="shared" si="36"/>
        <v>Nyereg és tartozékai</v>
      </c>
      <c r="M288" s="53" t="s">
        <v>3008</v>
      </c>
      <c r="N288" s="35" t="str">
        <f t="shared" si="37"/>
        <v>Heveder</v>
      </c>
      <c r="O288" s="35" t="s">
        <v>3009</v>
      </c>
      <c r="P288" s="53" t="str">
        <f t="shared" si="38"/>
        <v>Heveder kiegészítők</v>
      </c>
      <c r="Q288" s="53" t="s">
        <v>3013</v>
      </c>
      <c r="R288" s="55" t="s">
        <v>3111</v>
      </c>
      <c r="S288" s="35" t="s">
        <v>1506</v>
      </c>
      <c r="T288" s="34">
        <v>0</v>
      </c>
      <c r="U288" s="35">
        <v>203.5</v>
      </c>
      <c r="V288" s="1" t="s">
        <v>2603</v>
      </c>
      <c r="W288" s="55">
        <v>0.2</v>
      </c>
      <c r="X288" s="35" t="str">
        <f>IFERROR(
    IF(ISNUMBER(MATCH(TRIM(CLEAN(SUBSTITUTE(SUBSTITUTE(Y288, CHAR(13), ""), CHAR(10), " "))), sizeList!A:A, 0)),
        INDEX(sizeList!B:B, MATCH(TRIM(CLEAN(SUBSTITUTE(SUBSTITUTE(Y288, CHAR(13), ""), CHAR(10), " "))), sizeList!A:A, 0)),
        IF(ISNUMBER(MATCH(Y288, sizeList!A:A, 0)),
            INDEX(sizeList!B:B, MATCH(Y288, sizeList!A:A, 0)),
            IF(ISNUMBER(MATCH(TRIM(CLEAN(SUBSTITUTE(SUBSTITUTE(Y288, CHAR(13), ""), CHAR(10), " "))), sizeList!B:B, 0)),
                INDEX(sizeList!B:B, MATCH(TRIM(CLEAN(SUBSTITUTE(SUBSTITUTE(Y288, CHAR(13), ""), CHAR(10), " "))), sizeList!B:B, 0)),
                IF(ISNUMBER(MATCH(Y288, sizeList!B:B, 0)),
                    INDEX(sizeList!B:B, MATCH(Y288, sizeList!B:B, 0)),
                    "")
            )
        )
    ),
    ""
)</f>
        <v>L (70 - 80 CM)</v>
      </c>
      <c r="Y288" s="35" t="s">
        <v>591</v>
      </c>
      <c r="Z288" s="35" t="s">
        <v>2609</v>
      </c>
      <c r="AA288" s="117" t="str">
        <f t="shared" si="39"/>
        <v>BROWN</v>
      </c>
      <c r="AB288" s="7" t="str">
        <f>IF(AA288="", "", IFERROR(VLOOKUP(AA288, colorList!A:B,2,FALSE),""))</f>
        <v>barna</v>
      </c>
      <c r="AC288" s="7" t="str">
        <f>IF(Z288="", "", IFERROR(VLOOKUP(Z288, colorList!A:B,2,FALSE),""))</f>
        <v>barna</v>
      </c>
      <c r="AD288" s="7"/>
    </row>
    <row r="289" spans="1:30" ht="60" customHeight="1" x14ac:dyDescent="0.25">
      <c r="A289" s="53" t="s">
        <v>866</v>
      </c>
      <c r="B289" s="7" t="str" cm="1">
        <f t="array" ref="B289">ProcessN2(S289,A289,C289)</f>
        <v>AC596_09</v>
      </c>
      <c r="C289" s="7" t="s">
        <v>1015</v>
      </c>
      <c r="D289" s="52" t="str">
        <f t="shared" si="32"/>
        <v>Acavallo ívelt zselés bárányszőrös hevedervédő</v>
      </c>
      <c r="E289" s="52" t="s">
        <v>2761</v>
      </c>
      <c r="F289" s="52" t="str">
        <f t="shared" si="33"/>
        <v>Short girth sleeve classic gel sheepskin</v>
      </c>
      <c r="G289" s="52" t="s">
        <v>2881</v>
      </c>
      <c r="H289" s="116" t="str">
        <f t="shared" si="34"/>
        <v>Acavallo</v>
      </c>
      <c r="I289" s="35" t="s">
        <v>2999</v>
      </c>
      <c r="J289" s="53" t="str">
        <f t="shared" si="35"/>
        <v>Lófelszerelés</v>
      </c>
      <c r="K289" s="53" t="s">
        <v>3007</v>
      </c>
      <c r="L289" s="53" t="str">
        <f t="shared" si="36"/>
        <v>Nyereg és tartozékai</v>
      </c>
      <c r="M289" s="53" t="s">
        <v>3008</v>
      </c>
      <c r="N289" s="35" t="str">
        <f t="shared" si="37"/>
        <v>Heveder</v>
      </c>
      <c r="O289" s="35" t="s">
        <v>3009</v>
      </c>
      <c r="P289" s="53" t="str">
        <f t="shared" si="38"/>
        <v>Heveder kiegészítők</v>
      </c>
      <c r="Q289" s="53" t="s">
        <v>3013</v>
      </c>
      <c r="R289" s="55" t="s">
        <v>3111</v>
      </c>
      <c r="S289" s="35" t="s">
        <v>1507</v>
      </c>
      <c r="T289" s="34">
        <v>0</v>
      </c>
      <c r="U289" s="35">
        <v>203.5</v>
      </c>
      <c r="V289" s="1" t="s">
        <v>2603</v>
      </c>
      <c r="W289" s="55">
        <v>0.2</v>
      </c>
      <c r="X289" s="35" t="str">
        <f>IFERROR(
    IF(ISNUMBER(MATCH(TRIM(CLEAN(SUBSTITUTE(SUBSTITUTE(Y289, CHAR(13), ""), CHAR(10), " "))), sizeList!A:A, 0)),
        INDEX(sizeList!B:B, MATCH(TRIM(CLEAN(SUBSTITUTE(SUBSTITUTE(Y289, CHAR(13), ""), CHAR(10), " "))), sizeList!A:A, 0)),
        IF(ISNUMBER(MATCH(Y289, sizeList!A:A, 0)),
            INDEX(sizeList!B:B, MATCH(Y289, sizeList!A:A, 0)),
            IF(ISNUMBER(MATCH(TRIM(CLEAN(SUBSTITUTE(SUBSTITUTE(Y289, CHAR(13), ""), CHAR(10), " "))), sizeList!B:B, 0)),
                INDEX(sizeList!B:B, MATCH(TRIM(CLEAN(SUBSTITUTE(SUBSTITUTE(Y289, CHAR(13), ""), CHAR(10), " "))), sizeList!B:B, 0)),
                IF(ISNUMBER(MATCH(Y289, sizeList!B:B, 0)),
                    INDEX(sizeList!B:B, MATCH(Y289, sizeList!B:B, 0)),
                    "")
            )
        )
    ),
    ""
)</f>
        <v>S (50 - 60 CM)</v>
      </c>
      <c r="Y289" s="35" t="s">
        <v>589</v>
      </c>
      <c r="Z289" s="35" t="s">
        <v>2604</v>
      </c>
      <c r="AA289" s="117" t="str">
        <f t="shared" si="39"/>
        <v>BLACK</v>
      </c>
      <c r="AB289" s="7" t="str">
        <f>IF(AA289="", "", IFERROR(VLOOKUP(AA289, colorList!A:B,2,FALSE),""))</f>
        <v>fekete</v>
      </c>
      <c r="AC289" s="7" t="str">
        <f>IF(Z289="", "", IFERROR(VLOOKUP(Z289, colorList!A:B,2,FALSE),""))</f>
        <v>fekete</v>
      </c>
      <c r="AD289" s="7"/>
    </row>
    <row r="290" spans="1:30" ht="60" customHeight="1" x14ac:dyDescent="0.25">
      <c r="A290" s="53" t="s">
        <v>866</v>
      </c>
      <c r="B290" s="7" t="str" cm="1">
        <f t="array" ref="B290">ProcessN2(S290,A290,C290)</f>
        <v>AC596_09</v>
      </c>
      <c r="C290" s="7" t="s">
        <v>1016</v>
      </c>
      <c r="D290" s="52" t="str">
        <f t="shared" si="32"/>
        <v>Acavallo ívelt zselés bárányszőrös hevedervédő</v>
      </c>
      <c r="E290" s="52" t="s">
        <v>2761</v>
      </c>
      <c r="F290" s="52" t="str">
        <f t="shared" si="33"/>
        <v>Short girth sleeve classic gel sheepskin</v>
      </c>
      <c r="G290" s="52" t="s">
        <v>2881</v>
      </c>
      <c r="H290" s="116" t="str">
        <f t="shared" si="34"/>
        <v>Acavallo</v>
      </c>
      <c r="I290" s="35" t="s">
        <v>2999</v>
      </c>
      <c r="J290" s="53" t="str">
        <f t="shared" si="35"/>
        <v>Lófelszerelés</v>
      </c>
      <c r="K290" s="53" t="s">
        <v>3007</v>
      </c>
      <c r="L290" s="53" t="str">
        <f t="shared" si="36"/>
        <v>Nyereg és tartozékai</v>
      </c>
      <c r="M290" s="53" t="s">
        <v>3008</v>
      </c>
      <c r="N290" s="35" t="str">
        <f t="shared" si="37"/>
        <v>Heveder</v>
      </c>
      <c r="O290" s="35" t="s">
        <v>3009</v>
      </c>
      <c r="P290" s="53" t="str">
        <f t="shared" si="38"/>
        <v>Heveder kiegészítők</v>
      </c>
      <c r="Q290" s="53" t="s">
        <v>3013</v>
      </c>
      <c r="R290" s="55" t="s">
        <v>3111</v>
      </c>
      <c r="S290" s="35" t="s">
        <v>1508</v>
      </c>
      <c r="T290" s="34">
        <v>0</v>
      </c>
      <c r="U290" s="35">
        <v>203.5</v>
      </c>
      <c r="V290" s="1" t="s">
        <v>2603</v>
      </c>
      <c r="W290" s="55">
        <v>0.2</v>
      </c>
      <c r="X290" s="35" t="str">
        <f>IFERROR(
    IF(ISNUMBER(MATCH(TRIM(CLEAN(SUBSTITUTE(SUBSTITUTE(Y290, CHAR(13), ""), CHAR(10), " "))), sizeList!A:A, 0)),
        INDEX(sizeList!B:B, MATCH(TRIM(CLEAN(SUBSTITUTE(SUBSTITUTE(Y290, CHAR(13), ""), CHAR(10), " "))), sizeList!A:A, 0)),
        IF(ISNUMBER(MATCH(Y290, sizeList!A:A, 0)),
            INDEX(sizeList!B:B, MATCH(Y290, sizeList!A:A, 0)),
            IF(ISNUMBER(MATCH(TRIM(CLEAN(SUBSTITUTE(SUBSTITUTE(Y290, CHAR(13), ""), CHAR(10), " "))), sizeList!B:B, 0)),
                INDEX(sizeList!B:B, MATCH(TRIM(CLEAN(SUBSTITUTE(SUBSTITUTE(Y290, CHAR(13), ""), CHAR(10), " "))), sizeList!B:B, 0)),
                IF(ISNUMBER(MATCH(Y290, sizeList!B:B, 0)),
                    INDEX(sizeList!B:B, MATCH(Y290, sizeList!B:B, 0)),
                    "")
            )
        )
    ),
    ""
)</f>
        <v>M (60 - 70 CM)</v>
      </c>
      <c r="Y290" s="35" t="s">
        <v>590</v>
      </c>
      <c r="Z290" s="35" t="s">
        <v>2604</v>
      </c>
      <c r="AA290" s="117" t="str">
        <f t="shared" si="39"/>
        <v>BLACK</v>
      </c>
      <c r="AB290" s="7" t="str">
        <f>IF(AA290="", "", IFERROR(VLOOKUP(AA290, colorList!A:B,2,FALSE),""))</f>
        <v>fekete</v>
      </c>
      <c r="AC290" s="7" t="str">
        <f>IF(Z290="", "", IFERROR(VLOOKUP(Z290, colorList!A:B,2,FALSE),""))</f>
        <v>fekete</v>
      </c>
      <c r="AD290" s="7"/>
    </row>
    <row r="291" spans="1:30" ht="60" customHeight="1" x14ac:dyDescent="0.25">
      <c r="A291" s="53" t="s">
        <v>866</v>
      </c>
      <c r="B291" s="7" t="str" cm="1">
        <f t="array" ref="B291">ProcessN2(S291,A291,C291)</f>
        <v>AC596_09</v>
      </c>
      <c r="C291" s="7" t="s">
        <v>1017</v>
      </c>
      <c r="D291" s="52" t="str">
        <f t="shared" si="32"/>
        <v>Acavallo ívelt zselés bárányszőrös hevedervédő</v>
      </c>
      <c r="E291" s="52" t="s">
        <v>2761</v>
      </c>
      <c r="F291" s="52" t="str">
        <f t="shared" si="33"/>
        <v>Short girth sleeve classic gel sheepskin</v>
      </c>
      <c r="G291" s="52" t="s">
        <v>2881</v>
      </c>
      <c r="H291" s="116" t="str">
        <f t="shared" si="34"/>
        <v>Acavallo</v>
      </c>
      <c r="I291" s="35" t="s">
        <v>2999</v>
      </c>
      <c r="J291" s="53" t="str">
        <f t="shared" si="35"/>
        <v>Lófelszerelés</v>
      </c>
      <c r="K291" s="53" t="s">
        <v>3007</v>
      </c>
      <c r="L291" s="53" t="str">
        <f t="shared" si="36"/>
        <v>Nyereg és tartozékai</v>
      </c>
      <c r="M291" s="53" t="s">
        <v>3008</v>
      </c>
      <c r="N291" s="35" t="str">
        <f t="shared" si="37"/>
        <v>Heveder</v>
      </c>
      <c r="O291" s="35" t="s">
        <v>3009</v>
      </c>
      <c r="P291" s="53" t="str">
        <f t="shared" si="38"/>
        <v>Heveder kiegészítők</v>
      </c>
      <c r="Q291" s="53" t="s">
        <v>3013</v>
      </c>
      <c r="R291" s="55" t="s">
        <v>3111</v>
      </c>
      <c r="S291" s="35" t="s">
        <v>1509</v>
      </c>
      <c r="T291" s="34">
        <v>0</v>
      </c>
      <c r="U291" s="35">
        <v>203.5</v>
      </c>
      <c r="V291" s="1" t="s">
        <v>2603</v>
      </c>
      <c r="W291" s="55">
        <v>0.2</v>
      </c>
      <c r="X291" s="35" t="str">
        <f>IFERROR(
    IF(ISNUMBER(MATCH(TRIM(CLEAN(SUBSTITUTE(SUBSTITUTE(Y291, CHAR(13), ""), CHAR(10), " "))), sizeList!A:A, 0)),
        INDEX(sizeList!B:B, MATCH(TRIM(CLEAN(SUBSTITUTE(SUBSTITUTE(Y291, CHAR(13), ""), CHAR(10), " "))), sizeList!A:A, 0)),
        IF(ISNUMBER(MATCH(Y291, sizeList!A:A, 0)),
            INDEX(sizeList!B:B, MATCH(Y291, sizeList!A:A, 0)),
            IF(ISNUMBER(MATCH(TRIM(CLEAN(SUBSTITUTE(SUBSTITUTE(Y291, CHAR(13), ""), CHAR(10), " "))), sizeList!B:B, 0)),
                INDEX(sizeList!B:B, MATCH(TRIM(CLEAN(SUBSTITUTE(SUBSTITUTE(Y291, CHAR(13), ""), CHAR(10), " "))), sizeList!B:B, 0)),
                IF(ISNUMBER(MATCH(Y291, sizeList!B:B, 0)),
                    INDEX(sizeList!B:B, MATCH(Y291, sizeList!B:B, 0)),
                    "")
            )
        )
    ),
    ""
)</f>
        <v>L (70 - 80 CM)</v>
      </c>
      <c r="Y291" s="35" t="s">
        <v>591</v>
      </c>
      <c r="Z291" s="35" t="s">
        <v>2604</v>
      </c>
      <c r="AA291" s="117" t="str">
        <f t="shared" si="39"/>
        <v>BLACK</v>
      </c>
      <c r="AB291" s="7" t="str">
        <f>IF(AA291="", "", IFERROR(VLOOKUP(AA291, colorList!A:B,2,FALSE),""))</f>
        <v>fekete</v>
      </c>
      <c r="AC291" s="7" t="str">
        <f>IF(Z291="", "", IFERROR(VLOOKUP(Z291, colorList!A:B,2,FALSE),""))</f>
        <v>fekete</v>
      </c>
      <c r="AD291" s="7"/>
    </row>
    <row r="292" spans="1:30" ht="60" customHeight="1" x14ac:dyDescent="0.25">
      <c r="A292" s="53" t="s">
        <v>898</v>
      </c>
      <c r="B292" s="7" t="str" cm="1">
        <f t="array" ref="B292">ProcessN2(S292,A292,C292)</f>
        <v>AC601_07</v>
      </c>
      <c r="C292" s="7" t="s">
        <v>1035</v>
      </c>
      <c r="D292" s="52" t="str">
        <f t="shared" si="32"/>
        <v>Acavallo Opera kengyel</v>
      </c>
      <c r="E292" s="52" t="s">
        <v>2792</v>
      </c>
      <c r="F292" s="52" t="str">
        <f t="shared" si="33"/>
        <v>Opera stirrups</v>
      </c>
      <c r="G292" s="52" t="s">
        <v>2914</v>
      </c>
      <c r="H292" s="116" t="str">
        <f t="shared" si="34"/>
        <v>Acavallo</v>
      </c>
      <c r="I292" s="35" t="s">
        <v>2999</v>
      </c>
      <c r="J292" s="53" t="str">
        <f t="shared" si="35"/>
        <v>Lófelszerelés</v>
      </c>
      <c r="K292" s="53" t="s">
        <v>3007</v>
      </c>
      <c r="L292" s="35" t="str">
        <f t="shared" si="36"/>
        <v>Nyereg és tartozékai</v>
      </c>
      <c r="M292" s="35" t="s">
        <v>3008</v>
      </c>
      <c r="N292" s="35" t="str">
        <f t="shared" si="37"/>
        <v>Kengyel</v>
      </c>
      <c r="O292" s="35" t="s">
        <v>3018</v>
      </c>
      <c r="P292" s="35" t="str">
        <f t="shared" si="38"/>
        <v/>
      </c>
      <c r="Q292" s="35"/>
      <c r="R292" s="50" t="s">
        <v>3144</v>
      </c>
      <c r="S292" s="35" t="s">
        <v>1803</v>
      </c>
      <c r="T292" s="34">
        <v>0</v>
      </c>
      <c r="U292" s="35">
        <v>122</v>
      </c>
      <c r="V292" s="1" t="s">
        <v>2603</v>
      </c>
      <c r="W292" s="50">
        <v>0.3</v>
      </c>
      <c r="X292" s="35" t="str">
        <f>IFERROR(
    IF(ISNUMBER(MATCH(TRIM(CLEAN(SUBSTITUTE(SUBSTITUTE(Y292, CHAR(13), ""), CHAR(10), " "))), sizeList!A:A, 0)),
        INDEX(sizeList!B:B, MATCH(TRIM(CLEAN(SUBSTITUTE(SUBSTITUTE(Y292, CHAR(13), ""), CHAR(10), " "))), sizeList!A:A, 0)),
        IF(ISNUMBER(MATCH(Y292, sizeList!A:A, 0)),
            INDEX(sizeList!B:B, MATCH(Y292, sizeList!A:A, 0)),
            IF(ISNUMBER(MATCH(TRIM(CLEAN(SUBSTITUTE(SUBSTITUTE(Y292, CHAR(13), ""), CHAR(10), " "))), sizeList!B:B, 0)),
                INDEX(sizeList!B:B, MATCH(TRIM(CLEAN(SUBSTITUTE(SUBSTITUTE(Y292, CHAR(13), ""), CHAR(10), " "))), sizeList!B:B, 0)),
                IF(ISNUMBER(MATCH(Y292, sizeList!B:B, 0)),
                    INDEX(sizeList!B:B, MATCH(Y292, sizeList!B:B, 0)),
                    "")
            )
        )
    ),
    ""
)</f>
        <v>ONE</v>
      </c>
      <c r="Y292" s="35" t="s">
        <v>592</v>
      </c>
      <c r="Z292" s="35" t="s">
        <v>2609</v>
      </c>
      <c r="AA292" s="117" t="str">
        <f t="shared" si="39"/>
        <v>BROWN</v>
      </c>
      <c r="AB292" s="7" t="str">
        <f>IF(AA292="", "", IFERROR(VLOOKUP(AA292, colorList!A:B,2,FALSE),""))</f>
        <v>barna</v>
      </c>
      <c r="AC292" s="7" t="str">
        <f>IF(Z292="", "", IFERROR(VLOOKUP(Z292, colorList!A:B,2,FALSE),""))</f>
        <v>barna</v>
      </c>
      <c r="AD292" s="7"/>
    </row>
    <row r="293" spans="1:30" ht="60" customHeight="1" x14ac:dyDescent="0.25">
      <c r="A293" s="53" t="s">
        <v>898</v>
      </c>
      <c r="B293" s="7" t="str" cm="1">
        <f t="array" ref="B293">ProcessN2(S293,A293,C293)</f>
        <v>AC601_09</v>
      </c>
      <c r="C293" s="7" t="s">
        <v>1033</v>
      </c>
      <c r="D293" s="52" t="str">
        <f t="shared" si="32"/>
        <v>Acavallo Opera kengyel</v>
      </c>
      <c r="E293" s="52" t="s">
        <v>2792</v>
      </c>
      <c r="F293" s="52" t="str">
        <f t="shared" si="33"/>
        <v>Opera stirrups</v>
      </c>
      <c r="G293" s="52" t="s">
        <v>2914</v>
      </c>
      <c r="H293" s="116" t="str">
        <f t="shared" si="34"/>
        <v>Acavallo</v>
      </c>
      <c r="I293" s="35" t="s">
        <v>2999</v>
      </c>
      <c r="J293" s="53" t="str">
        <f t="shared" si="35"/>
        <v>Lófelszerelés</v>
      </c>
      <c r="K293" s="53" t="s">
        <v>3007</v>
      </c>
      <c r="L293" s="35" t="str">
        <f t="shared" si="36"/>
        <v>Nyereg és tartozékai</v>
      </c>
      <c r="M293" s="35" t="s">
        <v>3008</v>
      </c>
      <c r="N293" s="35" t="str">
        <f t="shared" si="37"/>
        <v>Kengyel</v>
      </c>
      <c r="O293" s="35" t="s">
        <v>3018</v>
      </c>
      <c r="P293" s="35" t="str">
        <f t="shared" si="38"/>
        <v/>
      </c>
      <c r="Q293" s="35"/>
      <c r="R293" s="50" t="s">
        <v>3144</v>
      </c>
      <c r="S293" s="35" t="s">
        <v>1804</v>
      </c>
      <c r="T293" s="34">
        <v>0</v>
      </c>
      <c r="U293" s="35">
        <v>122</v>
      </c>
      <c r="V293" s="1" t="s">
        <v>2603</v>
      </c>
      <c r="W293" s="50">
        <v>0.3</v>
      </c>
      <c r="X293" s="35" t="str">
        <f>IFERROR(
    IF(ISNUMBER(MATCH(TRIM(CLEAN(SUBSTITUTE(SUBSTITUTE(Y293, CHAR(13), ""), CHAR(10), " "))), sizeList!A:A, 0)),
        INDEX(sizeList!B:B, MATCH(TRIM(CLEAN(SUBSTITUTE(SUBSTITUTE(Y293, CHAR(13), ""), CHAR(10), " "))), sizeList!A:A, 0)),
        IF(ISNUMBER(MATCH(Y293, sizeList!A:A, 0)),
            INDEX(sizeList!B:B, MATCH(Y293, sizeList!A:A, 0)),
            IF(ISNUMBER(MATCH(TRIM(CLEAN(SUBSTITUTE(SUBSTITUTE(Y293, CHAR(13), ""), CHAR(10), " "))), sizeList!B:B, 0)),
                INDEX(sizeList!B:B, MATCH(TRIM(CLEAN(SUBSTITUTE(SUBSTITUTE(Y293, CHAR(13), ""), CHAR(10), " "))), sizeList!B:B, 0)),
                IF(ISNUMBER(MATCH(Y293, sizeList!B:B, 0)),
                    INDEX(sizeList!B:B, MATCH(Y293, sizeList!B:B, 0)),
                    "")
            )
        )
    ),
    ""
)</f>
        <v>ONE</v>
      </c>
      <c r="Y293" s="35" t="s">
        <v>592</v>
      </c>
      <c r="Z293" s="35" t="s">
        <v>2604</v>
      </c>
      <c r="AA293" s="117" t="str">
        <f t="shared" si="39"/>
        <v>BLACK</v>
      </c>
      <c r="AB293" s="7" t="str">
        <f>IF(AA293="", "", IFERROR(VLOOKUP(AA293, colorList!A:B,2,FALSE),""))</f>
        <v>fekete</v>
      </c>
      <c r="AC293" s="7" t="str">
        <f>IF(Z293="", "", IFERROR(VLOOKUP(Z293, colorList!A:B,2,FALSE),""))</f>
        <v>fekete</v>
      </c>
      <c r="AD293" s="7"/>
    </row>
    <row r="294" spans="1:30" ht="60" customHeight="1" x14ac:dyDescent="0.25">
      <c r="A294" s="47" t="s">
        <v>893</v>
      </c>
      <c r="B294" s="7" t="str" cm="1">
        <f t="array" ref="B294">ProcessN2(S294,A294,C294)</f>
        <v>AC604_BK</v>
      </c>
      <c r="C294" s="7" t="s">
        <v>1169</v>
      </c>
      <c r="D294" s="49" t="str">
        <f t="shared" si="32"/>
        <v>Acavallo kengyelvédő huzat</v>
      </c>
      <c r="E294" s="49" t="s">
        <v>2788</v>
      </c>
      <c r="F294" s="52" t="str">
        <f t="shared" si="33"/>
        <v>Stirrup covers with logo</v>
      </c>
      <c r="G294" s="49" t="s">
        <v>2909</v>
      </c>
      <c r="H294" s="116" t="str">
        <f t="shared" si="34"/>
        <v>Acavallo</v>
      </c>
      <c r="I294" s="39" t="s">
        <v>2999</v>
      </c>
      <c r="J294" s="39" t="str">
        <f t="shared" si="35"/>
        <v>Lófelszerelés</v>
      </c>
      <c r="K294" s="39" t="s">
        <v>3007</v>
      </c>
      <c r="L294" s="39" t="str">
        <f t="shared" si="36"/>
        <v>Nyereg és tartozékai</v>
      </c>
      <c r="M294" s="39" t="s">
        <v>3008</v>
      </c>
      <c r="N294" s="35" t="str">
        <f t="shared" si="37"/>
        <v>Nyeregvédő/kengyelhuzat</v>
      </c>
      <c r="O294" s="35" t="s">
        <v>3017</v>
      </c>
      <c r="P294" s="39" t="str">
        <f t="shared" si="38"/>
        <v/>
      </c>
      <c r="Q294" s="39"/>
      <c r="R294" s="68" t="s">
        <v>3139</v>
      </c>
      <c r="S294" s="39" t="s">
        <v>1802</v>
      </c>
      <c r="T294" s="34">
        <v>0</v>
      </c>
      <c r="U294" s="39">
        <v>21.5</v>
      </c>
      <c r="V294" s="1" t="s">
        <v>2603</v>
      </c>
      <c r="W294" s="68">
        <v>0.2</v>
      </c>
      <c r="X294" s="39" t="str">
        <f>IFERROR(
    IF(ISNUMBER(MATCH(TRIM(CLEAN(SUBSTITUTE(SUBSTITUTE(Y294, CHAR(13), ""), CHAR(10), " "))), sizeList!A:A, 0)),
        INDEX(sizeList!B:B, MATCH(TRIM(CLEAN(SUBSTITUTE(SUBSTITUTE(Y294, CHAR(13), ""), CHAR(10), " "))), sizeList!A:A, 0)),
        IF(ISNUMBER(MATCH(Y294, sizeList!A:A, 0)),
            INDEX(sizeList!B:B, MATCH(Y294, sizeList!A:A, 0)),
            IF(ISNUMBER(MATCH(TRIM(CLEAN(SUBSTITUTE(SUBSTITUTE(Y294, CHAR(13), ""), CHAR(10), " "))), sizeList!B:B, 0)),
                INDEX(sizeList!B:B, MATCH(TRIM(CLEAN(SUBSTITUTE(SUBSTITUTE(Y294, CHAR(13), ""), CHAR(10), " "))), sizeList!B:B, 0)),
                IF(ISNUMBER(MATCH(Y294, sizeList!B:B, 0)),
                    INDEX(sizeList!B:B, MATCH(Y294, sizeList!B:B, 0)),
                    "")
            )
        )
    ),
    ""
)</f>
        <v/>
      </c>
      <c r="Y294" s="39"/>
      <c r="Z294" s="39" t="s">
        <v>2604</v>
      </c>
      <c r="AA294" s="117" t="str">
        <f t="shared" si="39"/>
        <v>BLACK</v>
      </c>
      <c r="AB294" s="7" t="str">
        <f>IF(AA294="", "", IFERROR(VLOOKUP(AA294, colorList!A:B,2,FALSE),""))</f>
        <v>fekete</v>
      </c>
      <c r="AC294" s="7" t="str">
        <f>IF(Z294="", "", IFERROR(VLOOKUP(Z294, colorList!A:B,2,FALSE),""))</f>
        <v>fekete</v>
      </c>
      <c r="AD294" s="7"/>
    </row>
    <row r="295" spans="1:30" ht="60" customHeight="1" x14ac:dyDescent="0.25">
      <c r="A295" s="53" t="s">
        <v>894</v>
      </c>
      <c r="B295" s="7" t="str" cm="1">
        <f t="array" ref="B295">ProcessN2(S295,A295,C295)</f>
        <v>AC607A</v>
      </c>
      <c r="D295" s="52" t="str">
        <f t="shared" si="32"/>
        <v>Acavallo Arena AluPro kengyelbetét</v>
      </c>
      <c r="E295" s="52" t="s">
        <v>2789</v>
      </c>
      <c r="F295" s="52" t="str">
        <f t="shared" si="33"/>
        <v>Replacement tread Arena Alupro stirrups</v>
      </c>
      <c r="G295" s="52" t="s">
        <v>2910</v>
      </c>
      <c r="H295" s="116" t="str">
        <f t="shared" si="34"/>
        <v>Acavallo</v>
      </c>
      <c r="I295" s="35" t="s">
        <v>2999</v>
      </c>
      <c r="J295" s="53" t="str">
        <f t="shared" si="35"/>
        <v>Lófelszerelés</v>
      </c>
      <c r="K295" s="53" t="s">
        <v>3007</v>
      </c>
      <c r="L295" s="35" t="str">
        <f t="shared" si="36"/>
        <v>Nyereg és tartozékai</v>
      </c>
      <c r="M295" s="35" t="s">
        <v>3008</v>
      </c>
      <c r="N295" s="35" t="str">
        <f t="shared" si="37"/>
        <v>Kengyel</v>
      </c>
      <c r="O295" s="35" t="s">
        <v>3018</v>
      </c>
      <c r="P295" s="35" t="str">
        <f t="shared" si="38"/>
        <v/>
      </c>
      <c r="Q295" s="35"/>
      <c r="R295" s="50" t="s">
        <v>3140</v>
      </c>
      <c r="S295" s="35" t="s">
        <v>894</v>
      </c>
      <c r="T295" s="34">
        <v>0</v>
      </c>
      <c r="U295" s="35">
        <v>26</v>
      </c>
      <c r="V295" s="1" t="s">
        <v>2603</v>
      </c>
      <c r="W295" s="50">
        <v>0.3</v>
      </c>
      <c r="X295" s="35" t="str">
        <f>IFERROR(
    IF(ISNUMBER(MATCH(TRIM(CLEAN(SUBSTITUTE(SUBSTITUTE(Y295, CHAR(13), ""), CHAR(10), " "))), sizeList!A:A, 0)),
        INDEX(sizeList!B:B, MATCH(TRIM(CLEAN(SUBSTITUTE(SUBSTITUTE(Y295, CHAR(13), ""), CHAR(10), " "))), sizeList!A:A, 0)),
        IF(ISNUMBER(MATCH(Y295, sizeList!A:A, 0)),
            INDEX(sizeList!B:B, MATCH(Y295, sizeList!A:A, 0)),
            IF(ISNUMBER(MATCH(TRIM(CLEAN(SUBSTITUTE(SUBSTITUTE(Y295, CHAR(13), ""), CHAR(10), " "))), sizeList!B:B, 0)),
                INDEX(sizeList!B:B, MATCH(TRIM(CLEAN(SUBSTITUTE(SUBSTITUTE(Y295, CHAR(13), ""), CHAR(10), " "))), sizeList!B:B, 0)),
                IF(ISNUMBER(MATCH(Y295, sizeList!B:B, 0)),
                    INDEX(sizeList!B:B, MATCH(Y295, sizeList!B:B, 0)),
                    "")
            )
        )
    ),
    ""
)</f>
        <v/>
      </c>
      <c r="Y295" s="35"/>
      <c r="Z295" s="35"/>
      <c r="AA295" s="117" t="str">
        <f t="shared" si="39"/>
        <v/>
      </c>
      <c r="AB295" s="7" t="str">
        <f>IF(AA295="", "", IFERROR(VLOOKUP(AA295, colorList!A:B,2,FALSE),""))</f>
        <v/>
      </c>
      <c r="AC295" s="7" t="str">
        <f>IF(Z295="", "", IFERROR(VLOOKUP(Z295, colorList!A:B,2,FALSE),""))</f>
        <v/>
      </c>
      <c r="AD295" s="7"/>
    </row>
    <row r="296" spans="1:30" ht="60" customHeight="1" x14ac:dyDescent="0.25">
      <c r="A296" s="53" t="s">
        <v>895</v>
      </c>
      <c r="B296" s="7" t="str" cm="1">
        <f t="array" ref="B296">ProcessN2(S296,A296,C296)</f>
        <v>AC607B</v>
      </c>
      <c r="D296" s="52" t="str">
        <f t="shared" si="32"/>
        <v>Acavallo Arena AluPro kengyelbetét</v>
      </c>
      <c r="E296" s="52" t="s">
        <v>2789</v>
      </c>
      <c r="F296" s="52" t="str">
        <f t="shared" si="33"/>
        <v>Replacement arm Arena Alupro stirrups</v>
      </c>
      <c r="G296" s="52" t="s">
        <v>2911</v>
      </c>
      <c r="H296" s="116" t="str">
        <f t="shared" si="34"/>
        <v>Acavallo</v>
      </c>
      <c r="I296" s="35" t="s">
        <v>2999</v>
      </c>
      <c r="J296" s="53" t="str">
        <f t="shared" si="35"/>
        <v>Lófelszerelés</v>
      </c>
      <c r="K296" s="53" t="s">
        <v>3007</v>
      </c>
      <c r="L296" s="35" t="str">
        <f t="shared" si="36"/>
        <v>Nyereg és tartozékai</v>
      </c>
      <c r="M296" s="35" t="s">
        <v>3008</v>
      </c>
      <c r="N296" s="35" t="str">
        <f t="shared" si="37"/>
        <v>Kengyel</v>
      </c>
      <c r="O296" s="35" t="s">
        <v>3018</v>
      </c>
      <c r="P296" s="35" t="str">
        <f t="shared" si="38"/>
        <v/>
      </c>
      <c r="Q296" s="35"/>
      <c r="R296" s="50" t="s">
        <v>3141</v>
      </c>
      <c r="S296" s="35" t="s">
        <v>895</v>
      </c>
      <c r="T296" s="34">
        <v>0</v>
      </c>
      <c r="U296" s="35">
        <v>26</v>
      </c>
      <c r="V296" s="1" t="s">
        <v>2603</v>
      </c>
      <c r="W296" s="50">
        <v>0.3</v>
      </c>
      <c r="X296" s="35" t="str">
        <f>IFERROR(
    IF(ISNUMBER(MATCH(TRIM(CLEAN(SUBSTITUTE(SUBSTITUTE(Y296, CHAR(13), ""), CHAR(10), " "))), sizeList!A:A, 0)),
        INDEX(sizeList!B:B, MATCH(TRIM(CLEAN(SUBSTITUTE(SUBSTITUTE(Y296, CHAR(13), ""), CHAR(10), " "))), sizeList!A:A, 0)),
        IF(ISNUMBER(MATCH(Y296, sizeList!A:A, 0)),
            INDEX(sizeList!B:B, MATCH(Y296, sizeList!A:A, 0)),
            IF(ISNUMBER(MATCH(TRIM(CLEAN(SUBSTITUTE(SUBSTITUTE(Y296, CHAR(13), ""), CHAR(10), " "))), sizeList!B:B, 0)),
                INDEX(sizeList!B:B, MATCH(TRIM(CLEAN(SUBSTITUTE(SUBSTITUTE(Y296, CHAR(13), ""), CHAR(10), " "))), sizeList!B:B, 0)),
                IF(ISNUMBER(MATCH(Y296, sizeList!B:B, 0)),
                    INDEX(sizeList!B:B, MATCH(Y296, sizeList!B:B, 0)),
                    "")
            )
        )
    ),
    ""
)</f>
        <v/>
      </c>
      <c r="Y296" s="35"/>
      <c r="Z296" s="35"/>
      <c r="AA296" s="117" t="str">
        <f t="shared" si="39"/>
        <v/>
      </c>
      <c r="AB296" s="7" t="str">
        <f>IF(AA296="", "", IFERROR(VLOOKUP(AA296, colorList!A:B,2,FALSE),""))</f>
        <v/>
      </c>
      <c r="AC296" s="7" t="str">
        <f>IF(Z296="", "", IFERROR(VLOOKUP(Z296, colorList!A:B,2,FALSE),""))</f>
        <v/>
      </c>
      <c r="AD296" s="7"/>
    </row>
    <row r="297" spans="1:30" ht="60" customHeight="1" x14ac:dyDescent="0.25">
      <c r="A297" s="53" t="s">
        <v>896</v>
      </c>
      <c r="B297" s="7" t="str" cm="1">
        <f t="array" ref="B297">ProcessN2(S297,A297,C297)</f>
        <v>AC613</v>
      </c>
      <c r="D297" s="52" t="str">
        <f t="shared" si="32"/>
        <v>Acavallo rozsdamentes acél kengyelbetét</v>
      </c>
      <c r="E297" s="52" t="s">
        <v>2790</v>
      </c>
      <c r="F297" s="52" t="str">
        <f t="shared" si="33"/>
        <v>Replacement stainless steel pad adjustable stirrups</v>
      </c>
      <c r="G297" s="52" t="s">
        <v>2912</v>
      </c>
      <c r="H297" s="116" t="str">
        <f t="shared" si="34"/>
        <v>Acavallo</v>
      </c>
      <c r="I297" s="35" t="s">
        <v>2999</v>
      </c>
      <c r="J297" s="53" t="str">
        <f t="shared" si="35"/>
        <v>Lófelszerelés</v>
      </c>
      <c r="K297" s="53" t="s">
        <v>3007</v>
      </c>
      <c r="L297" s="35" t="str">
        <f t="shared" si="36"/>
        <v>Nyereg és tartozékai</v>
      </c>
      <c r="M297" s="35" t="s">
        <v>3008</v>
      </c>
      <c r="N297" s="35" t="str">
        <f t="shared" si="37"/>
        <v>Kengyel</v>
      </c>
      <c r="O297" s="35" t="s">
        <v>3018</v>
      </c>
      <c r="P297" s="35" t="str">
        <f t="shared" si="38"/>
        <v/>
      </c>
      <c r="Q297" s="35"/>
      <c r="R297" s="50" t="s">
        <v>3142</v>
      </c>
      <c r="S297" s="35" t="s">
        <v>896</v>
      </c>
      <c r="T297" s="34">
        <v>0</v>
      </c>
      <c r="U297" s="35">
        <v>26.5</v>
      </c>
      <c r="V297" s="1" t="s">
        <v>2603</v>
      </c>
      <c r="W297" s="50">
        <v>0.3</v>
      </c>
      <c r="X297" s="35" t="str">
        <f>IFERROR(
    IF(ISNUMBER(MATCH(TRIM(CLEAN(SUBSTITUTE(SUBSTITUTE(Y297, CHAR(13), ""), CHAR(10), " "))), sizeList!A:A, 0)),
        INDEX(sizeList!B:B, MATCH(TRIM(CLEAN(SUBSTITUTE(SUBSTITUTE(Y297, CHAR(13), ""), CHAR(10), " "))), sizeList!A:A, 0)),
        IF(ISNUMBER(MATCH(Y297, sizeList!A:A, 0)),
            INDEX(sizeList!B:B, MATCH(Y297, sizeList!A:A, 0)),
            IF(ISNUMBER(MATCH(TRIM(CLEAN(SUBSTITUTE(SUBSTITUTE(Y297, CHAR(13), ""), CHAR(10), " "))), sizeList!B:B, 0)),
                INDEX(sizeList!B:B, MATCH(TRIM(CLEAN(SUBSTITUTE(SUBSTITUTE(Y297, CHAR(13), ""), CHAR(10), " "))), sizeList!B:B, 0)),
                IF(ISNUMBER(MATCH(Y297, sizeList!B:B, 0)),
                    INDEX(sizeList!B:B, MATCH(Y297, sizeList!B:B, 0)),
                    "")
            )
        )
    ),
    ""
)</f>
        <v/>
      </c>
      <c r="Y297" s="35"/>
      <c r="Z297" s="35"/>
      <c r="AA297" s="117" t="str">
        <f t="shared" si="39"/>
        <v/>
      </c>
      <c r="AB297" s="7" t="str">
        <f>IF(AA297="", "", IFERROR(VLOOKUP(AA297, colorList!A:B,2,FALSE),""))</f>
        <v/>
      </c>
      <c r="AC297" s="7" t="str">
        <f>IF(Z297="", "", IFERROR(VLOOKUP(Z297, colorList!A:B,2,FALSE),""))</f>
        <v/>
      </c>
      <c r="AD297" s="7"/>
    </row>
    <row r="298" spans="1:30" ht="60" customHeight="1" x14ac:dyDescent="0.25">
      <c r="A298" s="53" t="s">
        <v>897</v>
      </c>
      <c r="B298" s="7" t="str" cm="1">
        <f t="array" ref="B298">ProcessN2(S298,A298,C298)</f>
        <v>AC617B</v>
      </c>
      <c r="D298" s="52" t="str">
        <f t="shared" si="32"/>
        <v>Acavallo Arena AluPro kengyelhez csere kar</v>
      </c>
      <c r="E298" s="52" t="s">
        <v>2791</v>
      </c>
      <c r="F298" s="52" t="str">
        <f t="shared" si="33"/>
        <v>Replacement plastic arm Arena Alupro stirrups</v>
      </c>
      <c r="G298" s="52" t="s">
        <v>2913</v>
      </c>
      <c r="H298" s="116" t="str">
        <f t="shared" si="34"/>
        <v>Acavallo</v>
      </c>
      <c r="I298" s="35" t="s">
        <v>2999</v>
      </c>
      <c r="J298" s="53" t="str">
        <f t="shared" si="35"/>
        <v>Lófelszerelés</v>
      </c>
      <c r="K298" s="53" t="s">
        <v>3007</v>
      </c>
      <c r="L298" s="35" t="str">
        <f t="shared" si="36"/>
        <v>Nyereg és tartozékai</v>
      </c>
      <c r="M298" s="35" t="s">
        <v>3008</v>
      </c>
      <c r="N298" s="35" t="str">
        <f t="shared" si="37"/>
        <v>Kengyel</v>
      </c>
      <c r="O298" s="35" t="s">
        <v>3018</v>
      </c>
      <c r="P298" s="35" t="str">
        <f t="shared" si="38"/>
        <v/>
      </c>
      <c r="Q298" s="35"/>
      <c r="R298" s="50" t="s">
        <v>3143</v>
      </c>
      <c r="S298" s="35" t="s">
        <v>897</v>
      </c>
      <c r="T298" s="34">
        <v>0</v>
      </c>
      <c r="U298" s="35">
        <v>26</v>
      </c>
      <c r="V298" s="1" t="s">
        <v>2603</v>
      </c>
      <c r="W298" s="50">
        <v>0.3</v>
      </c>
      <c r="X298" s="35" t="str">
        <f>IFERROR(
    IF(ISNUMBER(MATCH(TRIM(CLEAN(SUBSTITUTE(SUBSTITUTE(Y298, CHAR(13), ""), CHAR(10), " "))), sizeList!A:A, 0)),
        INDEX(sizeList!B:B, MATCH(TRIM(CLEAN(SUBSTITUTE(SUBSTITUTE(Y298, CHAR(13), ""), CHAR(10), " "))), sizeList!A:A, 0)),
        IF(ISNUMBER(MATCH(Y298, sizeList!A:A, 0)),
            INDEX(sizeList!B:B, MATCH(Y298, sizeList!A:A, 0)),
            IF(ISNUMBER(MATCH(TRIM(CLEAN(SUBSTITUTE(SUBSTITUTE(Y298, CHAR(13), ""), CHAR(10), " "))), sizeList!B:B, 0)),
                INDEX(sizeList!B:B, MATCH(TRIM(CLEAN(SUBSTITUTE(SUBSTITUTE(Y298, CHAR(13), ""), CHAR(10), " "))), sizeList!B:B, 0)),
                IF(ISNUMBER(MATCH(Y298, sizeList!B:B, 0)),
                    INDEX(sizeList!B:B, MATCH(Y298, sizeList!B:B, 0)),
                    "")
            )
        )
    ),
    ""
)</f>
        <v/>
      </c>
      <c r="Y298" s="35"/>
      <c r="Z298" s="35"/>
      <c r="AA298" s="117" t="str">
        <f t="shared" si="39"/>
        <v/>
      </c>
      <c r="AB298" s="7" t="str">
        <f>IF(AA298="", "", IFERROR(VLOOKUP(AA298, colorList!A:B,2,FALSE),""))</f>
        <v/>
      </c>
      <c r="AC298" s="7" t="str">
        <f>IF(Z298="", "", IFERROR(VLOOKUP(Z298, colorList!A:B,2,FALSE),""))</f>
        <v/>
      </c>
      <c r="AD298" s="7"/>
    </row>
    <row r="299" spans="1:30" ht="60" customHeight="1" x14ac:dyDescent="0.25">
      <c r="A299" s="53" t="s">
        <v>899</v>
      </c>
      <c r="B299" s="7" t="str" cm="1">
        <f t="array" ref="B299">ProcessN2(S299,A299,C299)</f>
        <v>AC621_04</v>
      </c>
      <c r="C299" s="7" t="s">
        <v>1170</v>
      </c>
      <c r="D299" s="52" t="str">
        <f t="shared" si="32"/>
        <v>Acavallo Arco Evolution AluPro kengyel</v>
      </c>
      <c r="E299" s="52" t="s">
        <v>2793</v>
      </c>
      <c r="F299" s="52" t="str">
        <f t="shared" si="33"/>
        <v>Arco Evolution Alupro stirrups</v>
      </c>
      <c r="G299" s="52" t="s">
        <v>2915</v>
      </c>
      <c r="H299" s="116" t="str">
        <f t="shared" si="34"/>
        <v>Acavallo</v>
      </c>
      <c r="I299" s="35" t="s">
        <v>2999</v>
      </c>
      <c r="J299" s="53" t="str">
        <f t="shared" si="35"/>
        <v>Lófelszerelés</v>
      </c>
      <c r="K299" s="53" t="s">
        <v>3007</v>
      </c>
      <c r="L299" s="35" t="str">
        <f t="shared" si="36"/>
        <v>Nyereg és tartozékai</v>
      </c>
      <c r="M299" s="35" t="s">
        <v>3008</v>
      </c>
      <c r="N299" s="35" t="str">
        <f t="shared" si="37"/>
        <v>Kengyel</v>
      </c>
      <c r="O299" s="35" t="s">
        <v>3018</v>
      </c>
      <c r="P299" s="35" t="str">
        <f t="shared" si="38"/>
        <v/>
      </c>
      <c r="Q299" s="35"/>
      <c r="R299" s="50" t="s">
        <v>3145</v>
      </c>
      <c r="S299" s="35" t="s">
        <v>1805</v>
      </c>
      <c r="T299" s="34">
        <v>0</v>
      </c>
      <c r="U299" s="35">
        <v>137</v>
      </c>
      <c r="V299" s="1" t="s">
        <v>2603</v>
      </c>
      <c r="W299" s="50">
        <v>0.3</v>
      </c>
      <c r="X299" s="35" t="str">
        <f>IFERROR(
    IF(ISNUMBER(MATCH(TRIM(CLEAN(SUBSTITUTE(SUBSTITUTE(Y299, CHAR(13), ""), CHAR(10), " "))), sizeList!A:A, 0)),
        INDEX(sizeList!B:B, MATCH(TRIM(CLEAN(SUBSTITUTE(SUBSTITUTE(Y299, CHAR(13), ""), CHAR(10), " "))), sizeList!A:A, 0)),
        IF(ISNUMBER(MATCH(Y299, sizeList!A:A, 0)),
            INDEX(sizeList!B:B, MATCH(Y299, sizeList!A:A, 0)),
            IF(ISNUMBER(MATCH(TRIM(CLEAN(SUBSTITUTE(SUBSTITUTE(Y299, CHAR(13), ""), CHAR(10), " "))), sizeList!B:B, 0)),
                INDEX(sizeList!B:B, MATCH(TRIM(CLEAN(SUBSTITUTE(SUBSTITUTE(Y299, CHAR(13), ""), CHAR(10), " "))), sizeList!B:B, 0)),
                IF(ISNUMBER(MATCH(Y299, sizeList!B:B, 0)),
                    INDEX(sizeList!B:B, MATCH(Y299, sizeList!B:B, 0)),
                    "")
            )
        )
    ),
    ""
)</f>
        <v>ONE</v>
      </c>
      <c r="Y299" s="35" t="s">
        <v>592</v>
      </c>
      <c r="Z299" s="35" t="s">
        <v>2635</v>
      </c>
      <c r="AA299" s="117" t="str">
        <f t="shared" si="39"/>
        <v>CHARCOAL</v>
      </c>
      <c r="AB299" s="7" t="str">
        <f>IF(AA299="", "", IFERROR(VLOOKUP(AA299, colorList!A:B,2,FALSE),""))</f>
        <v>faszén</v>
      </c>
      <c r="AC299" s="7" t="str">
        <f>IF(Z299="", "", IFERROR(VLOOKUP(Z299, colorList!A:B,2,FALSE),""))</f>
        <v>faszén</v>
      </c>
      <c r="AD299" s="7"/>
    </row>
    <row r="300" spans="1:30" ht="60" customHeight="1" x14ac:dyDescent="0.25">
      <c r="A300" s="53" t="s">
        <v>899</v>
      </c>
      <c r="B300" s="7" t="str" cm="1">
        <f t="array" ref="B300">ProcessN2(S300,A300,C300)</f>
        <v>AC621_07</v>
      </c>
      <c r="C300" s="7" t="s">
        <v>1035</v>
      </c>
      <c r="D300" s="52" t="str">
        <f t="shared" si="32"/>
        <v>Acavallo Arco Evolution AluPro kengyel</v>
      </c>
      <c r="E300" s="52" t="s">
        <v>2793</v>
      </c>
      <c r="F300" s="52" t="str">
        <f t="shared" si="33"/>
        <v>Arco Evolution Alupro stirrups</v>
      </c>
      <c r="G300" s="52" t="s">
        <v>2915</v>
      </c>
      <c r="H300" s="116" t="str">
        <f t="shared" si="34"/>
        <v>Acavallo</v>
      </c>
      <c r="I300" s="35" t="s">
        <v>2999</v>
      </c>
      <c r="J300" s="53" t="str">
        <f t="shared" si="35"/>
        <v>Lófelszerelés</v>
      </c>
      <c r="K300" s="53" t="s">
        <v>3007</v>
      </c>
      <c r="L300" s="35" t="str">
        <f t="shared" si="36"/>
        <v>Nyereg és tartozékai</v>
      </c>
      <c r="M300" s="35" t="s">
        <v>3008</v>
      </c>
      <c r="N300" s="35" t="str">
        <f t="shared" si="37"/>
        <v>Kengyel</v>
      </c>
      <c r="O300" s="35" t="s">
        <v>3018</v>
      </c>
      <c r="P300" s="35" t="str">
        <f t="shared" si="38"/>
        <v/>
      </c>
      <c r="Q300" s="35"/>
      <c r="R300" s="50" t="s">
        <v>3145</v>
      </c>
      <c r="S300" s="35" t="s">
        <v>1806</v>
      </c>
      <c r="T300" s="34">
        <v>0</v>
      </c>
      <c r="U300" s="35">
        <v>137</v>
      </c>
      <c r="V300" s="1" t="s">
        <v>2603</v>
      </c>
      <c r="W300" s="50">
        <v>0.3</v>
      </c>
      <c r="X300" s="35" t="str">
        <f>IFERROR(
    IF(ISNUMBER(MATCH(TRIM(CLEAN(SUBSTITUTE(SUBSTITUTE(Y300, CHAR(13), ""), CHAR(10), " "))), sizeList!A:A, 0)),
        INDEX(sizeList!B:B, MATCH(TRIM(CLEAN(SUBSTITUTE(SUBSTITUTE(Y300, CHAR(13), ""), CHAR(10), " "))), sizeList!A:A, 0)),
        IF(ISNUMBER(MATCH(Y300, sizeList!A:A, 0)),
            INDEX(sizeList!B:B, MATCH(Y300, sizeList!A:A, 0)),
            IF(ISNUMBER(MATCH(TRIM(CLEAN(SUBSTITUTE(SUBSTITUTE(Y300, CHAR(13), ""), CHAR(10), " "))), sizeList!B:B, 0)),
                INDEX(sizeList!B:B, MATCH(TRIM(CLEAN(SUBSTITUTE(SUBSTITUTE(Y300, CHAR(13), ""), CHAR(10), " "))), sizeList!B:B, 0)),
                IF(ISNUMBER(MATCH(Y300, sizeList!B:B, 0)),
                    INDEX(sizeList!B:B, MATCH(Y300, sizeList!B:B, 0)),
                    "")
            )
        )
    ),
    ""
)</f>
        <v>ONE</v>
      </c>
      <c r="Y300" s="35" t="s">
        <v>592</v>
      </c>
      <c r="Z300" s="35" t="s">
        <v>2609</v>
      </c>
      <c r="AA300" s="117" t="str">
        <f t="shared" si="39"/>
        <v>BROWN</v>
      </c>
      <c r="AB300" s="7" t="str">
        <f>IF(AA300="", "", IFERROR(VLOOKUP(AA300, colorList!A:B,2,FALSE),""))</f>
        <v>barna</v>
      </c>
      <c r="AC300" s="7" t="str">
        <f>IF(Z300="", "", IFERROR(VLOOKUP(Z300, colorList!A:B,2,FALSE),""))</f>
        <v>barna</v>
      </c>
      <c r="AD300" s="7"/>
    </row>
    <row r="301" spans="1:30" ht="60" customHeight="1" x14ac:dyDescent="0.25">
      <c r="A301" s="53" t="s">
        <v>899</v>
      </c>
      <c r="B301" s="7" t="str" cm="1">
        <f t="array" ref="B301">ProcessN2(S301,A301,C301)</f>
        <v>AC621_08</v>
      </c>
      <c r="C301" s="7" t="s">
        <v>1067</v>
      </c>
      <c r="D301" s="52" t="str">
        <f t="shared" si="32"/>
        <v>Acavallo Arco Evolution AluPro kengyel</v>
      </c>
      <c r="E301" s="52" t="s">
        <v>2793</v>
      </c>
      <c r="F301" s="52" t="str">
        <f t="shared" si="33"/>
        <v>Arco Evolution Alupro stirrups</v>
      </c>
      <c r="G301" s="52" t="s">
        <v>2915</v>
      </c>
      <c r="H301" s="116" t="str">
        <f t="shared" si="34"/>
        <v>Acavallo</v>
      </c>
      <c r="I301" s="35" t="s">
        <v>2999</v>
      </c>
      <c r="J301" s="53" t="str">
        <f t="shared" si="35"/>
        <v>Lófelszerelés</v>
      </c>
      <c r="K301" s="53" t="s">
        <v>3007</v>
      </c>
      <c r="L301" s="35" t="str">
        <f t="shared" si="36"/>
        <v>Nyereg és tartozékai</v>
      </c>
      <c r="M301" s="35" t="s">
        <v>3008</v>
      </c>
      <c r="N301" s="35" t="str">
        <f t="shared" si="37"/>
        <v>Kengyel</v>
      </c>
      <c r="O301" s="35" t="s">
        <v>3018</v>
      </c>
      <c r="P301" s="35" t="str">
        <f t="shared" si="38"/>
        <v/>
      </c>
      <c r="Q301" s="35"/>
      <c r="R301" s="50" t="s">
        <v>3145</v>
      </c>
      <c r="S301" s="35" t="s">
        <v>1807</v>
      </c>
      <c r="T301" s="34">
        <v>0</v>
      </c>
      <c r="U301" s="35">
        <v>137</v>
      </c>
      <c r="V301" s="1" t="s">
        <v>2603</v>
      </c>
      <c r="W301" s="50">
        <v>0.3</v>
      </c>
      <c r="X301" s="35" t="str">
        <f>IFERROR(
    IF(ISNUMBER(MATCH(TRIM(CLEAN(SUBSTITUTE(SUBSTITUTE(Y301, CHAR(13), ""), CHAR(10), " "))), sizeList!A:A, 0)),
        INDEX(sizeList!B:B, MATCH(TRIM(CLEAN(SUBSTITUTE(SUBSTITUTE(Y301, CHAR(13), ""), CHAR(10), " "))), sizeList!A:A, 0)),
        IF(ISNUMBER(MATCH(Y301, sizeList!A:A, 0)),
            INDEX(sizeList!B:B, MATCH(Y301, sizeList!A:A, 0)),
            IF(ISNUMBER(MATCH(TRIM(CLEAN(SUBSTITUTE(SUBSTITUTE(Y301, CHAR(13), ""), CHAR(10), " "))), sizeList!B:B, 0)),
                INDEX(sizeList!B:B, MATCH(TRIM(CLEAN(SUBSTITUTE(SUBSTITUTE(Y301, CHAR(13), ""), CHAR(10), " "))), sizeList!B:B, 0)),
                IF(ISNUMBER(MATCH(Y301, sizeList!B:B, 0)),
                    INDEX(sizeList!B:B, MATCH(Y301, sizeList!B:B, 0)),
                    "")
            )
        )
    ),
    ""
)</f>
        <v>ONE</v>
      </c>
      <c r="Y301" s="35" t="s">
        <v>592</v>
      </c>
      <c r="Z301" s="35" t="s">
        <v>2612</v>
      </c>
      <c r="AA301" s="117" t="str">
        <f t="shared" si="39"/>
        <v>BLUE</v>
      </c>
      <c r="AB301" s="7" t="str">
        <f>IF(AA301="", "", IFERROR(VLOOKUP(AA301, colorList!A:B,2,FALSE),""))</f>
        <v>kék</v>
      </c>
      <c r="AC301" s="7" t="str">
        <f>IF(Z301="", "", IFERROR(VLOOKUP(Z301, colorList!A:B,2,FALSE),""))</f>
        <v>kék</v>
      </c>
      <c r="AD301" s="7"/>
    </row>
    <row r="302" spans="1:30" ht="60" customHeight="1" x14ac:dyDescent="0.25">
      <c r="A302" s="53" t="s">
        <v>899</v>
      </c>
      <c r="B302" s="7" t="str" cm="1">
        <f t="array" ref="B302">ProcessN2(S302,A302,C302)</f>
        <v>AC621_09</v>
      </c>
      <c r="C302" s="7" t="s">
        <v>1033</v>
      </c>
      <c r="D302" s="52" t="str">
        <f t="shared" si="32"/>
        <v>Acavallo Arco Evolution AluPro kengyel</v>
      </c>
      <c r="E302" s="52" t="s">
        <v>2793</v>
      </c>
      <c r="F302" s="52" t="str">
        <f t="shared" si="33"/>
        <v>Arco Evolution Alupro stirrups</v>
      </c>
      <c r="G302" s="52" t="s">
        <v>2915</v>
      </c>
      <c r="H302" s="116" t="str">
        <f t="shared" si="34"/>
        <v>Acavallo</v>
      </c>
      <c r="I302" s="35" t="s">
        <v>2999</v>
      </c>
      <c r="J302" s="53" t="str">
        <f t="shared" si="35"/>
        <v>Lófelszerelés</v>
      </c>
      <c r="K302" s="53" t="s">
        <v>3007</v>
      </c>
      <c r="L302" s="35" t="str">
        <f t="shared" si="36"/>
        <v>Nyereg és tartozékai</v>
      </c>
      <c r="M302" s="35" t="s">
        <v>3008</v>
      </c>
      <c r="N302" s="35" t="str">
        <f t="shared" si="37"/>
        <v>Kengyel</v>
      </c>
      <c r="O302" s="35" t="s">
        <v>3018</v>
      </c>
      <c r="P302" s="35" t="str">
        <f t="shared" si="38"/>
        <v/>
      </c>
      <c r="Q302" s="35"/>
      <c r="R302" s="50" t="s">
        <v>3145</v>
      </c>
      <c r="S302" s="35" t="s">
        <v>1808</v>
      </c>
      <c r="T302" s="34">
        <v>0</v>
      </c>
      <c r="U302" s="35">
        <v>137</v>
      </c>
      <c r="V302" s="1" t="s">
        <v>2603</v>
      </c>
      <c r="W302" s="50">
        <v>0.3</v>
      </c>
      <c r="X302" s="35" t="str">
        <f>IFERROR(
    IF(ISNUMBER(MATCH(TRIM(CLEAN(SUBSTITUTE(SUBSTITUTE(Y302, CHAR(13), ""), CHAR(10), " "))), sizeList!A:A, 0)),
        INDEX(sizeList!B:B, MATCH(TRIM(CLEAN(SUBSTITUTE(SUBSTITUTE(Y302, CHAR(13), ""), CHAR(10), " "))), sizeList!A:A, 0)),
        IF(ISNUMBER(MATCH(Y302, sizeList!A:A, 0)),
            INDEX(sizeList!B:B, MATCH(Y302, sizeList!A:A, 0)),
            IF(ISNUMBER(MATCH(TRIM(CLEAN(SUBSTITUTE(SUBSTITUTE(Y302, CHAR(13), ""), CHAR(10), " "))), sizeList!B:B, 0)),
                INDEX(sizeList!B:B, MATCH(TRIM(CLEAN(SUBSTITUTE(SUBSTITUTE(Y302, CHAR(13), ""), CHAR(10), " "))), sizeList!B:B, 0)),
                IF(ISNUMBER(MATCH(Y302, sizeList!B:B, 0)),
                    INDEX(sizeList!B:B, MATCH(Y302, sizeList!B:B, 0)),
                    "")
            )
        )
    ),
    ""
)</f>
        <v>ONE</v>
      </c>
      <c r="Y302" s="35" t="s">
        <v>592</v>
      </c>
      <c r="Z302" s="35" t="s">
        <v>2604</v>
      </c>
      <c r="AA302" s="117" t="str">
        <f t="shared" si="39"/>
        <v>BLACK</v>
      </c>
      <c r="AB302" s="7" t="str">
        <f>IF(AA302="", "", IFERROR(VLOOKUP(AA302, colorList!A:B,2,FALSE),""))</f>
        <v>fekete</v>
      </c>
      <c r="AC302" s="7" t="str">
        <f>IF(Z302="", "", IFERROR(VLOOKUP(Z302, colorList!A:B,2,FALSE),""))</f>
        <v>fekete</v>
      </c>
      <c r="AD302" s="7"/>
    </row>
    <row r="303" spans="1:30" ht="60" customHeight="1" x14ac:dyDescent="0.25">
      <c r="A303" s="53" t="s">
        <v>899</v>
      </c>
      <c r="B303" s="7" t="str" cm="1">
        <f t="array" ref="B303">ProcessN2(S303,A303,C303)</f>
        <v>AC621_AL</v>
      </c>
      <c r="C303" s="7" t="s">
        <v>1171</v>
      </c>
      <c r="D303" s="52" t="str">
        <f t="shared" si="32"/>
        <v>Acavallo Arco Evolution AluPro kengyel</v>
      </c>
      <c r="E303" s="52" t="s">
        <v>2793</v>
      </c>
      <c r="F303" s="52" t="str">
        <f t="shared" si="33"/>
        <v>Arco Evolution Alupro stirrups</v>
      </c>
      <c r="G303" s="52" t="s">
        <v>2915</v>
      </c>
      <c r="H303" s="116" t="str">
        <f t="shared" si="34"/>
        <v>Acavallo</v>
      </c>
      <c r="I303" s="35" t="s">
        <v>2999</v>
      </c>
      <c r="J303" s="53" t="str">
        <f t="shared" si="35"/>
        <v>Lófelszerelés</v>
      </c>
      <c r="K303" s="53" t="s">
        <v>3007</v>
      </c>
      <c r="L303" s="35" t="str">
        <f t="shared" si="36"/>
        <v>Nyereg és tartozékai</v>
      </c>
      <c r="M303" s="35" t="s">
        <v>3008</v>
      </c>
      <c r="N303" s="35" t="str">
        <f t="shared" si="37"/>
        <v>Kengyel</v>
      </c>
      <c r="O303" s="35" t="s">
        <v>3018</v>
      </c>
      <c r="P303" s="35" t="str">
        <f t="shared" si="38"/>
        <v/>
      </c>
      <c r="Q303" s="35"/>
      <c r="R303" s="50" t="s">
        <v>3145</v>
      </c>
      <c r="S303" s="35" t="s">
        <v>1809</v>
      </c>
      <c r="T303" s="34">
        <v>0</v>
      </c>
      <c r="U303" s="35">
        <v>137</v>
      </c>
      <c r="V303" s="1" t="s">
        <v>2603</v>
      </c>
      <c r="W303" s="50">
        <v>0.3</v>
      </c>
      <c r="X303" s="35" t="str">
        <f>IFERROR(
    IF(ISNUMBER(MATCH(TRIM(CLEAN(SUBSTITUTE(SUBSTITUTE(Y303, CHAR(13), ""), CHAR(10), " "))), sizeList!A:A, 0)),
        INDEX(sizeList!B:B, MATCH(TRIM(CLEAN(SUBSTITUTE(SUBSTITUTE(Y303, CHAR(13), ""), CHAR(10), " "))), sizeList!A:A, 0)),
        IF(ISNUMBER(MATCH(Y303, sizeList!A:A, 0)),
            INDEX(sizeList!B:B, MATCH(Y303, sizeList!A:A, 0)),
            IF(ISNUMBER(MATCH(TRIM(CLEAN(SUBSTITUTE(SUBSTITUTE(Y303, CHAR(13), ""), CHAR(10), " "))), sizeList!B:B, 0)),
                INDEX(sizeList!B:B, MATCH(TRIM(CLEAN(SUBSTITUTE(SUBSTITUTE(Y303, CHAR(13), ""), CHAR(10), " "))), sizeList!B:B, 0)),
                IF(ISNUMBER(MATCH(Y303, sizeList!B:B, 0)),
                    INDEX(sizeList!B:B, MATCH(Y303, sizeList!B:B, 0)),
                    "")
            )
        )
    ),
    ""
)</f>
        <v>ONE</v>
      </c>
      <c r="Y303" s="35" t="s">
        <v>592</v>
      </c>
      <c r="Z303" s="35" t="s">
        <v>2636</v>
      </c>
      <c r="AA303" s="117" t="str">
        <f t="shared" si="39"/>
        <v>ALUMINIUM</v>
      </c>
      <c r="AB303" s="7" t="str">
        <f>IF(AA303="", "", IFERROR(VLOOKUP(AA303, colorList!A:B,2,FALSE),""))</f>
        <v>aluminium</v>
      </c>
      <c r="AC303" s="7" t="str">
        <f>IF(Z303="", "", IFERROR(VLOOKUP(Z303, colorList!A:B,2,FALSE),""))</f>
        <v>aluminium</v>
      </c>
      <c r="AD303" s="7"/>
    </row>
    <row r="304" spans="1:30" ht="60" customHeight="1" x14ac:dyDescent="0.25">
      <c r="A304" s="53" t="s">
        <v>899</v>
      </c>
      <c r="B304" s="7" t="str" cm="1">
        <f t="array" ref="B304">ProcessN2(S304,A304,C304)</f>
        <v>AC621_BR</v>
      </c>
      <c r="C304" s="7" t="s">
        <v>1172</v>
      </c>
      <c r="D304" s="52" t="str">
        <f t="shared" si="32"/>
        <v>Acavallo Arco Evolution AluPro kengyel</v>
      </c>
      <c r="E304" s="52" t="s">
        <v>2793</v>
      </c>
      <c r="F304" s="52" t="str">
        <f t="shared" si="33"/>
        <v>Arco Evolution Alupro stirrups</v>
      </c>
      <c r="G304" s="52" t="s">
        <v>2915</v>
      </c>
      <c r="H304" s="116" t="str">
        <f t="shared" si="34"/>
        <v>Acavallo</v>
      </c>
      <c r="I304" s="35" t="s">
        <v>2999</v>
      </c>
      <c r="J304" s="53" t="str">
        <f t="shared" si="35"/>
        <v>Lófelszerelés</v>
      </c>
      <c r="K304" s="53" t="s">
        <v>3007</v>
      </c>
      <c r="L304" s="35" t="str">
        <f t="shared" si="36"/>
        <v>Nyereg és tartozékai</v>
      </c>
      <c r="M304" s="35" t="s">
        <v>3008</v>
      </c>
      <c r="N304" s="35" t="str">
        <f t="shared" si="37"/>
        <v>Kengyel</v>
      </c>
      <c r="O304" s="35" t="s">
        <v>3018</v>
      </c>
      <c r="P304" s="35" t="str">
        <f t="shared" si="38"/>
        <v/>
      </c>
      <c r="Q304" s="35"/>
      <c r="R304" s="50" t="s">
        <v>3145</v>
      </c>
      <c r="S304" s="35" t="s">
        <v>1810</v>
      </c>
      <c r="T304" s="34">
        <v>0</v>
      </c>
      <c r="U304" s="35">
        <v>137</v>
      </c>
      <c r="V304" s="1" t="s">
        <v>2603</v>
      </c>
      <c r="W304" s="50">
        <v>0.3</v>
      </c>
      <c r="X304" s="35" t="str">
        <f>IFERROR(
    IF(ISNUMBER(MATCH(TRIM(CLEAN(SUBSTITUTE(SUBSTITUTE(Y304, CHAR(13), ""), CHAR(10), " "))), sizeList!A:A, 0)),
        INDEX(sizeList!B:B, MATCH(TRIM(CLEAN(SUBSTITUTE(SUBSTITUTE(Y304, CHAR(13), ""), CHAR(10), " "))), sizeList!A:A, 0)),
        IF(ISNUMBER(MATCH(Y304, sizeList!A:A, 0)),
            INDEX(sizeList!B:B, MATCH(Y304, sizeList!A:A, 0)),
            IF(ISNUMBER(MATCH(TRIM(CLEAN(SUBSTITUTE(SUBSTITUTE(Y304, CHAR(13), ""), CHAR(10), " "))), sizeList!B:B, 0)),
                INDEX(sizeList!B:B, MATCH(TRIM(CLEAN(SUBSTITUTE(SUBSTITUTE(Y304, CHAR(13), ""), CHAR(10), " "))), sizeList!B:B, 0)),
                IF(ISNUMBER(MATCH(Y304, sizeList!B:B, 0)),
                    INDEX(sizeList!B:B, MATCH(Y304, sizeList!B:B, 0)),
                    "")
            )
        )
    ),
    ""
)</f>
        <v>ONE</v>
      </c>
      <c r="Y304" s="35" t="s">
        <v>592</v>
      </c>
      <c r="Z304" s="35" t="s">
        <v>2637</v>
      </c>
      <c r="AA304" s="117" t="str">
        <f t="shared" si="39"/>
        <v>BRONZE</v>
      </c>
      <c r="AB304" s="7" t="str">
        <f>IF(AA304="", "", IFERROR(VLOOKUP(AA304, colorList!A:B,2,FALSE),""))</f>
        <v>bronz</v>
      </c>
      <c r="AC304" s="7" t="str">
        <f>IF(Z304="", "", IFERROR(VLOOKUP(Z304, colorList!A:B,2,FALSE),""))</f>
        <v>bronz</v>
      </c>
      <c r="AD304" s="7"/>
    </row>
    <row r="305" spans="1:30" ht="60" customHeight="1" x14ac:dyDescent="0.25">
      <c r="A305" s="53" t="s">
        <v>899</v>
      </c>
      <c r="B305" s="7" t="str" cm="1">
        <f t="array" ref="B305">ProcessN2(S305,A305,C305)</f>
        <v>AC621_OR</v>
      </c>
      <c r="C305" s="7" t="s">
        <v>1173</v>
      </c>
      <c r="D305" s="52" t="str">
        <f t="shared" si="32"/>
        <v>Acavallo Arco Evolution AluPro kengyel</v>
      </c>
      <c r="E305" s="52" t="s">
        <v>2793</v>
      </c>
      <c r="F305" s="52" t="str">
        <f t="shared" si="33"/>
        <v>Arco Evolution Alupro stirrups</v>
      </c>
      <c r="G305" s="52" t="s">
        <v>2915</v>
      </c>
      <c r="H305" s="116" t="str">
        <f t="shared" si="34"/>
        <v>Acavallo</v>
      </c>
      <c r="I305" s="35" t="s">
        <v>2999</v>
      </c>
      <c r="J305" s="53" t="str">
        <f t="shared" si="35"/>
        <v>Lófelszerelés</v>
      </c>
      <c r="K305" s="53" t="s">
        <v>3007</v>
      </c>
      <c r="L305" s="35" t="str">
        <f t="shared" si="36"/>
        <v>Nyereg és tartozékai</v>
      </c>
      <c r="M305" s="35" t="s">
        <v>3008</v>
      </c>
      <c r="N305" s="35" t="str">
        <f t="shared" si="37"/>
        <v>Kengyel</v>
      </c>
      <c r="O305" s="35" t="s">
        <v>3018</v>
      </c>
      <c r="P305" s="35" t="str">
        <f t="shared" si="38"/>
        <v/>
      </c>
      <c r="Q305" s="35"/>
      <c r="R305" s="50" t="s">
        <v>3145</v>
      </c>
      <c r="S305" s="35" t="s">
        <v>1811</v>
      </c>
      <c r="T305" s="34">
        <v>0</v>
      </c>
      <c r="U305" s="35">
        <v>137</v>
      </c>
      <c r="V305" s="1" t="s">
        <v>2603</v>
      </c>
      <c r="W305" s="50">
        <v>0.3</v>
      </c>
      <c r="X305" s="35" t="str">
        <f>IFERROR(
    IF(ISNUMBER(MATCH(TRIM(CLEAN(SUBSTITUTE(SUBSTITUTE(Y305, CHAR(13), ""), CHAR(10), " "))), sizeList!A:A, 0)),
        INDEX(sizeList!B:B, MATCH(TRIM(CLEAN(SUBSTITUTE(SUBSTITUTE(Y305, CHAR(13), ""), CHAR(10), " "))), sizeList!A:A, 0)),
        IF(ISNUMBER(MATCH(Y305, sizeList!A:A, 0)),
            INDEX(sizeList!B:B, MATCH(Y305, sizeList!A:A, 0)),
            IF(ISNUMBER(MATCH(TRIM(CLEAN(SUBSTITUTE(SUBSTITUTE(Y305, CHAR(13), ""), CHAR(10), " "))), sizeList!B:B, 0)),
                INDEX(sizeList!B:B, MATCH(TRIM(CLEAN(SUBSTITUTE(SUBSTITUTE(Y305, CHAR(13), ""), CHAR(10), " "))), sizeList!B:B, 0)),
                IF(ISNUMBER(MATCH(Y305, sizeList!B:B, 0)),
                    INDEX(sizeList!B:B, MATCH(Y305, sizeList!B:B, 0)),
                    "")
            )
        )
    ),
    ""
)</f>
        <v>ONE</v>
      </c>
      <c r="Y305" s="35" t="s">
        <v>592</v>
      </c>
      <c r="Z305" s="35" t="s">
        <v>2638</v>
      </c>
      <c r="AA305" s="117" t="str">
        <f t="shared" si="39"/>
        <v>ORANGE</v>
      </c>
      <c r="AB305" s="7" t="str">
        <f>IF(AA305="", "", IFERROR(VLOOKUP(AA305, colorList!A:B,2,FALSE),""))</f>
        <v>narancssárga</v>
      </c>
      <c r="AC305" s="7" t="str">
        <f>IF(Z305="", "", IFERROR(VLOOKUP(Z305, colorList!A:B,2,FALSE),""))</f>
        <v>narancssárga</v>
      </c>
      <c r="AD305" s="7"/>
    </row>
    <row r="306" spans="1:30" ht="60" customHeight="1" x14ac:dyDescent="0.25">
      <c r="A306" s="53" t="s">
        <v>899</v>
      </c>
      <c r="B306" s="7" t="str" cm="1">
        <f t="array" ref="B306">ProcessN2(S306,A306,C306)</f>
        <v>AC621_PI</v>
      </c>
      <c r="C306" s="7" t="s">
        <v>1174</v>
      </c>
      <c r="D306" s="52" t="str">
        <f t="shared" si="32"/>
        <v>Acavallo Arco Evolution AluPro kengyel</v>
      </c>
      <c r="E306" s="52" t="s">
        <v>2793</v>
      </c>
      <c r="F306" s="52" t="str">
        <f t="shared" si="33"/>
        <v>Arco Evolution Alupro stirrups</v>
      </c>
      <c r="G306" s="52" t="s">
        <v>2915</v>
      </c>
      <c r="H306" s="116" t="str">
        <f t="shared" si="34"/>
        <v>Acavallo</v>
      </c>
      <c r="I306" s="35" t="s">
        <v>2999</v>
      </c>
      <c r="J306" s="53" t="str">
        <f t="shared" si="35"/>
        <v>Lófelszerelés</v>
      </c>
      <c r="K306" s="53" t="s">
        <v>3007</v>
      </c>
      <c r="L306" s="35" t="str">
        <f t="shared" si="36"/>
        <v>Nyereg és tartozékai</v>
      </c>
      <c r="M306" s="35" t="s">
        <v>3008</v>
      </c>
      <c r="N306" s="35" t="str">
        <f t="shared" si="37"/>
        <v>Kengyel</v>
      </c>
      <c r="O306" s="35" t="s">
        <v>3018</v>
      </c>
      <c r="P306" s="35" t="str">
        <f t="shared" si="38"/>
        <v/>
      </c>
      <c r="Q306" s="35"/>
      <c r="R306" s="50" t="s">
        <v>3145</v>
      </c>
      <c r="S306" s="35" t="s">
        <v>1812</v>
      </c>
      <c r="T306" s="34">
        <v>0</v>
      </c>
      <c r="U306" s="35">
        <v>137</v>
      </c>
      <c r="V306" s="1" t="s">
        <v>2603</v>
      </c>
      <c r="W306" s="50">
        <v>0.3</v>
      </c>
      <c r="X306" s="35" t="str">
        <f>IFERROR(
    IF(ISNUMBER(MATCH(TRIM(CLEAN(SUBSTITUTE(SUBSTITUTE(Y306, CHAR(13), ""), CHAR(10), " "))), sizeList!A:A, 0)),
        INDEX(sizeList!B:B, MATCH(TRIM(CLEAN(SUBSTITUTE(SUBSTITUTE(Y306, CHAR(13), ""), CHAR(10), " "))), sizeList!A:A, 0)),
        IF(ISNUMBER(MATCH(Y306, sizeList!A:A, 0)),
            INDEX(sizeList!B:B, MATCH(Y306, sizeList!A:A, 0)),
            IF(ISNUMBER(MATCH(TRIM(CLEAN(SUBSTITUTE(SUBSTITUTE(Y306, CHAR(13), ""), CHAR(10), " "))), sizeList!B:B, 0)),
                INDEX(sizeList!B:B, MATCH(TRIM(CLEAN(SUBSTITUTE(SUBSTITUTE(Y306, CHAR(13), ""), CHAR(10), " "))), sizeList!B:B, 0)),
                IF(ISNUMBER(MATCH(Y306, sizeList!B:B, 0)),
                    INDEX(sizeList!B:B, MATCH(Y306, sizeList!B:B, 0)),
                    "")
            )
        )
    ),
    ""
)</f>
        <v>ONE</v>
      </c>
      <c r="Y306" s="35" t="s">
        <v>592</v>
      </c>
      <c r="Z306" s="35" t="s">
        <v>2639</v>
      </c>
      <c r="AA306" s="117" t="str">
        <f t="shared" si="39"/>
        <v>ROSE GOLD</v>
      </c>
      <c r="AB306" s="7" t="str">
        <f>IF(AA306="", "", IFERROR(VLOOKUP(AA306, colorList!A:B,2,FALSE),""))</f>
        <v>rosegold</v>
      </c>
      <c r="AC306" s="7" t="str">
        <f>IF(Z306="", "", IFERROR(VLOOKUP(Z306, colorList!A:B,2,FALSE),""))</f>
        <v>rosegold</v>
      </c>
      <c r="AD306" s="7"/>
    </row>
    <row r="307" spans="1:30" ht="60" customHeight="1" x14ac:dyDescent="0.25">
      <c r="A307" s="53" t="s">
        <v>899</v>
      </c>
      <c r="B307" s="7" t="str" cm="1">
        <f t="array" ref="B307">ProcessN2(S307,A307,C307)</f>
        <v>AC621_RE</v>
      </c>
      <c r="C307" s="7" t="s">
        <v>1175</v>
      </c>
      <c r="D307" s="52" t="str">
        <f t="shared" si="32"/>
        <v>Acavallo Arco Evolution AluPro kengyel</v>
      </c>
      <c r="E307" s="52" t="s">
        <v>2793</v>
      </c>
      <c r="F307" s="52" t="str">
        <f t="shared" si="33"/>
        <v>Arco Evolution Alupro stirrups</v>
      </c>
      <c r="G307" s="52" t="s">
        <v>2915</v>
      </c>
      <c r="H307" s="116" t="str">
        <f t="shared" si="34"/>
        <v>Acavallo</v>
      </c>
      <c r="I307" s="35" t="s">
        <v>2999</v>
      </c>
      <c r="J307" s="53" t="str">
        <f t="shared" si="35"/>
        <v>Lófelszerelés</v>
      </c>
      <c r="K307" s="53" t="s">
        <v>3007</v>
      </c>
      <c r="L307" s="35" t="str">
        <f t="shared" si="36"/>
        <v>Nyereg és tartozékai</v>
      </c>
      <c r="M307" s="35" t="s">
        <v>3008</v>
      </c>
      <c r="N307" s="35" t="str">
        <f t="shared" si="37"/>
        <v>Kengyel</v>
      </c>
      <c r="O307" s="35" t="s">
        <v>3018</v>
      </c>
      <c r="P307" s="35" t="str">
        <f t="shared" si="38"/>
        <v/>
      </c>
      <c r="Q307" s="35"/>
      <c r="R307" s="50" t="s">
        <v>3145</v>
      </c>
      <c r="S307" s="35" t="s">
        <v>1813</v>
      </c>
      <c r="T307" s="34">
        <v>0</v>
      </c>
      <c r="U307" s="35">
        <v>137</v>
      </c>
      <c r="V307" s="1" t="s">
        <v>2603</v>
      </c>
      <c r="W307" s="50">
        <v>0.3</v>
      </c>
      <c r="X307" s="35" t="str">
        <f>IFERROR(
    IF(ISNUMBER(MATCH(TRIM(CLEAN(SUBSTITUTE(SUBSTITUTE(Y307, CHAR(13), ""), CHAR(10), " "))), sizeList!A:A, 0)),
        INDEX(sizeList!B:B, MATCH(TRIM(CLEAN(SUBSTITUTE(SUBSTITUTE(Y307, CHAR(13), ""), CHAR(10), " "))), sizeList!A:A, 0)),
        IF(ISNUMBER(MATCH(Y307, sizeList!A:A, 0)),
            INDEX(sizeList!B:B, MATCH(Y307, sizeList!A:A, 0)),
            IF(ISNUMBER(MATCH(TRIM(CLEAN(SUBSTITUTE(SUBSTITUTE(Y307, CHAR(13), ""), CHAR(10), " "))), sizeList!B:B, 0)),
                INDEX(sizeList!B:B, MATCH(TRIM(CLEAN(SUBSTITUTE(SUBSTITUTE(Y307, CHAR(13), ""), CHAR(10), " "))), sizeList!B:B, 0)),
                IF(ISNUMBER(MATCH(Y307, sizeList!B:B, 0)),
                    INDEX(sizeList!B:B, MATCH(Y307, sizeList!B:B, 0)),
                    "")
            )
        )
    ),
    ""
)</f>
        <v>ONE</v>
      </c>
      <c r="Y307" s="35" t="s">
        <v>592</v>
      </c>
      <c r="Z307" s="35" t="s">
        <v>2640</v>
      </c>
      <c r="AA307" s="117" t="str">
        <f t="shared" si="39"/>
        <v>RED</v>
      </c>
      <c r="AB307" s="7" t="str">
        <f>IF(AA307="", "", IFERROR(VLOOKUP(AA307, colorList!A:B,2,FALSE),""))</f>
        <v>piros</v>
      </c>
      <c r="AC307" s="7" t="str">
        <f>IF(Z307="", "", IFERROR(VLOOKUP(Z307, colorList!A:B,2,FALSE),""))</f>
        <v>piros</v>
      </c>
      <c r="AD307" s="7"/>
    </row>
    <row r="308" spans="1:30" ht="60" customHeight="1" x14ac:dyDescent="0.25">
      <c r="A308" s="53" t="s">
        <v>899</v>
      </c>
      <c r="B308" s="7" t="str" cm="1">
        <f t="array" ref="B308">ProcessN2(S308,A308,C308)</f>
        <v>AC621_TI</v>
      </c>
      <c r="C308" s="7" t="s">
        <v>1176</v>
      </c>
      <c r="D308" s="52" t="str">
        <f t="shared" si="32"/>
        <v>Acavallo Arco Evolution AluPro kengyel</v>
      </c>
      <c r="E308" s="52" t="s">
        <v>2793</v>
      </c>
      <c r="F308" s="52" t="str">
        <f t="shared" si="33"/>
        <v>Arco Evolution Alupro stirrups</v>
      </c>
      <c r="G308" s="52" t="s">
        <v>2915</v>
      </c>
      <c r="H308" s="116" t="str">
        <f t="shared" si="34"/>
        <v>Acavallo</v>
      </c>
      <c r="I308" s="35" t="s">
        <v>2999</v>
      </c>
      <c r="J308" s="53" t="str">
        <f t="shared" si="35"/>
        <v>Lófelszerelés</v>
      </c>
      <c r="K308" s="53" t="s">
        <v>3007</v>
      </c>
      <c r="L308" s="35" t="str">
        <f t="shared" si="36"/>
        <v>Nyereg és tartozékai</v>
      </c>
      <c r="M308" s="35" t="s">
        <v>3008</v>
      </c>
      <c r="N308" s="35" t="str">
        <f t="shared" si="37"/>
        <v>Kengyel</v>
      </c>
      <c r="O308" s="35" t="s">
        <v>3018</v>
      </c>
      <c r="P308" s="35" t="str">
        <f t="shared" si="38"/>
        <v/>
      </c>
      <c r="Q308" s="35"/>
      <c r="R308" s="50" t="s">
        <v>3145</v>
      </c>
      <c r="S308" s="35" t="s">
        <v>1814</v>
      </c>
      <c r="T308" s="34">
        <v>0</v>
      </c>
      <c r="U308" s="35">
        <v>137</v>
      </c>
      <c r="V308" s="1" t="s">
        <v>2603</v>
      </c>
      <c r="W308" s="50">
        <v>0.3</v>
      </c>
      <c r="X308" s="35" t="str">
        <f>IFERROR(
    IF(ISNUMBER(MATCH(TRIM(CLEAN(SUBSTITUTE(SUBSTITUTE(Y308, CHAR(13), ""), CHAR(10), " "))), sizeList!A:A, 0)),
        INDEX(sizeList!B:B, MATCH(TRIM(CLEAN(SUBSTITUTE(SUBSTITUTE(Y308, CHAR(13), ""), CHAR(10), " "))), sizeList!A:A, 0)),
        IF(ISNUMBER(MATCH(Y308, sizeList!A:A, 0)),
            INDEX(sizeList!B:B, MATCH(Y308, sizeList!A:A, 0)),
            IF(ISNUMBER(MATCH(TRIM(CLEAN(SUBSTITUTE(SUBSTITUTE(Y308, CHAR(13), ""), CHAR(10), " "))), sizeList!B:B, 0)),
                INDEX(sizeList!B:B, MATCH(TRIM(CLEAN(SUBSTITUTE(SUBSTITUTE(Y308, CHAR(13), ""), CHAR(10), " "))), sizeList!B:B, 0)),
                IF(ISNUMBER(MATCH(Y308, sizeList!B:B, 0)),
                    INDEX(sizeList!B:B, MATCH(Y308, sizeList!B:B, 0)),
                    "")
            )
        )
    ),
    ""
)</f>
        <v>ONE</v>
      </c>
      <c r="Y308" s="35" t="s">
        <v>592</v>
      </c>
      <c r="Z308" s="35" t="s">
        <v>2641</v>
      </c>
      <c r="AA308" s="117" t="str">
        <f t="shared" si="39"/>
        <v>TITANIUM</v>
      </c>
      <c r="AB308" s="7" t="str">
        <f>IF(AA308="", "", IFERROR(VLOOKUP(AA308, colorList!A:B,2,FALSE),""))</f>
        <v>titán</v>
      </c>
      <c r="AC308" s="7" t="str">
        <f>IF(Z308="", "", IFERROR(VLOOKUP(Z308, colorList!A:B,2,FALSE),""))</f>
        <v>titán</v>
      </c>
      <c r="AD308" s="7"/>
    </row>
    <row r="309" spans="1:30" s="58" customFormat="1" ht="60" customHeight="1" x14ac:dyDescent="0.25">
      <c r="A309" s="57" t="s">
        <v>899</v>
      </c>
      <c r="B309" s="58" t="str" cm="1">
        <f t="array" ref="B309">ProcessN2(S309,A309,C309)</f>
        <v>AC621_SK</v>
      </c>
      <c r="C309" s="58" t="s">
        <v>1158</v>
      </c>
      <c r="D309" s="59" t="str">
        <f t="shared" si="32"/>
        <v>Acavallo Arco Evolution AluPro kengyel</v>
      </c>
      <c r="E309" s="59" t="s">
        <v>2793</v>
      </c>
      <c r="F309" s="52" t="str">
        <f t="shared" si="33"/>
        <v>Arco Evolution Alupro stirrups</v>
      </c>
      <c r="G309" s="59" t="s">
        <v>2915</v>
      </c>
      <c r="H309" s="116" t="str">
        <f t="shared" si="34"/>
        <v>Acavallo</v>
      </c>
      <c r="I309" s="36" t="s">
        <v>2999</v>
      </c>
      <c r="J309" s="57" t="str">
        <f t="shared" si="35"/>
        <v>Lófelszerelés</v>
      </c>
      <c r="K309" s="57" t="s">
        <v>3007</v>
      </c>
      <c r="L309" s="36" t="str">
        <f t="shared" si="36"/>
        <v>Nyereg és tartozékai</v>
      </c>
      <c r="M309" s="36" t="s">
        <v>3008</v>
      </c>
      <c r="N309" s="36" t="str">
        <f t="shared" si="37"/>
        <v>Kengyel</v>
      </c>
      <c r="O309" s="36" t="s">
        <v>3018</v>
      </c>
      <c r="P309" s="36" t="str">
        <f t="shared" si="38"/>
        <v/>
      </c>
      <c r="Q309" s="36"/>
      <c r="R309" s="61" t="s">
        <v>3145</v>
      </c>
      <c r="S309" s="36" t="s">
        <v>1815</v>
      </c>
      <c r="T309" s="36">
        <v>1</v>
      </c>
      <c r="U309" s="36">
        <v>137</v>
      </c>
      <c r="V309" s="17" t="s">
        <v>2603</v>
      </c>
      <c r="W309" s="61">
        <v>0.3</v>
      </c>
      <c r="X309" s="36" t="str">
        <f>IFERROR(
    IF(ISNUMBER(MATCH(TRIM(CLEAN(SUBSTITUTE(SUBSTITUTE(Y309, CHAR(13), ""), CHAR(10), " "))), sizeList!A:A, 0)),
        INDEX(sizeList!B:B, MATCH(TRIM(CLEAN(SUBSTITUTE(SUBSTITUTE(Y309, CHAR(13), ""), CHAR(10), " "))), sizeList!A:A, 0)),
        IF(ISNUMBER(MATCH(Y309, sizeList!A:A, 0)),
            INDEX(sizeList!B:B, MATCH(Y309, sizeList!A:A, 0)),
            IF(ISNUMBER(MATCH(TRIM(CLEAN(SUBSTITUTE(SUBSTITUTE(Y309, CHAR(13), ""), CHAR(10), " "))), sizeList!B:B, 0)),
                INDEX(sizeList!B:B, MATCH(TRIM(CLEAN(SUBSTITUTE(SUBSTITUTE(Y309, CHAR(13), ""), CHAR(10), " "))), sizeList!B:B, 0)),
                IF(ISNUMBER(MATCH(Y309, sizeList!B:B, 0)),
                    INDEX(sizeList!B:B, MATCH(Y309, sizeList!B:B, 0)),
                    "")
            )
        )
    ),
    ""
)</f>
        <v>ONE</v>
      </c>
      <c r="Y309" s="36" t="s">
        <v>592</v>
      </c>
      <c r="Z309" s="36" t="s">
        <v>2633</v>
      </c>
      <c r="AA309" s="117" t="str">
        <f t="shared" si="39"/>
        <v>SKY BLUE</v>
      </c>
      <c r="AB309" s="58" t="str">
        <f>IF(AA309="", "", IFERROR(VLOOKUP(AA309, colorList!A:B,2,FALSE),""))</f>
        <v>égszínkék</v>
      </c>
      <c r="AC309" s="58" t="str">
        <f>IF(Z309="", "", IFERROR(VLOOKUP(Z309, colorList!A:B,2,FALSE),""))</f>
        <v>égszínkék</v>
      </c>
    </row>
    <row r="310" spans="1:30" ht="60" customHeight="1" x14ac:dyDescent="0.25">
      <c r="A310" s="69" t="s">
        <v>902</v>
      </c>
      <c r="B310" s="7" t="str" cm="1">
        <f t="array" ref="B310">ProcessN2(S310,A310,C310)</f>
        <v>AC650_OP1</v>
      </c>
      <c r="C310" s="7" t="s">
        <v>1180</v>
      </c>
      <c r="D310" s="70" t="str">
        <f t="shared" si="32"/>
        <v>Acavallo Opera zselés ínvédő E-Click rögzítéssel</v>
      </c>
      <c r="E310" s="70" t="s">
        <v>2796</v>
      </c>
      <c r="F310" s="52" t="str">
        <f t="shared" si="33"/>
        <v>Opera gel tendon boots E-click fastening</v>
      </c>
      <c r="G310" s="70" t="s">
        <v>2918</v>
      </c>
      <c r="H310" s="116" t="str">
        <f t="shared" si="34"/>
        <v>Acavallo</v>
      </c>
      <c r="I310" s="40" t="s">
        <v>2999</v>
      </c>
      <c r="J310" s="69" t="str">
        <f t="shared" si="35"/>
        <v>Lófelszerelés</v>
      </c>
      <c r="K310" s="69" t="s">
        <v>3007</v>
      </c>
      <c r="L310" s="40" t="str">
        <f t="shared" si="36"/>
        <v>Láb- és patavédő</v>
      </c>
      <c r="M310" s="40" t="s">
        <v>3020</v>
      </c>
      <c r="N310" s="35" t="str">
        <f t="shared" si="37"/>
        <v>Ínvédő</v>
      </c>
      <c r="O310" s="35" t="s">
        <v>3021</v>
      </c>
      <c r="P310" s="40" t="str">
        <f t="shared" si="38"/>
        <v/>
      </c>
      <c r="Q310" s="40"/>
      <c r="R310" s="71" t="s">
        <v>3148</v>
      </c>
      <c r="S310" s="40" t="s">
        <v>1834</v>
      </c>
      <c r="T310" s="34">
        <v>0</v>
      </c>
      <c r="U310" s="40">
        <v>147.5</v>
      </c>
      <c r="V310" s="15" t="s">
        <v>2603</v>
      </c>
      <c r="W310" s="71">
        <v>0.5</v>
      </c>
      <c r="X310" s="40">
        <f>IFERROR(
    IF(ISNUMBER(MATCH(TRIM(CLEAN(SUBSTITUTE(SUBSTITUTE(Y310, CHAR(13), ""), CHAR(10), " "))), sizeList!A:A, 0)),
        INDEX(sizeList!B:B, MATCH(TRIM(CLEAN(SUBSTITUTE(SUBSTITUTE(Y310, CHAR(13), ""), CHAR(10), " "))), sizeList!A:A, 0)),
        IF(ISNUMBER(MATCH(Y310, sizeList!A:A, 0)),
            INDEX(sizeList!B:B, MATCH(Y310, sizeList!A:A, 0)),
            IF(ISNUMBER(MATCH(TRIM(CLEAN(SUBSTITUTE(SUBSTITUTE(Y310, CHAR(13), ""), CHAR(10), " "))), sizeList!B:B, 0)),
                INDEX(sizeList!B:B, MATCH(TRIM(CLEAN(SUBSTITUTE(SUBSTITUTE(Y310, CHAR(13), ""), CHAR(10), " "))), sizeList!B:B, 0)),
                IF(ISNUMBER(MATCH(Y310, sizeList!B:B, 0)),
                    INDEX(sizeList!B:B, MATCH(Y310, sizeList!B:B, 0)),
                    "")
            )
        )
    ),
    ""
)</f>
        <v>2</v>
      </c>
      <c r="Y310" s="40">
        <v>2</v>
      </c>
      <c r="Z310" s="40" t="s">
        <v>2642</v>
      </c>
      <c r="AA310" s="117" t="str">
        <f t="shared" si="39"/>
        <v>BLACK/RED</v>
      </c>
      <c r="AB310" s="72" t="str">
        <f>IF(AA310="", "", IFERROR(VLOOKUP(AA310, colorList!A:B,2,FALSE),""))</f>
        <v>fekete/piros</v>
      </c>
      <c r="AC310" s="72" t="str">
        <f>IF(Z310="", "", IFERROR(VLOOKUP(Z310, colorList!A:B,2,FALSE),""))</f>
        <v>fekete/piros</v>
      </c>
      <c r="AD310" s="7"/>
    </row>
    <row r="311" spans="1:30" ht="60" customHeight="1" x14ac:dyDescent="0.25">
      <c r="A311" s="69" t="s">
        <v>902</v>
      </c>
      <c r="B311" s="7" t="str" cm="1">
        <f t="array" ref="B311">ProcessN2(S311,A311,C311)</f>
        <v>AC650_OP1</v>
      </c>
      <c r="C311" s="7" t="s">
        <v>1181</v>
      </c>
      <c r="D311" s="70" t="str">
        <f t="shared" si="32"/>
        <v>Acavallo Opera zselés ínvédő E-Click rögzítéssel</v>
      </c>
      <c r="E311" s="70" t="s">
        <v>2796</v>
      </c>
      <c r="F311" s="52" t="str">
        <f t="shared" si="33"/>
        <v>Opera gel tendon boots E-click fastening</v>
      </c>
      <c r="G311" s="70" t="s">
        <v>2918</v>
      </c>
      <c r="H311" s="116" t="str">
        <f t="shared" si="34"/>
        <v>Acavallo</v>
      </c>
      <c r="I311" s="40" t="s">
        <v>2999</v>
      </c>
      <c r="J311" s="69" t="str">
        <f t="shared" si="35"/>
        <v>Lófelszerelés</v>
      </c>
      <c r="K311" s="69" t="s">
        <v>3007</v>
      </c>
      <c r="L311" s="40" t="str">
        <f t="shared" si="36"/>
        <v>Láb- és patavédő</v>
      </c>
      <c r="M311" s="40" t="s">
        <v>3020</v>
      </c>
      <c r="N311" s="35" t="str">
        <f t="shared" si="37"/>
        <v>Ínvédő</v>
      </c>
      <c r="O311" s="35" t="s">
        <v>3021</v>
      </c>
      <c r="P311" s="40" t="str">
        <f t="shared" si="38"/>
        <v/>
      </c>
      <c r="Q311" s="40"/>
      <c r="R311" s="71" t="s">
        <v>3148</v>
      </c>
      <c r="S311" s="40" t="s">
        <v>1835</v>
      </c>
      <c r="T311" s="34">
        <v>0</v>
      </c>
      <c r="U311" s="40">
        <v>147.5</v>
      </c>
      <c r="V311" s="15" t="s">
        <v>2603</v>
      </c>
      <c r="W311" s="71">
        <v>0.5</v>
      </c>
      <c r="X311" s="40">
        <f>IFERROR(
    IF(ISNUMBER(MATCH(TRIM(CLEAN(SUBSTITUTE(SUBSTITUTE(Y311, CHAR(13), ""), CHAR(10), " "))), sizeList!A:A, 0)),
        INDEX(sizeList!B:B, MATCH(TRIM(CLEAN(SUBSTITUTE(SUBSTITUTE(Y311, CHAR(13), ""), CHAR(10), " "))), sizeList!A:A, 0)),
        IF(ISNUMBER(MATCH(Y311, sizeList!A:A, 0)),
            INDEX(sizeList!B:B, MATCH(Y311, sizeList!A:A, 0)),
            IF(ISNUMBER(MATCH(TRIM(CLEAN(SUBSTITUTE(SUBSTITUTE(Y311, CHAR(13), ""), CHAR(10), " "))), sizeList!B:B, 0)),
                INDEX(sizeList!B:B, MATCH(TRIM(CLEAN(SUBSTITUTE(SUBSTITUTE(Y311, CHAR(13), ""), CHAR(10), " "))), sizeList!B:B, 0)),
                IF(ISNUMBER(MATCH(Y311, sizeList!B:B, 0)),
                    INDEX(sizeList!B:B, MATCH(Y311, sizeList!B:B, 0)),
                    "")
            )
        )
    ),
    ""
)</f>
        <v>3</v>
      </c>
      <c r="Y311" s="40">
        <v>3</v>
      </c>
      <c r="Z311" s="40" t="s">
        <v>2642</v>
      </c>
      <c r="AA311" s="117" t="str">
        <f t="shared" si="39"/>
        <v>BLACK/RED</v>
      </c>
      <c r="AB311" s="72" t="str">
        <f>IF(AA311="", "", IFERROR(VLOOKUP(AA311, colorList!A:B,2,FALSE),""))</f>
        <v>fekete/piros</v>
      </c>
      <c r="AC311" s="72" t="str">
        <f>IF(Z311="", "", IFERROR(VLOOKUP(Z311, colorList!A:B,2,FALSE),""))</f>
        <v>fekete/piros</v>
      </c>
      <c r="AD311" s="7"/>
    </row>
    <row r="312" spans="1:30" ht="60" customHeight="1" x14ac:dyDescent="0.25">
      <c r="A312" s="69" t="s">
        <v>902</v>
      </c>
      <c r="B312" s="7" t="str" cm="1">
        <f t="array" ref="B312">ProcessN2(S312,A312,C312)</f>
        <v>AC650_OP2</v>
      </c>
      <c r="C312" s="7" t="s">
        <v>1182</v>
      </c>
      <c r="D312" s="70" t="str">
        <f t="shared" si="32"/>
        <v>Acavallo Opera zselés ínvédő E-Click rögzítéssel</v>
      </c>
      <c r="E312" s="70" t="s">
        <v>2796</v>
      </c>
      <c r="F312" s="52" t="str">
        <f t="shared" si="33"/>
        <v>Opera gel tendon boots E-click fastening</v>
      </c>
      <c r="G312" s="70" t="s">
        <v>2918</v>
      </c>
      <c r="H312" s="116" t="str">
        <f t="shared" si="34"/>
        <v>Acavallo</v>
      </c>
      <c r="I312" s="40" t="s">
        <v>2999</v>
      </c>
      <c r="J312" s="69" t="str">
        <f t="shared" si="35"/>
        <v>Lófelszerelés</v>
      </c>
      <c r="K312" s="69" t="s">
        <v>3007</v>
      </c>
      <c r="L312" s="40" t="str">
        <f t="shared" si="36"/>
        <v>Láb- és patavédő</v>
      </c>
      <c r="M312" s="40" t="s">
        <v>3020</v>
      </c>
      <c r="N312" s="35" t="str">
        <f t="shared" si="37"/>
        <v>Ínvédő</v>
      </c>
      <c r="O312" s="35" t="s">
        <v>3021</v>
      </c>
      <c r="P312" s="40" t="str">
        <f t="shared" si="38"/>
        <v/>
      </c>
      <c r="Q312" s="40"/>
      <c r="R312" s="71" t="s">
        <v>3148</v>
      </c>
      <c r="S312" s="40" t="s">
        <v>1836</v>
      </c>
      <c r="T312" s="34">
        <v>0</v>
      </c>
      <c r="U312" s="40">
        <v>147.5</v>
      </c>
      <c r="V312" s="15" t="s">
        <v>2603</v>
      </c>
      <c r="W312" s="71">
        <v>0.5</v>
      </c>
      <c r="X312" s="40">
        <f>IFERROR(
    IF(ISNUMBER(MATCH(TRIM(CLEAN(SUBSTITUTE(SUBSTITUTE(Y312, CHAR(13), ""), CHAR(10), " "))), sizeList!A:A, 0)),
        INDEX(sizeList!B:B, MATCH(TRIM(CLEAN(SUBSTITUTE(SUBSTITUTE(Y312, CHAR(13), ""), CHAR(10), " "))), sizeList!A:A, 0)),
        IF(ISNUMBER(MATCH(Y312, sizeList!A:A, 0)),
            INDEX(sizeList!B:B, MATCH(Y312, sizeList!A:A, 0)),
            IF(ISNUMBER(MATCH(TRIM(CLEAN(SUBSTITUTE(SUBSTITUTE(Y312, CHAR(13), ""), CHAR(10), " "))), sizeList!B:B, 0)),
                INDEX(sizeList!B:B, MATCH(TRIM(CLEAN(SUBSTITUTE(SUBSTITUTE(Y312, CHAR(13), ""), CHAR(10), " "))), sizeList!B:B, 0)),
                IF(ISNUMBER(MATCH(Y312, sizeList!B:B, 0)),
                    INDEX(sizeList!B:B, MATCH(Y312, sizeList!B:B, 0)),
                    "")
            )
        )
    ),
    ""
)</f>
        <v>2</v>
      </c>
      <c r="Y312" s="40">
        <v>2</v>
      </c>
      <c r="Z312" s="40" t="s">
        <v>2643</v>
      </c>
      <c r="AA312" s="117" t="str">
        <f t="shared" si="39"/>
        <v>BROWN/TITANIUM GOLD</v>
      </c>
      <c r="AB312" s="72" t="str">
        <f>IF(AA312="", "", IFERROR(VLOOKUP(AA312, colorList!A:B,2,FALSE),""))</f>
        <v>barna/titánium arany</v>
      </c>
      <c r="AC312" s="72" t="str">
        <f>IF(Z312="", "", IFERROR(VLOOKUP(Z312, colorList!A:B,2,FALSE),""))</f>
        <v>barna/titánium arany</v>
      </c>
      <c r="AD312" s="7"/>
    </row>
    <row r="313" spans="1:30" ht="60" customHeight="1" x14ac:dyDescent="0.25">
      <c r="A313" s="69" t="s">
        <v>902</v>
      </c>
      <c r="B313" s="7" t="str" cm="1">
        <f t="array" ref="B313">ProcessN2(S313,A313,C313)</f>
        <v>AC650_OP2</v>
      </c>
      <c r="C313" s="7" t="s">
        <v>1183</v>
      </c>
      <c r="D313" s="70" t="str">
        <f t="shared" si="32"/>
        <v>Acavallo Opera zselés ínvédő E-Click rögzítéssel</v>
      </c>
      <c r="E313" s="70" t="s">
        <v>2796</v>
      </c>
      <c r="F313" s="52" t="str">
        <f t="shared" si="33"/>
        <v>Opera gel tendon boots E-click fastening</v>
      </c>
      <c r="G313" s="70" t="s">
        <v>2918</v>
      </c>
      <c r="H313" s="116" t="str">
        <f t="shared" si="34"/>
        <v>Acavallo</v>
      </c>
      <c r="I313" s="40" t="s">
        <v>2999</v>
      </c>
      <c r="J313" s="69" t="str">
        <f t="shared" si="35"/>
        <v>Lófelszerelés</v>
      </c>
      <c r="K313" s="69" t="s">
        <v>3007</v>
      </c>
      <c r="L313" s="40" t="str">
        <f t="shared" si="36"/>
        <v>Láb- és patavédő</v>
      </c>
      <c r="M313" s="40" t="s">
        <v>3020</v>
      </c>
      <c r="N313" s="35" t="str">
        <f t="shared" si="37"/>
        <v>Ínvédő</v>
      </c>
      <c r="O313" s="35" t="s">
        <v>3021</v>
      </c>
      <c r="P313" s="40" t="str">
        <f t="shared" si="38"/>
        <v/>
      </c>
      <c r="Q313" s="40"/>
      <c r="R313" s="71" t="s">
        <v>3148</v>
      </c>
      <c r="S313" s="40" t="s">
        <v>1837</v>
      </c>
      <c r="T313" s="34">
        <v>0</v>
      </c>
      <c r="U313" s="40">
        <v>147.5</v>
      </c>
      <c r="V313" s="15" t="s">
        <v>2603</v>
      </c>
      <c r="W313" s="71">
        <v>0.5</v>
      </c>
      <c r="X313" s="40">
        <f>IFERROR(
    IF(ISNUMBER(MATCH(TRIM(CLEAN(SUBSTITUTE(SUBSTITUTE(Y313, CHAR(13), ""), CHAR(10), " "))), sizeList!A:A, 0)),
        INDEX(sizeList!B:B, MATCH(TRIM(CLEAN(SUBSTITUTE(SUBSTITUTE(Y313, CHAR(13), ""), CHAR(10), " "))), sizeList!A:A, 0)),
        IF(ISNUMBER(MATCH(Y313, sizeList!A:A, 0)),
            INDEX(sizeList!B:B, MATCH(Y313, sizeList!A:A, 0)),
            IF(ISNUMBER(MATCH(TRIM(CLEAN(SUBSTITUTE(SUBSTITUTE(Y313, CHAR(13), ""), CHAR(10), " "))), sizeList!B:B, 0)),
                INDEX(sizeList!B:B, MATCH(TRIM(CLEAN(SUBSTITUTE(SUBSTITUTE(Y313, CHAR(13), ""), CHAR(10), " "))), sizeList!B:B, 0)),
                IF(ISNUMBER(MATCH(Y313, sizeList!B:B, 0)),
                    INDEX(sizeList!B:B, MATCH(Y313, sizeList!B:B, 0)),
                    "")
            )
        )
    ),
    ""
)</f>
        <v>3</v>
      </c>
      <c r="Y313" s="40">
        <v>3</v>
      </c>
      <c r="Z313" s="40" t="s">
        <v>2643</v>
      </c>
      <c r="AA313" s="117" t="str">
        <f t="shared" si="39"/>
        <v>BROWN/TITANIUM GOLD</v>
      </c>
      <c r="AB313" s="72" t="str">
        <f>IF(AA313="", "", IFERROR(VLOOKUP(AA313, colorList!A:B,2,FALSE),""))</f>
        <v>barna/titánium arany</v>
      </c>
      <c r="AC313" s="72" t="str">
        <f>IF(Z313="", "", IFERROR(VLOOKUP(Z313, colorList!A:B,2,FALSE),""))</f>
        <v>barna/titánium arany</v>
      </c>
      <c r="AD313" s="7"/>
    </row>
    <row r="314" spans="1:30" ht="60" customHeight="1" x14ac:dyDescent="0.25">
      <c r="A314" s="69" t="s">
        <v>903</v>
      </c>
      <c r="B314" s="7" t="str" cm="1">
        <f t="array" ref="B314">ProcessN2(S314,A314,C314)</f>
        <v>AC651_OP1</v>
      </c>
      <c r="C314" s="7" t="s">
        <v>1180</v>
      </c>
      <c r="D314" s="70" t="str">
        <f t="shared" si="32"/>
        <v>Acavallo Opera zselés bokavédő E-Click rögzítéssel</v>
      </c>
      <c r="E314" s="70" t="s">
        <v>2797</v>
      </c>
      <c r="F314" s="52" t="str">
        <f t="shared" si="33"/>
        <v>Opera fetlock boots E-click fastening</v>
      </c>
      <c r="G314" s="70" t="s">
        <v>2919</v>
      </c>
      <c r="H314" s="116" t="str">
        <f t="shared" si="34"/>
        <v>Acavallo</v>
      </c>
      <c r="I314" s="40" t="s">
        <v>2999</v>
      </c>
      <c r="J314" s="69" t="str">
        <f t="shared" si="35"/>
        <v>Lófelszerelés</v>
      </c>
      <c r="K314" s="69" t="s">
        <v>3007</v>
      </c>
      <c r="L314" s="40" t="str">
        <f t="shared" si="36"/>
        <v>Láb- és patavédő</v>
      </c>
      <c r="M314" s="40" t="s">
        <v>3020</v>
      </c>
      <c r="N314" s="35" t="str">
        <f t="shared" si="37"/>
        <v>Bokavédő</v>
      </c>
      <c r="O314" s="35" t="s">
        <v>3022</v>
      </c>
      <c r="P314" s="40" t="str">
        <f t="shared" si="38"/>
        <v/>
      </c>
      <c r="Q314" s="40"/>
      <c r="R314" s="71" t="s">
        <v>3149</v>
      </c>
      <c r="S314" s="40" t="s">
        <v>1838</v>
      </c>
      <c r="T314" s="34">
        <v>0</v>
      </c>
      <c r="U314" s="40">
        <v>109.5</v>
      </c>
      <c r="V314" s="15" t="s">
        <v>2603</v>
      </c>
      <c r="W314" s="71">
        <v>0.5</v>
      </c>
      <c r="X314" s="40">
        <f>IFERROR(
    IF(ISNUMBER(MATCH(TRIM(CLEAN(SUBSTITUTE(SUBSTITUTE(Y314, CHAR(13), ""), CHAR(10), " "))), sizeList!A:A, 0)),
        INDEX(sizeList!B:B, MATCH(TRIM(CLEAN(SUBSTITUTE(SUBSTITUTE(Y314, CHAR(13), ""), CHAR(10), " "))), sizeList!A:A, 0)),
        IF(ISNUMBER(MATCH(Y314, sizeList!A:A, 0)),
            INDEX(sizeList!B:B, MATCH(Y314, sizeList!A:A, 0)),
            IF(ISNUMBER(MATCH(TRIM(CLEAN(SUBSTITUTE(SUBSTITUTE(Y314, CHAR(13), ""), CHAR(10), " "))), sizeList!B:B, 0)),
                INDEX(sizeList!B:B, MATCH(TRIM(CLEAN(SUBSTITUTE(SUBSTITUTE(Y314, CHAR(13), ""), CHAR(10), " "))), sizeList!B:B, 0)),
                IF(ISNUMBER(MATCH(Y314, sizeList!B:B, 0)),
                    INDEX(sizeList!B:B, MATCH(Y314, sizeList!B:B, 0)),
                    "")
            )
        )
    ),
    ""
)</f>
        <v>2</v>
      </c>
      <c r="Y314" s="40">
        <v>2</v>
      </c>
      <c r="Z314" s="40" t="s">
        <v>2642</v>
      </c>
      <c r="AA314" s="117" t="str">
        <f t="shared" si="39"/>
        <v>BLACK/RED</v>
      </c>
      <c r="AB314" s="72" t="str">
        <f>IF(AA314="", "", IFERROR(VLOOKUP(AA314, colorList!A:B,2,FALSE),""))</f>
        <v>fekete/piros</v>
      </c>
      <c r="AC314" s="72" t="str">
        <f>IF(Z314="", "", IFERROR(VLOOKUP(Z314, colorList!A:B,2,FALSE),""))</f>
        <v>fekete/piros</v>
      </c>
      <c r="AD314" s="7"/>
    </row>
    <row r="315" spans="1:30" ht="60" customHeight="1" x14ac:dyDescent="0.25">
      <c r="A315" s="69" t="s">
        <v>903</v>
      </c>
      <c r="B315" s="7" t="str" cm="1">
        <f t="array" ref="B315">ProcessN2(S315,A315,C315)</f>
        <v>AC651_OP1</v>
      </c>
      <c r="C315" s="7" t="s">
        <v>1181</v>
      </c>
      <c r="D315" s="70" t="str">
        <f t="shared" si="32"/>
        <v>Acavallo Opera zselés bokavédő E-Click rögzítéssel</v>
      </c>
      <c r="E315" s="70" t="s">
        <v>2797</v>
      </c>
      <c r="F315" s="52" t="str">
        <f t="shared" si="33"/>
        <v>Opera fetlock boots E-click fastening</v>
      </c>
      <c r="G315" s="70" t="s">
        <v>2919</v>
      </c>
      <c r="H315" s="116" t="str">
        <f t="shared" si="34"/>
        <v>Acavallo</v>
      </c>
      <c r="I315" s="40" t="s">
        <v>2999</v>
      </c>
      <c r="J315" s="69" t="str">
        <f t="shared" si="35"/>
        <v>Lófelszerelés</v>
      </c>
      <c r="K315" s="69" t="s">
        <v>3007</v>
      </c>
      <c r="L315" s="40" t="str">
        <f t="shared" si="36"/>
        <v>Láb- és patavédő</v>
      </c>
      <c r="M315" s="40" t="s">
        <v>3020</v>
      </c>
      <c r="N315" s="35" t="str">
        <f t="shared" si="37"/>
        <v>Bokavédő</v>
      </c>
      <c r="O315" s="35" t="s">
        <v>3022</v>
      </c>
      <c r="P315" s="40" t="str">
        <f t="shared" si="38"/>
        <v/>
      </c>
      <c r="Q315" s="40"/>
      <c r="R315" s="71" t="s">
        <v>3149</v>
      </c>
      <c r="S315" s="40" t="s">
        <v>1839</v>
      </c>
      <c r="T315" s="34">
        <v>0</v>
      </c>
      <c r="U315" s="40">
        <v>109.5</v>
      </c>
      <c r="V315" s="15" t="s">
        <v>2603</v>
      </c>
      <c r="W315" s="71">
        <v>0.5</v>
      </c>
      <c r="X315" s="40">
        <f>IFERROR(
    IF(ISNUMBER(MATCH(TRIM(CLEAN(SUBSTITUTE(SUBSTITUTE(Y315, CHAR(13), ""), CHAR(10), " "))), sizeList!A:A, 0)),
        INDEX(sizeList!B:B, MATCH(TRIM(CLEAN(SUBSTITUTE(SUBSTITUTE(Y315, CHAR(13), ""), CHAR(10), " "))), sizeList!A:A, 0)),
        IF(ISNUMBER(MATCH(Y315, sizeList!A:A, 0)),
            INDEX(sizeList!B:B, MATCH(Y315, sizeList!A:A, 0)),
            IF(ISNUMBER(MATCH(TRIM(CLEAN(SUBSTITUTE(SUBSTITUTE(Y315, CHAR(13), ""), CHAR(10), " "))), sizeList!B:B, 0)),
                INDEX(sizeList!B:B, MATCH(TRIM(CLEAN(SUBSTITUTE(SUBSTITUTE(Y315, CHAR(13), ""), CHAR(10), " "))), sizeList!B:B, 0)),
                IF(ISNUMBER(MATCH(Y315, sizeList!B:B, 0)),
                    INDEX(sizeList!B:B, MATCH(Y315, sizeList!B:B, 0)),
                    "")
            )
        )
    ),
    ""
)</f>
        <v>3</v>
      </c>
      <c r="Y315" s="40">
        <v>3</v>
      </c>
      <c r="Z315" s="40" t="s">
        <v>2642</v>
      </c>
      <c r="AA315" s="117" t="str">
        <f t="shared" si="39"/>
        <v>BLACK/RED</v>
      </c>
      <c r="AB315" s="72" t="str">
        <f>IF(AA315="", "", IFERROR(VLOOKUP(AA315, colorList!A:B,2,FALSE),""))</f>
        <v>fekete/piros</v>
      </c>
      <c r="AC315" s="72" t="str">
        <f>IF(Z315="", "", IFERROR(VLOOKUP(Z315, colorList!A:B,2,FALSE),""))</f>
        <v>fekete/piros</v>
      </c>
      <c r="AD315" s="7"/>
    </row>
    <row r="316" spans="1:30" ht="60" customHeight="1" x14ac:dyDescent="0.25">
      <c r="A316" s="69" t="s">
        <v>903</v>
      </c>
      <c r="B316" s="7" t="str" cm="1">
        <f t="array" ref="B316">ProcessN2(S316,A316,C316)</f>
        <v>AC651_OP2</v>
      </c>
      <c r="C316" s="7" t="s">
        <v>1182</v>
      </c>
      <c r="D316" s="70" t="str">
        <f t="shared" si="32"/>
        <v>Acavallo Opera zselés bokavédő E-Click rögzítéssel</v>
      </c>
      <c r="E316" s="70" t="s">
        <v>2797</v>
      </c>
      <c r="F316" s="52" t="str">
        <f t="shared" si="33"/>
        <v>Opera fetlock boots E-click fastening</v>
      </c>
      <c r="G316" s="70" t="s">
        <v>2919</v>
      </c>
      <c r="H316" s="116" t="str">
        <f t="shared" si="34"/>
        <v>Acavallo</v>
      </c>
      <c r="I316" s="40" t="s">
        <v>2999</v>
      </c>
      <c r="J316" s="69" t="str">
        <f t="shared" si="35"/>
        <v>Lófelszerelés</v>
      </c>
      <c r="K316" s="69" t="s">
        <v>3007</v>
      </c>
      <c r="L316" s="40" t="str">
        <f t="shared" si="36"/>
        <v>Láb- és patavédő</v>
      </c>
      <c r="M316" s="40" t="s">
        <v>3020</v>
      </c>
      <c r="N316" s="35" t="str">
        <f t="shared" si="37"/>
        <v>Bokavédő</v>
      </c>
      <c r="O316" s="35" t="s">
        <v>3022</v>
      </c>
      <c r="P316" s="40" t="str">
        <f t="shared" si="38"/>
        <v/>
      </c>
      <c r="Q316" s="40"/>
      <c r="R316" s="71" t="s">
        <v>3149</v>
      </c>
      <c r="S316" s="40" t="s">
        <v>1840</v>
      </c>
      <c r="T316" s="34">
        <v>0</v>
      </c>
      <c r="U316" s="40">
        <v>109.5</v>
      </c>
      <c r="V316" s="15" t="s">
        <v>2603</v>
      </c>
      <c r="W316" s="71">
        <v>0.5</v>
      </c>
      <c r="X316" s="40">
        <f>IFERROR(
    IF(ISNUMBER(MATCH(TRIM(CLEAN(SUBSTITUTE(SUBSTITUTE(Y316, CHAR(13), ""), CHAR(10), " "))), sizeList!A:A, 0)),
        INDEX(sizeList!B:B, MATCH(TRIM(CLEAN(SUBSTITUTE(SUBSTITUTE(Y316, CHAR(13), ""), CHAR(10), " "))), sizeList!A:A, 0)),
        IF(ISNUMBER(MATCH(Y316, sizeList!A:A, 0)),
            INDEX(sizeList!B:B, MATCH(Y316, sizeList!A:A, 0)),
            IF(ISNUMBER(MATCH(TRIM(CLEAN(SUBSTITUTE(SUBSTITUTE(Y316, CHAR(13), ""), CHAR(10), " "))), sizeList!B:B, 0)),
                INDEX(sizeList!B:B, MATCH(TRIM(CLEAN(SUBSTITUTE(SUBSTITUTE(Y316, CHAR(13), ""), CHAR(10), " "))), sizeList!B:B, 0)),
                IF(ISNUMBER(MATCH(Y316, sizeList!B:B, 0)),
                    INDEX(sizeList!B:B, MATCH(Y316, sizeList!B:B, 0)),
                    "")
            )
        )
    ),
    ""
)</f>
        <v>2</v>
      </c>
      <c r="Y316" s="40">
        <v>2</v>
      </c>
      <c r="Z316" s="40" t="s">
        <v>2643</v>
      </c>
      <c r="AA316" s="117" t="str">
        <f t="shared" si="39"/>
        <v>BROWN/TITANIUM GOLD</v>
      </c>
      <c r="AB316" s="72" t="str">
        <f>IF(AA316="", "", IFERROR(VLOOKUP(AA316, colorList!A:B,2,FALSE),""))</f>
        <v>barna/titánium arany</v>
      </c>
      <c r="AC316" s="72" t="str">
        <f>IF(Z316="", "", IFERROR(VLOOKUP(Z316, colorList!A:B,2,FALSE),""))</f>
        <v>barna/titánium arany</v>
      </c>
      <c r="AD316" s="7"/>
    </row>
    <row r="317" spans="1:30" ht="60" customHeight="1" x14ac:dyDescent="0.25">
      <c r="A317" s="69" t="s">
        <v>903</v>
      </c>
      <c r="B317" s="7" t="str" cm="1">
        <f t="array" ref="B317">ProcessN2(S317,A317,C317)</f>
        <v>AC651_OP2</v>
      </c>
      <c r="C317" s="7" t="s">
        <v>1183</v>
      </c>
      <c r="D317" s="70" t="str">
        <f t="shared" si="32"/>
        <v>Acavallo Opera zselés bokavédő E-Click rögzítéssel</v>
      </c>
      <c r="E317" s="70" t="s">
        <v>2797</v>
      </c>
      <c r="F317" s="52" t="str">
        <f t="shared" si="33"/>
        <v>Opera fetlock boots E-click fastening</v>
      </c>
      <c r="G317" s="70" t="s">
        <v>2919</v>
      </c>
      <c r="H317" s="116" t="str">
        <f t="shared" si="34"/>
        <v>Acavallo</v>
      </c>
      <c r="I317" s="40" t="s">
        <v>2999</v>
      </c>
      <c r="J317" s="69" t="str">
        <f t="shared" si="35"/>
        <v>Lófelszerelés</v>
      </c>
      <c r="K317" s="69" t="s">
        <v>3007</v>
      </c>
      <c r="L317" s="40" t="str">
        <f t="shared" si="36"/>
        <v>Láb- és patavédő</v>
      </c>
      <c r="M317" s="40" t="s">
        <v>3020</v>
      </c>
      <c r="N317" s="35" t="str">
        <f t="shared" si="37"/>
        <v>Bokavédő</v>
      </c>
      <c r="O317" s="35" t="s">
        <v>3022</v>
      </c>
      <c r="P317" s="40" t="str">
        <f t="shared" si="38"/>
        <v/>
      </c>
      <c r="Q317" s="40"/>
      <c r="R317" s="71" t="s">
        <v>3149</v>
      </c>
      <c r="S317" s="40" t="s">
        <v>1841</v>
      </c>
      <c r="T317" s="34">
        <v>0</v>
      </c>
      <c r="U317" s="40">
        <v>109.5</v>
      </c>
      <c r="V317" s="15" t="s">
        <v>2603</v>
      </c>
      <c r="W317" s="71">
        <v>0.5</v>
      </c>
      <c r="X317" s="40">
        <f>IFERROR(
    IF(ISNUMBER(MATCH(TRIM(CLEAN(SUBSTITUTE(SUBSTITUTE(Y317, CHAR(13), ""), CHAR(10), " "))), sizeList!A:A, 0)),
        INDEX(sizeList!B:B, MATCH(TRIM(CLEAN(SUBSTITUTE(SUBSTITUTE(Y317, CHAR(13), ""), CHAR(10), " "))), sizeList!A:A, 0)),
        IF(ISNUMBER(MATCH(Y317, sizeList!A:A, 0)),
            INDEX(sizeList!B:B, MATCH(Y317, sizeList!A:A, 0)),
            IF(ISNUMBER(MATCH(TRIM(CLEAN(SUBSTITUTE(SUBSTITUTE(Y317, CHAR(13), ""), CHAR(10), " "))), sizeList!B:B, 0)),
                INDEX(sizeList!B:B, MATCH(TRIM(CLEAN(SUBSTITUTE(SUBSTITUTE(Y317, CHAR(13), ""), CHAR(10), " "))), sizeList!B:B, 0)),
                IF(ISNUMBER(MATCH(Y317, sizeList!B:B, 0)),
                    INDEX(sizeList!B:B, MATCH(Y317, sizeList!B:B, 0)),
                    "")
            )
        )
    ),
    ""
)</f>
        <v>3</v>
      </c>
      <c r="Y317" s="40">
        <v>3</v>
      </c>
      <c r="Z317" s="40" t="s">
        <v>2643</v>
      </c>
      <c r="AA317" s="117" t="str">
        <f t="shared" si="39"/>
        <v>BROWN/TITANIUM GOLD</v>
      </c>
      <c r="AB317" s="72" t="str">
        <f>IF(AA317="", "", IFERROR(VLOOKUP(AA317, colorList!A:B,2,FALSE),""))</f>
        <v>barna/titánium arany</v>
      </c>
      <c r="AC317" s="72" t="str">
        <f>IF(Z317="", "", IFERROR(VLOOKUP(Z317, colorList!A:B,2,FALSE),""))</f>
        <v>barna/titánium arany</v>
      </c>
      <c r="AD317" s="7"/>
    </row>
    <row r="318" spans="1:30" ht="60" customHeight="1" x14ac:dyDescent="0.25">
      <c r="A318" s="47" t="s">
        <v>904</v>
      </c>
      <c r="B318" s="7" t="str" cm="1">
        <f t="array" ref="B318">ProcessN2(S318,A318,C318)</f>
        <v>AC652_09</v>
      </c>
      <c r="C318" s="7" t="s">
        <v>1184</v>
      </c>
      <c r="D318" s="49" t="str">
        <f t="shared" si="32"/>
        <v>Acavallo Respira neoprén lábvédő elülső</v>
      </c>
      <c r="E318" s="49" t="s">
        <v>2798</v>
      </c>
      <c r="F318" s="52" t="str">
        <f t="shared" si="33"/>
        <v>ACAVALLO RESPIRA NEWPRENE FRONT BOOT GEL LINED</v>
      </c>
      <c r="G318" s="49" t="s">
        <v>2920</v>
      </c>
      <c r="H318" s="116" t="str">
        <f t="shared" si="34"/>
        <v>Acavallo</v>
      </c>
      <c r="I318" s="34" t="s">
        <v>2999</v>
      </c>
      <c r="J318" s="47" t="str">
        <f t="shared" si="35"/>
        <v>Lófelszerelés</v>
      </c>
      <c r="K318" s="47" t="s">
        <v>3007</v>
      </c>
      <c r="L318" s="34" t="str">
        <f t="shared" si="36"/>
        <v>Láb- és patavédő</v>
      </c>
      <c r="M318" s="34" t="s">
        <v>3020</v>
      </c>
      <c r="N318" s="35" t="str">
        <f t="shared" si="37"/>
        <v>Ínvédő</v>
      </c>
      <c r="O318" s="35" t="s">
        <v>3021</v>
      </c>
      <c r="P318" s="34" t="str">
        <f t="shared" si="38"/>
        <v/>
      </c>
      <c r="Q318" s="34"/>
      <c r="R318" s="54" t="s">
        <v>3150</v>
      </c>
      <c r="S318" s="34" t="s">
        <v>1842</v>
      </c>
      <c r="T318" s="34">
        <v>0</v>
      </c>
      <c r="U318" s="34">
        <v>72.900000000000006</v>
      </c>
      <c r="V318" s="1" t="s">
        <v>2603</v>
      </c>
      <c r="W318" s="50">
        <v>0.5</v>
      </c>
      <c r="X318" s="34">
        <f>IFERROR(
    IF(ISNUMBER(MATCH(TRIM(CLEAN(SUBSTITUTE(SUBSTITUTE(Y318, CHAR(13), ""), CHAR(10), " "))), sizeList!A:A, 0)),
        INDEX(sizeList!B:B, MATCH(TRIM(CLEAN(SUBSTITUTE(SUBSTITUTE(Y318, CHAR(13), ""), CHAR(10), " "))), sizeList!A:A, 0)),
        IF(ISNUMBER(MATCH(Y318, sizeList!A:A, 0)),
            INDEX(sizeList!B:B, MATCH(Y318, sizeList!A:A, 0)),
            IF(ISNUMBER(MATCH(TRIM(CLEAN(SUBSTITUTE(SUBSTITUTE(Y318, CHAR(13), ""), CHAR(10), " "))), sizeList!B:B, 0)),
                INDEX(sizeList!B:B, MATCH(TRIM(CLEAN(SUBSTITUTE(SUBSTITUTE(Y318, CHAR(13), ""), CHAR(10), " "))), sizeList!B:B, 0)),
                IF(ISNUMBER(MATCH(Y318, sizeList!B:B, 0)),
                    INDEX(sizeList!B:B, MATCH(Y318, sizeList!B:B, 0)),
                    "")
            )
        )
    ),
    ""
)</f>
        <v>1</v>
      </c>
      <c r="Y318" s="34">
        <v>1</v>
      </c>
      <c r="Z318" s="34" t="s">
        <v>2604</v>
      </c>
      <c r="AA318" s="117" t="str">
        <f t="shared" si="39"/>
        <v>BLACK</v>
      </c>
      <c r="AB318" s="7" t="str">
        <f>IF(AA318="", "", IFERROR(VLOOKUP(AA318, colorList!A:B,2,FALSE),""))</f>
        <v>fekete</v>
      </c>
      <c r="AC318" s="7" t="str">
        <f>IF(Z318="", "", IFERROR(VLOOKUP(Z318, colorList!A:B,2,FALSE),""))</f>
        <v>fekete</v>
      </c>
      <c r="AD318" s="7"/>
    </row>
    <row r="319" spans="1:30" ht="60" customHeight="1" x14ac:dyDescent="0.25">
      <c r="A319" s="47" t="s">
        <v>905</v>
      </c>
      <c r="B319" s="7" t="str" cm="1">
        <f t="array" ref="B319">ProcessN2(S319,A319,C319)</f>
        <v>AC653_09</v>
      </c>
      <c r="C319" s="7" t="s">
        <v>1184</v>
      </c>
      <c r="D319" s="49" t="str">
        <f t="shared" si="32"/>
        <v>Acavallo Respira neoprén lábvédő hátsó</v>
      </c>
      <c r="E319" s="49" t="s">
        <v>2799</v>
      </c>
      <c r="F319" s="52" t="str">
        <f t="shared" si="33"/>
        <v>ACAVALLO RESPIRA NEWPRENE BACK BOOTS GEL LINED</v>
      </c>
      <c r="G319" s="49" t="s">
        <v>2921</v>
      </c>
      <c r="H319" s="116" t="str">
        <f t="shared" si="34"/>
        <v>Acavallo</v>
      </c>
      <c r="I319" s="34" t="s">
        <v>2999</v>
      </c>
      <c r="J319" s="47" t="str">
        <f t="shared" si="35"/>
        <v>Lófelszerelés</v>
      </c>
      <c r="K319" s="47" t="s">
        <v>3007</v>
      </c>
      <c r="L319" s="34" t="str">
        <f t="shared" si="36"/>
        <v>Láb- és patavédő</v>
      </c>
      <c r="M319" s="34" t="s">
        <v>3020</v>
      </c>
      <c r="N319" s="35" t="str">
        <f t="shared" si="37"/>
        <v>Bokavédő</v>
      </c>
      <c r="O319" s="35" t="s">
        <v>3022</v>
      </c>
      <c r="P319" s="34" t="str">
        <f t="shared" si="38"/>
        <v/>
      </c>
      <c r="Q319" s="34"/>
      <c r="R319" s="54" t="s">
        <v>3151</v>
      </c>
      <c r="S319" s="34" t="s">
        <v>1843</v>
      </c>
      <c r="T319" s="34">
        <v>0</v>
      </c>
      <c r="U319" s="34">
        <v>85.9</v>
      </c>
      <c r="V319" s="1" t="s">
        <v>2603</v>
      </c>
      <c r="W319" s="50">
        <v>0.5</v>
      </c>
      <c r="X319" s="34">
        <f>IFERROR(
    IF(ISNUMBER(MATCH(TRIM(CLEAN(SUBSTITUTE(SUBSTITUTE(Y319, CHAR(13), ""), CHAR(10), " "))), sizeList!A:A, 0)),
        INDEX(sizeList!B:B, MATCH(TRIM(CLEAN(SUBSTITUTE(SUBSTITUTE(Y319, CHAR(13), ""), CHAR(10), " "))), sizeList!A:A, 0)),
        IF(ISNUMBER(MATCH(Y319, sizeList!A:A, 0)),
            INDEX(sizeList!B:B, MATCH(Y319, sizeList!A:A, 0)),
            IF(ISNUMBER(MATCH(TRIM(CLEAN(SUBSTITUTE(SUBSTITUTE(Y319, CHAR(13), ""), CHAR(10), " "))), sizeList!B:B, 0)),
                INDEX(sizeList!B:B, MATCH(TRIM(CLEAN(SUBSTITUTE(SUBSTITUTE(Y319, CHAR(13), ""), CHAR(10), " "))), sizeList!B:B, 0)),
                IF(ISNUMBER(MATCH(Y319, sizeList!B:B, 0)),
                    INDEX(sizeList!B:B, MATCH(Y319, sizeList!B:B, 0)),
                    "")
            )
        )
    ),
    ""
)</f>
        <v>1</v>
      </c>
      <c r="Y319" s="34">
        <v>1</v>
      </c>
      <c r="Z319" s="34" t="s">
        <v>2604</v>
      </c>
      <c r="AA319" s="117" t="str">
        <f t="shared" si="39"/>
        <v>BLACK</v>
      </c>
      <c r="AB319" s="7" t="str">
        <f>IF(AA319="", "", IFERROR(VLOOKUP(AA319, colorList!A:B,2,FALSE),""))</f>
        <v>fekete</v>
      </c>
      <c r="AC319" s="7" t="str">
        <f>IF(Z319="", "", IFERROR(VLOOKUP(Z319, colorList!A:B,2,FALSE),""))</f>
        <v>fekete</v>
      </c>
      <c r="AD319" s="7"/>
    </row>
    <row r="320" spans="1:30" ht="60" customHeight="1" x14ac:dyDescent="0.25">
      <c r="A320" s="69" t="s">
        <v>908</v>
      </c>
      <c r="B320" s="7" t="str" cm="1">
        <f t="array" ref="B320">ProcessN2(S320,A320,C320)</f>
        <v>AC686_OP1</v>
      </c>
      <c r="C320" s="7" t="s">
        <v>1180</v>
      </c>
      <c r="D320" s="70" t="str">
        <f t="shared" si="32"/>
        <v>Acavallo Opera zselés ínvédő patentos</v>
      </c>
      <c r="E320" s="70" t="s">
        <v>2801</v>
      </c>
      <c r="F320" s="52" t="str">
        <f t="shared" si="33"/>
        <v>Opera tendon boots elastic and button fastening</v>
      </c>
      <c r="G320" s="70" t="s">
        <v>2924</v>
      </c>
      <c r="H320" s="116" t="str">
        <f t="shared" si="34"/>
        <v>Acavallo</v>
      </c>
      <c r="I320" s="40" t="s">
        <v>2999</v>
      </c>
      <c r="J320" s="69" t="str">
        <f t="shared" si="35"/>
        <v>Lófelszerelés</v>
      </c>
      <c r="K320" s="69" t="s">
        <v>3007</v>
      </c>
      <c r="L320" s="40" t="str">
        <f t="shared" si="36"/>
        <v>Láb- és patavédő</v>
      </c>
      <c r="M320" s="40" t="s">
        <v>3020</v>
      </c>
      <c r="N320" s="35" t="str">
        <f t="shared" si="37"/>
        <v>Ínvédő</v>
      </c>
      <c r="O320" s="35" t="s">
        <v>3021</v>
      </c>
      <c r="P320" s="40" t="str">
        <f t="shared" si="38"/>
        <v/>
      </c>
      <c r="Q320" s="40"/>
      <c r="R320" s="71" t="s">
        <v>3154</v>
      </c>
      <c r="S320" s="40" t="s">
        <v>1873</v>
      </c>
      <c r="T320" s="34">
        <v>0</v>
      </c>
      <c r="U320" s="40">
        <v>147.5</v>
      </c>
      <c r="V320" s="15" t="s">
        <v>2603</v>
      </c>
      <c r="W320" s="71">
        <v>0.5</v>
      </c>
      <c r="X320" s="40">
        <f>IFERROR(
    IF(ISNUMBER(MATCH(TRIM(CLEAN(SUBSTITUTE(SUBSTITUTE(Y320, CHAR(13), ""), CHAR(10), " "))), sizeList!A:A, 0)),
        INDEX(sizeList!B:B, MATCH(TRIM(CLEAN(SUBSTITUTE(SUBSTITUTE(Y320, CHAR(13), ""), CHAR(10), " "))), sizeList!A:A, 0)),
        IF(ISNUMBER(MATCH(Y320, sizeList!A:A, 0)),
            INDEX(sizeList!B:B, MATCH(Y320, sizeList!A:A, 0)),
            IF(ISNUMBER(MATCH(TRIM(CLEAN(SUBSTITUTE(SUBSTITUTE(Y320, CHAR(13), ""), CHAR(10), " "))), sizeList!B:B, 0)),
                INDEX(sizeList!B:B, MATCH(TRIM(CLEAN(SUBSTITUTE(SUBSTITUTE(Y320, CHAR(13), ""), CHAR(10), " "))), sizeList!B:B, 0)),
                IF(ISNUMBER(MATCH(Y320, sizeList!B:B, 0)),
                    INDEX(sizeList!B:B, MATCH(Y320, sizeList!B:B, 0)),
                    "")
            )
        )
    ),
    ""
)</f>
        <v>2</v>
      </c>
      <c r="Y320" s="40">
        <v>2</v>
      </c>
      <c r="Z320" s="40" t="s">
        <v>2642</v>
      </c>
      <c r="AA320" s="117" t="str">
        <f t="shared" si="39"/>
        <v>BLACK/RED</v>
      </c>
      <c r="AB320" s="72" t="str">
        <f>IF(AA320="", "", IFERROR(VLOOKUP(AA320, colorList!A:B,2,FALSE),""))</f>
        <v>fekete/piros</v>
      </c>
      <c r="AC320" s="72" t="str">
        <f>IF(Z320="", "", IFERROR(VLOOKUP(Z320, colorList!A:B,2,FALSE),""))</f>
        <v>fekete/piros</v>
      </c>
      <c r="AD320" s="7"/>
    </row>
    <row r="321" spans="1:30" ht="60" customHeight="1" x14ac:dyDescent="0.25">
      <c r="A321" s="69" t="s">
        <v>908</v>
      </c>
      <c r="B321" s="7" t="str" cm="1">
        <f t="array" ref="B321">ProcessN2(S321,A321,C321)</f>
        <v>AC686_OP1</v>
      </c>
      <c r="C321" s="7" t="s">
        <v>1181</v>
      </c>
      <c r="D321" s="70" t="str">
        <f t="shared" si="32"/>
        <v>Acavallo Opera zselés ínvédő patentos</v>
      </c>
      <c r="E321" s="70" t="s">
        <v>2801</v>
      </c>
      <c r="F321" s="52" t="str">
        <f t="shared" si="33"/>
        <v>Opera tendon boots elastic and button fastening</v>
      </c>
      <c r="G321" s="70" t="s">
        <v>2924</v>
      </c>
      <c r="H321" s="116" t="str">
        <f t="shared" si="34"/>
        <v>Acavallo</v>
      </c>
      <c r="I321" s="40" t="s">
        <v>2999</v>
      </c>
      <c r="J321" s="69" t="str">
        <f t="shared" si="35"/>
        <v>Lófelszerelés</v>
      </c>
      <c r="K321" s="69" t="s">
        <v>3007</v>
      </c>
      <c r="L321" s="40" t="str">
        <f t="shared" si="36"/>
        <v>Láb- és patavédő</v>
      </c>
      <c r="M321" s="40" t="s">
        <v>3020</v>
      </c>
      <c r="N321" s="35" t="str">
        <f t="shared" si="37"/>
        <v>Ínvédő</v>
      </c>
      <c r="O321" s="35" t="s">
        <v>3021</v>
      </c>
      <c r="P321" s="40" t="str">
        <f t="shared" si="38"/>
        <v/>
      </c>
      <c r="Q321" s="40"/>
      <c r="R321" s="71" t="s">
        <v>3154</v>
      </c>
      <c r="S321" s="40" t="s">
        <v>1874</v>
      </c>
      <c r="T321" s="34">
        <v>0</v>
      </c>
      <c r="U321" s="40">
        <v>147.5</v>
      </c>
      <c r="V321" s="15" t="s">
        <v>2603</v>
      </c>
      <c r="W321" s="71">
        <v>0.5</v>
      </c>
      <c r="X321" s="40">
        <f>IFERROR(
    IF(ISNUMBER(MATCH(TRIM(CLEAN(SUBSTITUTE(SUBSTITUTE(Y321, CHAR(13), ""), CHAR(10), " "))), sizeList!A:A, 0)),
        INDEX(sizeList!B:B, MATCH(TRIM(CLEAN(SUBSTITUTE(SUBSTITUTE(Y321, CHAR(13), ""), CHAR(10), " "))), sizeList!A:A, 0)),
        IF(ISNUMBER(MATCH(Y321, sizeList!A:A, 0)),
            INDEX(sizeList!B:B, MATCH(Y321, sizeList!A:A, 0)),
            IF(ISNUMBER(MATCH(TRIM(CLEAN(SUBSTITUTE(SUBSTITUTE(Y321, CHAR(13), ""), CHAR(10), " "))), sizeList!B:B, 0)),
                INDEX(sizeList!B:B, MATCH(TRIM(CLEAN(SUBSTITUTE(SUBSTITUTE(Y321, CHAR(13), ""), CHAR(10), " "))), sizeList!B:B, 0)),
                IF(ISNUMBER(MATCH(Y321, sizeList!B:B, 0)),
                    INDEX(sizeList!B:B, MATCH(Y321, sizeList!B:B, 0)),
                    "")
            )
        )
    ),
    ""
)</f>
        <v>3</v>
      </c>
      <c r="Y321" s="40">
        <v>3</v>
      </c>
      <c r="Z321" s="40" t="s">
        <v>2642</v>
      </c>
      <c r="AA321" s="117" t="str">
        <f t="shared" si="39"/>
        <v>BLACK/RED</v>
      </c>
      <c r="AB321" s="72" t="str">
        <f>IF(AA321="", "", IFERROR(VLOOKUP(AA321, colorList!A:B,2,FALSE),""))</f>
        <v>fekete/piros</v>
      </c>
      <c r="AC321" s="72" t="str">
        <f>IF(Z321="", "", IFERROR(VLOOKUP(Z321, colorList!A:B,2,FALSE),""))</f>
        <v>fekete/piros</v>
      </c>
      <c r="AD321" s="7"/>
    </row>
    <row r="322" spans="1:30" ht="60" customHeight="1" x14ac:dyDescent="0.25">
      <c r="A322" s="69" t="s">
        <v>908</v>
      </c>
      <c r="B322" s="7" t="str" cm="1">
        <f t="array" ref="B322">ProcessN2(S322,A322,C322)</f>
        <v>AC686_OP2</v>
      </c>
      <c r="C322" s="7" t="s">
        <v>1182</v>
      </c>
      <c r="D322" s="70" t="str">
        <f t="shared" ref="D322:D385" si="40">TRIM(CLEAN(SUBSTITUTE(SUBSTITUTE(E322, CHAR(13), ""), CHAR(10), " ")))</f>
        <v>Acavallo Opera zselés ínvédő patentos</v>
      </c>
      <c r="E322" s="70" t="s">
        <v>2801</v>
      </c>
      <c r="F322" s="52" t="str">
        <f t="shared" ref="F322:F385" si="41">TRIM(CLEAN(SUBSTITUTE(SUBSTITUTE(G322, CHAR(13), ""), CHAR(10), " ")))</f>
        <v>Opera tendon boots elastic and button fastening</v>
      </c>
      <c r="G322" s="70" t="s">
        <v>2924</v>
      </c>
      <c r="H322" s="116" t="str">
        <f t="shared" ref="H322:H385" si="42">TRIM(CLEAN(SUBSTITUTE(SUBSTITUTE(I322, CHAR(13), ""), CHAR(10), " ")))</f>
        <v>Acavallo</v>
      </c>
      <c r="I322" s="40" t="s">
        <v>2999</v>
      </c>
      <c r="J322" s="69" t="str">
        <f t="shared" ref="J322:J385" si="43">TRIM(CLEAN(SUBSTITUTE(SUBSTITUTE(K322, CHAR(13), ""), CHAR(10), " ")))</f>
        <v>Lófelszerelés</v>
      </c>
      <c r="K322" s="69" t="s">
        <v>3007</v>
      </c>
      <c r="L322" s="40" t="str">
        <f t="shared" ref="L322:L385" si="44">TRIM(CLEAN(SUBSTITUTE(SUBSTITUTE(M322, CHAR(13), ""), CHAR(10), " ")))</f>
        <v>Láb- és patavédő</v>
      </c>
      <c r="M322" s="40" t="s">
        <v>3020</v>
      </c>
      <c r="N322" s="35" t="str">
        <f t="shared" ref="N322:N385" si="45">TRIM(CLEAN(SUBSTITUTE(SUBSTITUTE(O322, CHAR(13), ""), CHAR(10), " ")))</f>
        <v>Ínvédő</v>
      </c>
      <c r="O322" s="35" t="s">
        <v>3021</v>
      </c>
      <c r="P322" s="40" t="str">
        <f t="shared" ref="P322:P385" si="46">TRIM(CLEAN(SUBSTITUTE(SUBSTITUTE(Q322, CHAR(13), ""), CHAR(10), " ")))</f>
        <v/>
      </c>
      <c r="Q322" s="40"/>
      <c r="R322" s="71" t="s">
        <v>3154</v>
      </c>
      <c r="S322" s="40" t="s">
        <v>1875</v>
      </c>
      <c r="T322" s="34">
        <v>0</v>
      </c>
      <c r="U322" s="40">
        <v>147.5</v>
      </c>
      <c r="V322" s="15" t="s">
        <v>2603</v>
      </c>
      <c r="W322" s="71">
        <v>0.5</v>
      </c>
      <c r="X322" s="40">
        <f>IFERROR(
    IF(ISNUMBER(MATCH(TRIM(CLEAN(SUBSTITUTE(SUBSTITUTE(Y322, CHAR(13), ""), CHAR(10), " "))), sizeList!A:A, 0)),
        INDEX(sizeList!B:B, MATCH(TRIM(CLEAN(SUBSTITUTE(SUBSTITUTE(Y322, CHAR(13), ""), CHAR(10), " "))), sizeList!A:A, 0)),
        IF(ISNUMBER(MATCH(Y322, sizeList!A:A, 0)),
            INDEX(sizeList!B:B, MATCH(Y322, sizeList!A:A, 0)),
            IF(ISNUMBER(MATCH(TRIM(CLEAN(SUBSTITUTE(SUBSTITUTE(Y322, CHAR(13), ""), CHAR(10), " "))), sizeList!B:B, 0)),
                INDEX(sizeList!B:B, MATCH(TRIM(CLEAN(SUBSTITUTE(SUBSTITUTE(Y322, CHAR(13), ""), CHAR(10), " "))), sizeList!B:B, 0)),
                IF(ISNUMBER(MATCH(Y322, sizeList!B:B, 0)),
                    INDEX(sizeList!B:B, MATCH(Y322, sizeList!B:B, 0)),
                    "")
            )
        )
    ),
    ""
)</f>
        <v>2</v>
      </c>
      <c r="Y322" s="40">
        <v>2</v>
      </c>
      <c r="Z322" s="40" t="s">
        <v>2643</v>
      </c>
      <c r="AA322" s="117" t="str">
        <f t="shared" ref="AA322:AA385" si="47">TRIM(CLEAN(SUBSTITUTE(SUBSTITUTE(Z322, CHAR(13), ""), CHAR(10), " ")))</f>
        <v>BROWN/TITANIUM GOLD</v>
      </c>
      <c r="AB322" s="72" t="str">
        <f>IF(AA322="", "", IFERROR(VLOOKUP(AA322, colorList!A:B,2,FALSE),""))</f>
        <v>barna/titánium arany</v>
      </c>
      <c r="AC322" s="72" t="str">
        <f>IF(Z322="", "", IFERROR(VLOOKUP(Z322, colorList!A:B,2,FALSE),""))</f>
        <v>barna/titánium arany</v>
      </c>
      <c r="AD322" s="7"/>
    </row>
    <row r="323" spans="1:30" ht="60" customHeight="1" x14ac:dyDescent="0.25">
      <c r="A323" s="69" t="s">
        <v>908</v>
      </c>
      <c r="B323" s="7" t="str" cm="1">
        <f t="array" ref="B323">ProcessN2(S323,A323,C323)</f>
        <v>AC686_OP2</v>
      </c>
      <c r="C323" s="7" t="s">
        <v>1183</v>
      </c>
      <c r="D323" s="70" t="str">
        <f t="shared" si="40"/>
        <v>Acavallo Opera zselés ínvédő patentos</v>
      </c>
      <c r="E323" s="70" t="s">
        <v>2801</v>
      </c>
      <c r="F323" s="52" t="str">
        <f t="shared" si="41"/>
        <v>Opera tendon boots elastic and button fastening</v>
      </c>
      <c r="G323" s="70" t="s">
        <v>2924</v>
      </c>
      <c r="H323" s="116" t="str">
        <f t="shared" si="42"/>
        <v>Acavallo</v>
      </c>
      <c r="I323" s="40" t="s">
        <v>2999</v>
      </c>
      <c r="J323" s="69" t="str">
        <f t="shared" si="43"/>
        <v>Lófelszerelés</v>
      </c>
      <c r="K323" s="69" t="s">
        <v>3007</v>
      </c>
      <c r="L323" s="40" t="str">
        <f t="shared" si="44"/>
        <v>Láb- és patavédő</v>
      </c>
      <c r="M323" s="40" t="s">
        <v>3020</v>
      </c>
      <c r="N323" s="35" t="str">
        <f t="shared" si="45"/>
        <v>Ínvédő</v>
      </c>
      <c r="O323" s="35" t="s">
        <v>3021</v>
      </c>
      <c r="P323" s="40" t="str">
        <f t="shared" si="46"/>
        <v/>
      </c>
      <c r="Q323" s="40"/>
      <c r="R323" s="71" t="s">
        <v>3154</v>
      </c>
      <c r="S323" s="40" t="s">
        <v>1876</v>
      </c>
      <c r="T323" s="34">
        <v>0</v>
      </c>
      <c r="U323" s="40">
        <v>147.5</v>
      </c>
      <c r="V323" s="15" t="s">
        <v>2603</v>
      </c>
      <c r="W323" s="71">
        <v>0.5</v>
      </c>
      <c r="X323" s="40">
        <f>IFERROR(
    IF(ISNUMBER(MATCH(TRIM(CLEAN(SUBSTITUTE(SUBSTITUTE(Y323, CHAR(13), ""), CHAR(10), " "))), sizeList!A:A, 0)),
        INDEX(sizeList!B:B, MATCH(TRIM(CLEAN(SUBSTITUTE(SUBSTITUTE(Y323, CHAR(13), ""), CHAR(10), " "))), sizeList!A:A, 0)),
        IF(ISNUMBER(MATCH(Y323, sizeList!A:A, 0)),
            INDEX(sizeList!B:B, MATCH(Y323, sizeList!A:A, 0)),
            IF(ISNUMBER(MATCH(TRIM(CLEAN(SUBSTITUTE(SUBSTITUTE(Y323, CHAR(13), ""), CHAR(10), " "))), sizeList!B:B, 0)),
                INDEX(sizeList!B:B, MATCH(TRIM(CLEAN(SUBSTITUTE(SUBSTITUTE(Y323, CHAR(13), ""), CHAR(10), " "))), sizeList!B:B, 0)),
                IF(ISNUMBER(MATCH(Y323, sizeList!B:B, 0)),
                    INDEX(sizeList!B:B, MATCH(Y323, sizeList!B:B, 0)),
                    "")
            )
        )
    ),
    ""
)</f>
        <v>3</v>
      </c>
      <c r="Y323" s="40">
        <v>3</v>
      </c>
      <c r="Z323" s="40" t="s">
        <v>2643</v>
      </c>
      <c r="AA323" s="117" t="str">
        <f t="shared" si="47"/>
        <v>BROWN/TITANIUM GOLD</v>
      </c>
      <c r="AB323" s="72" t="str">
        <f>IF(AA323="", "", IFERROR(VLOOKUP(AA323, colorList!A:B,2,FALSE),""))</f>
        <v>barna/titánium arany</v>
      </c>
      <c r="AC323" s="72" t="str">
        <f>IF(Z323="", "", IFERROR(VLOOKUP(Z323, colorList!A:B,2,FALSE),""))</f>
        <v>barna/titánium arany</v>
      </c>
      <c r="AD323" s="7"/>
    </row>
    <row r="324" spans="1:30" ht="60" customHeight="1" x14ac:dyDescent="0.25">
      <c r="A324" s="69" t="s">
        <v>909</v>
      </c>
      <c r="B324" s="7" t="str" cm="1">
        <f t="array" ref="B324">ProcessN2(S324,A324,C324)</f>
        <v>AC687_OP1</v>
      </c>
      <c r="C324" s="7" t="s">
        <v>1180</v>
      </c>
      <c r="D324" s="70" t="str">
        <f t="shared" si="40"/>
        <v>Acavallo Opera zselés bokavédő patentos</v>
      </c>
      <c r="E324" s="70" t="s">
        <v>2802</v>
      </c>
      <c r="F324" s="52" t="str">
        <f t="shared" si="41"/>
        <v>Opera fetlock boots elastic and button fastening</v>
      </c>
      <c r="G324" s="70" t="s">
        <v>2925</v>
      </c>
      <c r="H324" s="116" t="str">
        <f t="shared" si="42"/>
        <v>Acavallo</v>
      </c>
      <c r="I324" s="40" t="s">
        <v>2999</v>
      </c>
      <c r="J324" s="69" t="str">
        <f t="shared" si="43"/>
        <v>Lófelszerelés</v>
      </c>
      <c r="K324" s="69" t="s">
        <v>3007</v>
      </c>
      <c r="L324" s="40" t="str">
        <f t="shared" si="44"/>
        <v>Láb- és patavédő</v>
      </c>
      <c r="M324" s="40" t="s">
        <v>3020</v>
      </c>
      <c r="N324" s="35" t="str">
        <f t="shared" si="45"/>
        <v>Bokavédő</v>
      </c>
      <c r="O324" s="35" t="s">
        <v>3022</v>
      </c>
      <c r="P324" s="40" t="str">
        <f t="shared" si="46"/>
        <v/>
      </c>
      <c r="Q324" s="40"/>
      <c r="R324" s="71" t="s">
        <v>3155</v>
      </c>
      <c r="S324" s="40" t="s">
        <v>1877</v>
      </c>
      <c r="T324" s="34">
        <v>0</v>
      </c>
      <c r="U324" s="40">
        <v>109.5</v>
      </c>
      <c r="V324" s="15" t="s">
        <v>2603</v>
      </c>
      <c r="W324" s="71">
        <v>0.5</v>
      </c>
      <c r="X324" s="40">
        <f>IFERROR(
    IF(ISNUMBER(MATCH(TRIM(CLEAN(SUBSTITUTE(SUBSTITUTE(Y324, CHAR(13), ""), CHAR(10), " "))), sizeList!A:A, 0)),
        INDEX(sizeList!B:B, MATCH(TRIM(CLEAN(SUBSTITUTE(SUBSTITUTE(Y324, CHAR(13), ""), CHAR(10), " "))), sizeList!A:A, 0)),
        IF(ISNUMBER(MATCH(Y324, sizeList!A:A, 0)),
            INDEX(sizeList!B:B, MATCH(Y324, sizeList!A:A, 0)),
            IF(ISNUMBER(MATCH(TRIM(CLEAN(SUBSTITUTE(SUBSTITUTE(Y324, CHAR(13), ""), CHAR(10), " "))), sizeList!B:B, 0)),
                INDEX(sizeList!B:B, MATCH(TRIM(CLEAN(SUBSTITUTE(SUBSTITUTE(Y324, CHAR(13), ""), CHAR(10), " "))), sizeList!B:B, 0)),
                IF(ISNUMBER(MATCH(Y324, sizeList!B:B, 0)),
                    INDEX(sizeList!B:B, MATCH(Y324, sizeList!B:B, 0)),
                    "")
            )
        )
    ),
    ""
)</f>
        <v>2</v>
      </c>
      <c r="Y324" s="40">
        <v>2</v>
      </c>
      <c r="Z324" s="40" t="s">
        <v>2642</v>
      </c>
      <c r="AA324" s="117" t="str">
        <f t="shared" si="47"/>
        <v>BLACK/RED</v>
      </c>
      <c r="AB324" s="72" t="str">
        <f>IF(AA324="", "", IFERROR(VLOOKUP(AA324, colorList!A:B,2,FALSE),""))</f>
        <v>fekete/piros</v>
      </c>
      <c r="AC324" s="72" t="str">
        <f>IF(Z324="", "", IFERROR(VLOOKUP(Z324, colorList!A:B,2,FALSE),""))</f>
        <v>fekete/piros</v>
      </c>
      <c r="AD324" s="7"/>
    </row>
    <row r="325" spans="1:30" ht="60" customHeight="1" x14ac:dyDescent="0.25">
      <c r="A325" s="69" t="s">
        <v>909</v>
      </c>
      <c r="B325" s="7" t="str" cm="1">
        <f t="array" ref="B325">ProcessN2(S325,A325,C325)</f>
        <v>AC687_OP1</v>
      </c>
      <c r="C325" s="7" t="s">
        <v>1181</v>
      </c>
      <c r="D325" s="70" t="str">
        <f t="shared" si="40"/>
        <v>Acavallo Opera zselés bokavédő patentos</v>
      </c>
      <c r="E325" s="70" t="s">
        <v>2802</v>
      </c>
      <c r="F325" s="52" t="str">
        <f t="shared" si="41"/>
        <v>Opera fetlock boots elastic and button fastening</v>
      </c>
      <c r="G325" s="70" t="s">
        <v>2925</v>
      </c>
      <c r="H325" s="116" t="str">
        <f t="shared" si="42"/>
        <v>Acavallo</v>
      </c>
      <c r="I325" s="40" t="s">
        <v>2999</v>
      </c>
      <c r="J325" s="69" t="str">
        <f t="shared" si="43"/>
        <v>Lófelszerelés</v>
      </c>
      <c r="K325" s="69" t="s">
        <v>3007</v>
      </c>
      <c r="L325" s="40" t="str">
        <f t="shared" si="44"/>
        <v>Láb- és patavédő</v>
      </c>
      <c r="M325" s="40" t="s">
        <v>3020</v>
      </c>
      <c r="N325" s="35" t="str">
        <f t="shared" si="45"/>
        <v>Bokavédő</v>
      </c>
      <c r="O325" s="35" t="s">
        <v>3022</v>
      </c>
      <c r="P325" s="40" t="str">
        <f t="shared" si="46"/>
        <v/>
      </c>
      <c r="Q325" s="40"/>
      <c r="R325" s="71" t="s">
        <v>3155</v>
      </c>
      <c r="S325" s="40" t="s">
        <v>1878</v>
      </c>
      <c r="T325" s="34">
        <v>0</v>
      </c>
      <c r="U325" s="40">
        <v>109.5</v>
      </c>
      <c r="V325" s="15" t="s">
        <v>2603</v>
      </c>
      <c r="W325" s="71">
        <v>0.5</v>
      </c>
      <c r="X325" s="40">
        <f>IFERROR(
    IF(ISNUMBER(MATCH(TRIM(CLEAN(SUBSTITUTE(SUBSTITUTE(Y325, CHAR(13), ""), CHAR(10), " "))), sizeList!A:A, 0)),
        INDEX(sizeList!B:B, MATCH(TRIM(CLEAN(SUBSTITUTE(SUBSTITUTE(Y325, CHAR(13), ""), CHAR(10), " "))), sizeList!A:A, 0)),
        IF(ISNUMBER(MATCH(Y325, sizeList!A:A, 0)),
            INDEX(sizeList!B:B, MATCH(Y325, sizeList!A:A, 0)),
            IF(ISNUMBER(MATCH(TRIM(CLEAN(SUBSTITUTE(SUBSTITUTE(Y325, CHAR(13), ""), CHAR(10), " "))), sizeList!B:B, 0)),
                INDEX(sizeList!B:B, MATCH(TRIM(CLEAN(SUBSTITUTE(SUBSTITUTE(Y325, CHAR(13), ""), CHAR(10), " "))), sizeList!B:B, 0)),
                IF(ISNUMBER(MATCH(Y325, sizeList!B:B, 0)),
                    INDEX(sizeList!B:B, MATCH(Y325, sizeList!B:B, 0)),
                    "")
            )
        )
    ),
    ""
)</f>
        <v>3</v>
      </c>
      <c r="Y325" s="40">
        <v>3</v>
      </c>
      <c r="Z325" s="40" t="s">
        <v>2642</v>
      </c>
      <c r="AA325" s="117" t="str">
        <f t="shared" si="47"/>
        <v>BLACK/RED</v>
      </c>
      <c r="AB325" s="72" t="str">
        <f>IF(AA325="", "", IFERROR(VLOOKUP(AA325, colorList!A:B,2,FALSE),""))</f>
        <v>fekete/piros</v>
      </c>
      <c r="AC325" s="72" t="str">
        <f>IF(Z325="", "", IFERROR(VLOOKUP(Z325, colorList!A:B,2,FALSE),""))</f>
        <v>fekete/piros</v>
      </c>
      <c r="AD325" s="7"/>
    </row>
    <row r="326" spans="1:30" ht="60" customHeight="1" x14ac:dyDescent="0.25">
      <c r="A326" s="69" t="s">
        <v>909</v>
      </c>
      <c r="B326" s="7" t="str" cm="1">
        <f t="array" ref="B326">ProcessN2(S326,A326,C326)</f>
        <v>AC687_OP2</v>
      </c>
      <c r="C326" s="7" t="s">
        <v>1182</v>
      </c>
      <c r="D326" s="70" t="str">
        <f t="shared" si="40"/>
        <v>Acavallo Opera zselés bokavédő patentos</v>
      </c>
      <c r="E326" s="70" t="s">
        <v>2802</v>
      </c>
      <c r="F326" s="52" t="str">
        <f t="shared" si="41"/>
        <v>Opera fetlock boots elastic and button fastening</v>
      </c>
      <c r="G326" s="70" t="s">
        <v>2925</v>
      </c>
      <c r="H326" s="116" t="str">
        <f t="shared" si="42"/>
        <v>Acavallo</v>
      </c>
      <c r="I326" s="40" t="s">
        <v>2999</v>
      </c>
      <c r="J326" s="69" t="str">
        <f t="shared" si="43"/>
        <v>Lófelszerelés</v>
      </c>
      <c r="K326" s="69" t="s">
        <v>3007</v>
      </c>
      <c r="L326" s="40" t="str">
        <f t="shared" si="44"/>
        <v>Láb- és patavédő</v>
      </c>
      <c r="M326" s="40" t="s">
        <v>3020</v>
      </c>
      <c r="N326" s="35" t="str">
        <f t="shared" si="45"/>
        <v>Bokavédő</v>
      </c>
      <c r="O326" s="35" t="s">
        <v>3022</v>
      </c>
      <c r="P326" s="40" t="str">
        <f t="shared" si="46"/>
        <v/>
      </c>
      <c r="Q326" s="40"/>
      <c r="R326" s="71" t="s">
        <v>3155</v>
      </c>
      <c r="S326" s="40" t="s">
        <v>1879</v>
      </c>
      <c r="T326" s="34">
        <v>0</v>
      </c>
      <c r="U326" s="40">
        <v>109.5</v>
      </c>
      <c r="V326" s="15" t="s">
        <v>2603</v>
      </c>
      <c r="W326" s="71">
        <v>0.5</v>
      </c>
      <c r="X326" s="40">
        <f>IFERROR(
    IF(ISNUMBER(MATCH(TRIM(CLEAN(SUBSTITUTE(SUBSTITUTE(Y326, CHAR(13), ""), CHAR(10), " "))), sizeList!A:A, 0)),
        INDEX(sizeList!B:B, MATCH(TRIM(CLEAN(SUBSTITUTE(SUBSTITUTE(Y326, CHAR(13), ""), CHAR(10), " "))), sizeList!A:A, 0)),
        IF(ISNUMBER(MATCH(Y326, sizeList!A:A, 0)),
            INDEX(sizeList!B:B, MATCH(Y326, sizeList!A:A, 0)),
            IF(ISNUMBER(MATCH(TRIM(CLEAN(SUBSTITUTE(SUBSTITUTE(Y326, CHAR(13), ""), CHAR(10), " "))), sizeList!B:B, 0)),
                INDEX(sizeList!B:B, MATCH(TRIM(CLEAN(SUBSTITUTE(SUBSTITUTE(Y326, CHAR(13), ""), CHAR(10), " "))), sizeList!B:B, 0)),
                IF(ISNUMBER(MATCH(Y326, sizeList!B:B, 0)),
                    INDEX(sizeList!B:B, MATCH(Y326, sizeList!B:B, 0)),
                    "")
            )
        )
    ),
    ""
)</f>
        <v>2</v>
      </c>
      <c r="Y326" s="40">
        <v>2</v>
      </c>
      <c r="Z326" s="40" t="s">
        <v>2643</v>
      </c>
      <c r="AA326" s="117" t="str">
        <f t="shared" si="47"/>
        <v>BROWN/TITANIUM GOLD</v>
      </c>
      <c r="AB326" s="72" t="str">
        <f>IF(AA326="", "", IFERROR(VLOOKUP(AA326, colorList!A:B,2,FALSE),""))</f>
        <v>barna/titánium arany</v>
      </c>
      <c r="AC326" s="72" t="str">
        <f>IF(Z326="", "", IFERROR(VLOOKUP(Z326, colorList!A:B,2,FALSE),""))</f>
        <v>barna/titánium arany</v>
      </c>
      <c r="AD326" s="7"/>
    </row>
    <row r="327" spans="1:30" ht="60" customHeight="1" x14ac:dyDescent="0.25">
      <c r="A327" s="69" t="s">
        <v>909</v>
      </c>
      <c r="B327" s="7" t="str" cm="1">
        <f t="array" ref="B327">ProcessN2(S327,A327,C327)</f>
        <v>AC687_OP2</v>
      </c>
      <c r="C327" s="7" t="s">
        <v>1183</v>
      </c>
      <c r="D327" s="70" t="str">
        <f t="shared" si="40"/>
        <v>Acavallo Opera zselés bokavédő patentos</v>
      </c>
      <c r="E327" s="70" t="s">
        <v>2802</v>
      </c>
      <c r="F327" s="52" t="str">
        <f t="shared" si="41"/>
        <v>Opera fetlock boots elastic and button fastening</v>
      </c>
      <c r="G327" s="70" t="s">
        <v>2925</v>
      </c>
      <c r="H327" s="116" t="str">
        <f t="shared" si="42"/>
        <v>Acavallo</v>
      </c>
      <c r="I327" s="40" t="s">
        <v>2999</v>
      </c>
      <c r="J327" s="69" t="str">
        <f t="shared" si="43"/>
        <v>Lófelszerelés</v>
      </c>
      <c r="K327" s="69" t="s">
        <v>3007</v>
      </c>
      <c r="L327" s="40" t="str">
        <f t="shared" si="44"/>
        <v>Láb- és patavédő</v>
      </c>
      <c r="M327" s="40" t="s">
        <v>3020</v>
      </c>
      <c r="N327" s="35" t="str">
        <f t="shared" si="45"/>
        <v>Bokavédő</v>
      </c>
      <c r="O327" s="35" t="s">
        <v>3022</v>
      </c>
      <c r="P327" s="40" t="str">
        <f t="shared" si="46"/>
        <v/>
      </c>
      <c r="Q327" s="40"/>
      <c r="R327" s="71" t="s">
        <v>3155</v>
      </c>
      <c r="S327" s="40" t="s">
        <v>1880</v>
      </c>
      <c r="T327" s="34">
        <v>0</v>
      </c>
      <c r="U327" s="40">
        <v>109.5</v>
      </c>
      <c r="V327" s="15" t="s">
        <v>2603</v>
      </c>
      <c r="W327" s="71">
        <v>0.5</v>
      </c>
      <c r="X327" s="40">
        <f>IFERROR(
    IF(ISNUMBER(MATCH(TRIM(CLEAN(SUBSTITUTE(SUBSTITUTE(Y327, CHAR(13), ""), CHAR(10), " "))), sizeList!A:A, 0)),
        INDEX(sizeList!B:B, MATCH(TRIM(CLEAN(SUBSTITUTE(SUBSTITUTE(Y327, CHAR(13), ""), CHAR(10), " "))), sizeList!A:A, 0)),
        IF(ISNUMBER(MATCH(Y327, sizeList!A:A, 0)),
            INDEX(sizeList!B:B, MATCH(Y327, sizeList!A:A, 0)),
            IF(ISNUMBER(MATCH(TRIM(CLEAN(SUBSTITUTE(SUBSTITUTE(Y327, CHAR(13), ""), CHAR(10), " "))), sizeList!B:B, 0)),
                INDEX(sizeList!B:B, MATCH(TRIM(CLEAN(SUBSTITUTE(SUBSTITUTE(Y327, CHAR(13), ""), CHAR(10), " "))), sizeList!B:B, 0)),
                IF(ISNUMBER(MATCH(Y327, sizeList!B:B, 0)),
                    INDEX(sizeList!B:B, MATCH(Y327, sizeList!B:B, 0)),
                    "")
            )
        )
    ),
    ""
)</f>
        <v>3</v>
      </c>
      <c r="Y327" s="40">
        <v>3</v>
      </c>
      <c r="Z327" s="40" t="s">
        <v>2643</v>
      </c>
      <c r="AA327" s="117" t="str">
        <f t="shared" si="47"/>
        <v>BROWN/TITANIUM GOLD</v>
      </c>
      <c r="AB327" s="72" t="str">
        <f>IF(AA327="", "", IFERROR(VLOOKUP(AA327, colorList!A:B,2,FALSE),""))</f>
        <v>barna/titánium arany</v>
      </c>
      <c r="AC327" s="72" t="str">
        <f>IF(Z327="", "", IFERROR(VLOOKUP(Z327, colorList!A:B,2,FALSE),""))</f>
        <v>barna/titánium arany</v>
      </c>
      <c r="AD327" s="7"/>
    </row>
    <row r="328" spans="1:30" ht="60" customHeight="1" x14ac:dyDescent="0.25">
      <c r="A328" s="53" t="s">
        <v>887</v>
      </c>
      <c r="B328" s="7" t="str" cm="1">
        <f t="array" ref="B328">ProcessN2(S328,A328,C328)</f>
        <v>AC825_065</v>
      </c>
      <c r="C328" s="7" t="s">
        <v>1068</v>
      </c>
      <c r="D328" s="52" t="str">
        <f t="shared" si="40"/>
        <v>Acavallo markivágott memóriahabos nyeregemelő egyenes</v>
      </c>
      <c r="E328" s="52" t="s">
        <v>2782</v>
      </c>
      <c r="F328" s="52" t="str">
        <f t="shared" si="41"/>
        <v>ACAVALLO WITHERS FREE PAD IN MEMORY FOAM DOUBLE FELT</v>
      </c>
      <c r="G328" s="52" t="s">
        <v>2902</v>
      </c>
      <c r="H328" s="116" t="str">
        <f t="shared" si="42"/>
        <v>Acavallo</v>
      </c>
      <c r="I328" s="35" t="s">
        <v>2999</v>
      </c>
      <c r="J328" s="53" t="str">
        <f t="shared" si="43"/>
        <v>Lófelszerelés</v>
      </c>
      <c r="K328" s="53" t="s">
        <v>3007</v>
      </c>
      <c r="L328" s="35" t="str">
        <f t="shared" si="44"/>
        <v>Nyeregemelő</v>
      </c>
      <c r="M328" s="35" t="s">
        <v>3014</v>
      </c>
      <c r="N328" s="35" t="str">
        <f t="shared" si="45"/>
        <v>Egyenes(Nem emelt)</v>
      </c>
      <c r="O328" s="35" t="s">
        <v>3244</v>
      </c>
      <c r="P328" s="35" t="str">
        <f t="shared" si="46"/>
        <v/>
      </c>
      <c r="Q328" s="35"/>
      <c r="R328" s="55" t="s">
        <v>3132</v>
      </c>
      <c r="S328" s="35" t="s">
        <v>1700</v>
      </c>
      <c r="T328" s="34">
        <v>0</v>
      </c>
      <c r="U328" s="35">
        <v>163.5</v>
      </c>
      <c r="V328" s="1" t="s">
        <v>2603</v>
      </c>
      <c r="W328" s="55">
        <v>0.8</v>
      </c>
      <c r="X328" s="35" t="str">
        <f>IFERROR(
    IF(ISNUMBER(MATCH(TRIM(CLEAN(SUBSTITUTE(SUBSTITUTE(Y328, CHAR(13), ""), CHAR(10), " "))), sizeList!A:A, 0)),
        INDEX(sizeList!B:B, MATCH(TRIM(CLEAN(SUBSTITUTE(SUBSTITUTE(Y328, CHAR(13), ""), CHAR(10), " "))), sizeList!A:A, 0)),
        IF(ISNUMBER(MATCH(Y328, sizeList!A:A, 0)),
            INDEX(sizeList!B:B, MATCH(Y328, sizeList!A:A, 0)),
            IF(ISNUMBER(MATCH(TRIM(CLEAN(SUBSTITUTE(SUBSTITUTE(Y328, CHAR(13), ""), CHAR(10), " "))), sizeList!B:B, 0)),
                INDEX(sizeList!B:B, MATCH(TRIM(CLEAN(SUBSTITUTE(SUBSTITUTE(Y328, CHAR(13), ""), CHAR(10), " "))), sizeList!B:B, 0)),
                IF(ISNUMBER(MATCH(Y328, sizeList!B:B, 0)),
                    INDEX(sizeList!B:B, MATCH(Y328, sizeList!B:B, 0)),
                    "")
            )
        )
    ),
    ""
)</f>
        <v>ONE</v>
      </c>
      <c r="Y328" s="35" t="s">
        <v>592</v>
      </c>
      <c r="Z328" s="35" t="s">
        <v>2613</v>
      </c>
      <c r="AA328" s="117" t="str">
        <f t="shared" si="47"/>
        <v>FOREST/GREEN</v>
      </c>
      <c r="AB328" s="7" t="str">
        <f>IF(AA328="", "", IFERROR(VLOOKUP(AA328, colorList!A:B,2,FALSE),""))</f>
        <v>erdő/zöld</v>
      </c>
      <c r="AC328" s="7" t="str">
        <f>IF(Z328="", "", IFERROR(VLOOKUP(Z328, colorList!A:B,2,FALSE),""))</f>
        <v>erdő/zöld</v>
      </c>
      <c r="AD328" s="7"/>
    </row>
    <row r="329" spans="1:30" ht="60" customHeight="1" x14ac:dyDescent="0.25">
      <c r="A329" s="53" t="s">
        <v>887</v>
      </c>
      <c r="B329" s="7" t="str" cm="1">
        <f t="array" ref="B329">ProcessN2(S329,A329,C329)</f>
        <v>AC825_070</v>
      </c>
      <c r="C329" s="7" t="s">
        <v>1069</v>
      </c>
      <c r="D329" s="52" t="str">
        <f t="shared" si="40"/>
        <v>Acavallo markivágott memóriahabos nyeregemelő egyenes</v>
      </c>
      <c r="E329" s="52" t="s">
        <v>2782</v>
      </c>
      <c r="F329" s="52" t="str">
        <f t="shared" si="41"/>
        <v>ACAVALLO WITHERS FREE PAD IN MEMORY FOAM DOUBLE FELT</v>
      </c>
      <c r="G329" s="52" t="s">
        <v>2902</v>
      </c>
      <c r="H329" s="116" t="str">
        <f t="shared" si="42"/>
        <v>Acavallo</v>
      </c>
      <c r="I329" s="35" t="s">
        <v>2999</v>
      </c>
      <c r="J329" s="53" t="str">
        <f t="shared" si="43"/>
        <v>Lófelszerelés</v>
      </c>
      <c r="K329" s="53" t="s">
        <v>3007</v>
      </c>
      <c r="L329" s="35" t="str">
        <f t="shared" si="44"/>
        <v>Nyeregemelő</v>
      </c>
      <c r="M329" s="35" t="s">
        <v>3014</v>
      </c>
      <c r="N329" s="35" t="str">
        <f t="shared" si="45"/>
        <v>Egyenes(Nem emelt)</v>
      </c>
      <c r="O329" s="35" t="s">
        <v>3244</v>
      </c>
      <c r="P329" s="35" t="str">
        <f t="shared" si="46"/>
        <v/>
      </c>
      <c r="Q329" s="35"/>
      <c r="R329" s="55" t="s">
        <v>3132</v>
      </c>
      <c r="S329" s="35" t="s">
        <v>1701</v>
      </c>
      <c r="T329" s="34">
        <v>0</v>
      </c>
      <c r="U329" s="35">
        <v>163.5</v>
      </c>
      <c r="V329" s="1" t="s">
        <v>2603</v>
      </c>
      <c r="W329" s="55">
        <v>0.8</v>
      </c>
      <c r="X329" s="35" t="str">
        <f>IFERROR(
    IF(ISNUMBER(MATCH(TRIM(CLEAN(SUBSTITUTE(SUBSTITUTE(Y329, CHAR(13), ""), CHAR(10), " "))), sizeList!A:A, 0)),
        INDEX(sizeList!B:B, MATCH(TRIM(CLEAN(SUBSTITUTE(SUBSTITUTE(Y329, CHAR(13), ""), CHAR(10), " "))), sizeList!A:A, 0)),
        IF(ISNUMBER(MATCH(Y329, sizeList!A:A, 0)),
            INDEX(sizeList!B:B, MATCH(Y329, sizeList!A:A, 0)),
            IF(ISNUMBER(MATCH(TRIM(CLEAN(SUBSTITUTE(SUBSTITUTE(Y329, CHAR(13), ""), CHAR(10), " "))), sizeList!B:B, 0)),
                INDEX(sizeList!B:B, MATCH(TRIM(CLEAN(SUBSTITUTE(SUBSTITUTE(Y329, CHAR(13), ""), CHAR(10), " "))), sizeList!B:B, 0)),
                IF(ISNUMBER(MATCH(Y329, sizeList!B:B, 0)),
                    INDEX(sizeList!B:B, MATCH(Y329, sizeList!B:B, 0)),
                    "")
            )
        )
    ),
    ""
)</f>
        <v>ONE</v>
      </c>
      <c r="Y329" s="35" t="s">
        <v>592</v>
      </c>
      <c r="Z329" s="35" t="s">
        <v>2614</v>
      </c>
      <c r="AA329" s="117" t="str">
        <f t="shared" si="47"/>
        <v>BROWN/MUSTARD</v>
      </c>
      <c r="AB329" s="7" t="str">
        <f>IF(AA329="", "", IFERROR(VLOOKUP(AA329, colorList!A:B,2,FALSE),""))</f>
        <v>barna/mustár</v>
      </c>
      <c r="AC329" s="7" t="str">
        <f>IF(Z329="", "", IFERROR(VLOOKUP(Z329, colorList!A:B,2,FALSE),""))</f>
        <v>barna/mustár</v>
      </c>
      <c r="AD329" s="7"/>
    </row>
    <row r="330" spans="1:30" ht="60" customHeight="1" x14ac:dyDescent="0.25">
      <c r="A330" s="53" t="s">
        <v>887</v>
      </c>
      <c r="B330" s="7" t="str" cm="1">
        <f t="array" ref="B330">ProcessN2(S330,A330,C330)</f>
        <v>AC825_080</v>
      </c>
      <c r="C330" s="7" t="s">
        <v>1070</v>
      </c>
      <c r="D330" s="52" t="str">
        <f t="shared" si="40"/>
        <v>Acavallo markivágott memóriahabos nyeregemelő egyenes</v>
      </c>
      <c r="E330" s="52" t="s">
        <v>2782</v>
      </c>
      <c r="F330" s="52" t="str">
        <f t="shared" si="41"/>
        <v>ACAVALLO WITHERS FREE PAD IN MEMORY FOAM DOUBLE FELT</v>
      </c>
      <c r="G330" s="52" t="s">
        <v>2902</v>
      </c>
      <c r="H330" s="116" t="str">
        <f t="shared" si="42"/>
        <v>Acavallo</v>
      </c>
      <c r="I330" s="35" t="s">
        <v>2999</v>
      </c>
      <c r="J330" s="53" t="str">
        <f t="shared" si="43"/>
        <v>Lófelszerelés</v>
      </c>
      <c r="K330" s="53" t="s">
        <v>3007</v>
      </c>
      <c r="L330" s="35" t="str">
        <f t="shared" si="44"/>
        <v>Nyeregemelő</v>
      </c>
      <c r="M330" s="35" t="s">
        <v>3014</v>
      </c>
      <c r="N330" s="35" t="str">
        <f t="shared" si="45"/>
        <v>Egyenes(Nem emelt)</v>
      </c>
      <c r="O330" s="35" t="s">
        <v>3244</v>
      </c>
      <c r="P330" s="35" t="str">
        <f t="shared" si="46"/>
        <v/>
      </c>
      <c r="Q330" s="35"/>
      <c r="R330" s="55" t="s">
        <v>3132</v>
      </c>
      <c r="S330" s="35" t="s">
        <v>1702</v>
      </c>
      <c r="T330" s="34">
        <v>0</v>
      </c>
      <c r="U330" s="35">
        <v>163.5</v>
      </c>
      <c r="V330" s="1" t="s">
        <v>2603</v>
      </c>
      <c r="W330" s="55">
        <v>0.8</v>
      </c>
      <c r="X330" s="35" t="str">
        <f>IFERROR(
    IF(ISNUMBER(MATCH(TRIM(CLEAN(SUBSTITUTE(SUBSTITUTE(Y330, CHAR(13), ""), CHAR(10), " "))), sizeList!A:A, 0)),
        INDEX(sizeList!B:B, MATCH(TRIM(CLEAN(SUBSTITUTE(SUBSTITUTE(Y330, CHAR(13), ""), CHAR(10), " "))), sizeList!A:A, 0)),
        IF(ISNUMBER(MATCH(Y330, sizeList!A:A, 0)),
            INDEX(sizeList!B:B, MATCH(Y330, sizeList!A:A, 0)),
            IF(ISNUMBER(MATCH(TRIM(CLEAN(SUBSTITUTE(SUBSTITUTE(Y330, CHAR(13), ""), CHAR(10), " "))), sizeList!B:B, 0)),
                INDEX(sizeList!B:B, MATCH(TRIM(CLEAN(SUBSTITUTE(SUBSTITUTE(Y330, CHAR(13), ""), CHAR(10), " "))), sizeList!B:B, 0)),
                IF(ISNUMBER(MATCH(Y330, sizeList!B:B, 0)),
                    INDEX(sizeList!B:B, MATCH(Y330, sizeList!B:B, 0)),
                    "")
            )
        )
    ),
    ""
)</f>
        <v>ONE</v>
      </c>
      <c r="Y330" s="35" t="s">
        <v>592</v>
      </c>
      <c r="Z330" s="35" t="s">
        <v>2615</v>
      </c>
      <c r="AA330" s="117" t="str">
        <f t="shared" si="47"/>
        <v>NAVY/PETROL</v>
      </c>
      <c r="AB330" s="7" t="str">
        <f>IF(AA330="", "", IFERROR(VLOOKUP(AA330, colorList!A:B,2,FALSE),""))</f>
        <v>tengerészkék/petrol</v>
      </c>
      <c r="AC330" s="7" t="str">
        <f>IF(Z330="", "", IFERROR(VLOOKUP(Z330, colorList!A:B,2,FALSE),""))</f>
        <v>tengerészkék/petrol</v>
      </c>
      <c r="AD330" s="7"/>
    </row>
    <row r="331" spans="1:30" ht="60" customHeight="1" x14ac:dyDescent="0.25">
      <c r="A331" s="53" t="s">
        <v>887</v>
      </c>
      <c r="B331" s="7" t="str" cm="1">
        <f t="array" ref="B331">ProcessN2(S331,A331,C331)</f>
        <v>AC825_088</v>
      </c>
      <c r="C331" s="7" t="s">
        <v>1071</v>
      </c>
      <c r="D331" s="52" t="str">
        <f t="shared" si="40"/>
        <v>Acavallo markivágott memóriahabos nyeregemelő egyenes</v>
      </c>
      <c r="E331" s="52" t="s">
        <v>2782</v>
      </c>
      <c r="F331" s="52" t="str">
        <f t="shared" si="41"/>
        <v>ACAVALLO WITHERS FREE PAD IN MEMORY FOAM DOUBLE FELT</v>
      </c>
      <c r="G331" s="52" t="s">
        <v>2902</v>
      </c>
      <c r="H331" s="116" t="str">
        <f t="shared" si="42"/>
        <v>Acavallo</v>
      </c>
      <c r="I331" s="35" t="s">
        <v>2999</v>
      </c>
      <c r="J331" s="53" t="str">
        <f t="shared" si="43"/>
        <v>Lófelszerelés</v>
      </c>
      <c r="K331" s="53" t="s">
        <v>3007</v>
      </c>
      <c r="L331" s="35" t="str">
        <f t="shared" si="44"/>
        <v>Nyeregemelő</v>
      </c>
      <c r="M331" s="35" t="s">
        <v>3014</v>
      </c>
      <c r="N331" s="35" t="str">
        <f t="shared" si="45"/>
        <v>Egyenes(Nem emelt)</v>
      </c>
      <c r="O331" s="35" t="s">
        <v>3244</v>
      </c>
      <c r="P331" s="35" t="str">
        <f t="shared" si="46"/>
        <v/>
      </c>
      <c r="Q331" s="35"/>
      <c r="R331" s="55" t="s">
        <v>3132</v>
      </c>
      <c r="S331" s="35" t="s">
        <v>1703</v>
      </c>
      <c r="T331" s="34">
        <v>0</v>
      </c>
      <c r="U331" s="35">
        <v>163.5</v>
      </c>
      <c r="V331" s="1" t="s">
        <v>2603</v>
      </c>
      <c r="W331" s="55">
        <v>0.8</v>
      </c>
      <c r="X331" s="35" t="str">
        <f>IFERROR(
    IF(ISNUMBER(MATCH(TRIM(CLEAN(SUBSTITUTE(SUBSTITUTE(Y331, CHAR(13), ""), CHAR(10), " "))), sizeList!A:A, 0)),
        INDEX(sizeList!B:B, MATCH(TRIM(CLEAN(SUBSTITUTE(SUBSTITUTE(Y331, CHAR(13), ""), CHAR(10), " "))), sizeList!A:A, 0)),
        IF(ISNUMBER(MATCH(Y331, sizeList!A:A, 0)),
            INDEX(sizeList!B:B, MATCH(Y331, sizeList!A:A, 0)),
            IF(ISNUMBER(MATCH(TRIM(CLEAN(SUBSTITUTE(SUBSTITUTE(Y331, CHAR(13), ""), CHAR(10), " "))), sizeList!B:B, 0)),
                INDEX(sizeList!B:B, MATCH(TRIM(CLEAN(SUBSTITUTE(SUBSTITUTE(Y331, CHAR(13), ""), CHAR(10), " "))), sizeList!B:B, 0)),
                IF(ISNUMBER(MATCH(Y331, sizeList!B:B, 0)),
                    INDEX(sizeList!B:B, MATCH(Y331, sizeList!B:B, 0)),
                    "")
            )
        )
    ),
    ""
)</f>
        <v>ONE</v>
      </c>
      <c r="Y331" s="35" t="s">
        <v>592</v>
      </c>
      <c r="Z331" s="35" t="s">
        <v>2616</v>
      </c>
      <c r="AA331" s="117" t="str">
        <f t="shared" si="47"/>
        <v>CHARCOAL/GREY</v>
      </c>
      <c r="AB331" s="7" t="str">
        <f>IF(AA331="", "", IFERROR(VLOOKUP(AA331, colorList!A:B,2,FALSE),""))</f>
        <v>faszén/szürke</v>
      </c>
      <c r="AC331" s="7" t="str">
        <f>IF(Z331="", "", IFERROR(VLOOKUP(Z331, colorList!A:B,2,FALSE),""))</f>
        <v>faszén/szürke</v>
      </c>
      <c r="AD331" s="7"/>
    </row>
    <row r="332" spans="1:30" ht="60" customHeight="1" x14ac:dyDescent="0.25">
      <c r="A332" s="53" t="s">
        <v>887</v>
      </c>
      <c r="B332" s="7" t="str" cm="1">
        <f t="array" ref="B332">ProcessN2(S332,A332,C332)</f>
        <v>AC825_09</v>
      </c>
      <c r="C332" s="7" t="s">
        <v>1033</v>
      </c>
      <c r="D332" s="52" t="str">
        <f t="shared" si="40"/>
        <v>Acavallo markivágott memóriahabos nyeregemelő egyenes</v>
      </c>
      <c r="E332" s="52" t="s">
        <v>2782</v>
      </c>
      <c r="F332" s="52" t="str">
        <f t="shared" si="41"/>
        <v>ACAVALLO WITHERS FREE PAD IN MEMORY FOAM DOUBLE FELT</v>
      </c>
      <c r="G332" s="52" t="s">
        <v>2902</v>
      </c>
      <c r="H332" s="116" t="str">
        <f t="shared" si="42"/>
        <v>Acavallo</v>
      </c>
      <c r="I332" s="35" t="s">
        <v>2999</v>
      </c>
      <c r="J332" s="53" t="str">
        <f t="shared" si="43"/>
        <v>Lófelszerelés</v>
      </c>
      <c r="K332" s="53" t="s">
        <v>3007</v>
      </c>
      <c r="L332" s="35" t="str">
        <f t="shared" si="44"/>
        <v>Nyeregemelő</v>
      </c>
      <c r="M332" s="35" t="s">
        <v>3014</v>
      </c>
      <c r="N332" s="35" t="str">
        <f t="shared" si="45"/>
        <v>Egyenes(Nem emelt)</v>
      </c>
      <c r="O332" s="35" t="s">
        <v>3244</v>
      </c>
      <c r="P332" s="35" t="str">
        <f t="shared" si="46"/>
        <v/>
      </c>
      <c r="Q332" s="35"/>
      <c r="R332" s="55" t="s">
        <v>3132</v>
      </c>
      <c r="S332" s="35" t="s">
        <v>1704</v>
      </c>
      <c r="T332" s="34">
        <v>0</v>
      </c>
      <c r="U332" s="35">
        <v>163.5</v>
      </c>
      <c r="V332" s="1" t="s">
        <v>2603</v>
      </c>
      <c r="W332" s="55">
        <v>0.8</v>
      </c>
      <c r="X332" s="35" t="str">
        <f>IFERROR(
    IF(ISNUMBER(MATCH(TRIM(CLEAN(SUBSTITUTE(SUBSTITUTE(Y332, CHAR(13), ""), CHAR(10), " "))), sizeList!A:A, 0)),
        INDEX(sizeList!B:B, MATCH(TRIM(CLEAN(SUBSTITUTE(SUBSTITUTE(Y332, CHAR(13), ""), CHAR(10), " "))), sizeList!A:A, 0)),
        IF(ISNUMBER(MATCH(Y332, sizeList!A:A, 0)),
            INDEX(sizeList!B:B, MATCH(Y332, sizeList!A:A, 0)),
            IF(ISNUMBER(MATCH(TRIM(CLEAN(SUBSTITUTE(SUBSTITUTE(Y332, CHAR(13), ""), CHAR(10), " "))), sizeList!B:B, 0)),
                INDEX(sizeList!B:B, MATCH(TRIM(CLEAN(SUBSTITUTE(SUBSTITUTE(Y332, CHAR(13), ""), CHAR(10), " "))), sizeList!B:B, 0)),
                IF(ISNUMBER(MATCH(Y332, sizeList!B:B, 0)),
                    INDEX(sizeList!B:B, MATCH(Y332, sizeList!B:B, 0)),
                    "")
            )
        )
    ),
    ""
)</f>
        <v>ONE</v>
      </c>
      <c r="Y332" s="35" t="s">
        <v>592</v>
      </c>
      <c r="Z332" s="35" t="s">
        <v>2604</v>
      </c>
      <c r="AA332" s="117" t="str">
        <f t="shared" si="47"/>
        <v>BLACK</v>
      </c>
      <c r="AB332" s="7" t="str">
        <f>IF(AA332="", "", IFERROR(VLOOKUP(AA332, colorList!A:B,2,FALSE),""))</f>
        <v>fekete</v>
      </c>
      <c r="AC332" s="7" t="str">
        <f>IF(Z332="", "", IFERROR(VLOOKUP(Z332, colorList!A:B,2,FALSE),""))</f>
        <v>fekete</v>
      </c>
      <c r="AD332" s="7"/>
    </row>
    <row r="333" spans="1:30" s="74" customFormat="1" ht="60" customHeight="1" x14ac:dyDescent="0.25">
      <c r="A333" s="73" t="s">
        <v>883</v>
      </c>
      <c r="B333" s="74" t="str" cm="1">
        <f t="array" ref="B333">ProcessN2(S333,A333,C333)</f>
        <v>AC831_01</v>
      </c>
      <c r="C333" s="74" t="s">
        <v>1066</v>
      </c>
      <c r="D333" s="75" t="str">
        <f t="shared" si="40"/>
        <v>Acavallo markivágott nyeregemelő elöl emelt</v>
      </c>
      <c r="E333" s="75" t="s">
        <v>2778</v>
      </c>
      <c r="F333" s="52" t="str">
        <f t="shared" si="41"/>
        <v>ACAVALLO WITHERS FREE POCKET CONFIGURATION PAD WITH PIUMA PAD FRONT RISER</v>
      </c>
      <c r="G333" s="75" t="s">
        <v>2898</v>
      </c>
      <c r="H333" s="116" t="str">
        <f t="shared" si="42"/>
        <v>Acavallo</v>
      </c>
      <c r="I333" s="41" t="s">
        <v>2999</v>
      </c>
      <c r="J333" s="73" t="str">
        <f t="shared" si="43"/>
        <v>Lófelszerelés</v>
      </c>
      <c r="K333" s="73" t="s">
        <v>3007</v>
      </c>
      <c r="L333" s="41" t="str">
        <f t="shared" si="44"/>
        <v>Nyeregemelő</v>
      </c>
      <c r="M333" s="41" t="s">
        <v>3014</v>
      </c>
      <c r="N333" s="41" t="str">
        <f t="shared" si="45"/>
        <v>Elöl emelt</v>
      </c>
      <c r="O333" s="41" t="s">
        <v>3247</v>
      </c>
      <c r="P333" s="41" t="str">
        <f t="shared" si="46"/>
        <v/>
      </c>
      <c r="Q333" s="41"/>
      <c r="R333" s="76" t="s">
        <v>3128</v>
      </c>
      <c r="S333" s="41" t="s">
        <v>1689</v>
      </c>
      <c r="T333" s="34">
        <v>0</v>
      </c>
      <c r="U333" s="41">
        <v>137</v>
      </c>
      <c r="V333" s="16" t="s">
        <v>2603</v>
      </c>
      <c r="W333" s="76">
        <v>0.8</v>
      </c>
      <c r="X333" s="41" t="str">
        <f>IFERROR(
    IF(ISNUMBER(MATCH(TRIM(CLEAN(SUBSTITUTE(SUBSTITUTE(Y333, CHAR(13), ""), CHAR(10), " "))), sizeList!A:A, 0)),
        INDEX(sizeList!B:B, MATCH(TRIM(CLEAN(SUBSTITUTE(SUBSTITUTE(Y333, CHAR(13), ""), CHAR(10), " "))), sizeList!A:A, 0)),
        IF(ISNUMBER(MATCH(Y333, sizeList!A:A, 0)),
            INDEX(sizeList!B:B, MATCH(Y333, sizeList!A:A, 0)),
            IF(ISNUMBER(MATCH(TRIM(CLEAN(SUBSTITUTE(SUBSTITUTE(Y333, CHAR(13), ""), CHAR(10), " "))), sizeList!B:B, 0)),
                INDEX(sizeList!B:B, MATCH(TRIM(CLEAN(SUBSTITUTE(SUBSTITUTE(Y333, CHAR(13), ""), CHAR(10), " "))), sizeList!B:B, 0)),
                IF(ISNUMBER(MATCH(Y333, sizeList!B:B, 0)),
                    INDEX(sizeList!B:B, MATCH(Y333, sizeList!B:B, 0)),
                    "")
            )
        )
    ),
    ""
)</f>
        <v>ONE</v>
      </c>
      <c r="Y333" s="41" t="s">
        <v>592</v>
      </c>
      <c r="Z333" s="41" t="s">
        <v>2606</v>
      </c>
      <c r="AA333" s="117" t="str">
        <f t="shared" si="47"/>
        <v>WHITE</v>
      </c>
      <c r="AB333" s="74" t="str">
        <f>IF(AA333="", "", IFERROR(VLOOKUP(AA333, colorList!A:B,2,FALSE),""))</f>
        <v>fehér</v>
      </c>
      <c r="AC333" s="74" t="str">
        <f>IF(Z333="", "", IFERROR(VLOOKUP(Z333, colorList!A:B,2,FALSE),""))</f>
        <v>fehér</v>
      </c>
    </row>
    <row r="334" spans="1:30" s="74" customFormat="1" ht="60" customHeight="1" x14ac:dyDescent="0.25">
      <c r="A334" s="73" t="s">
        <v>883</v>
      </c>
      <c r="B334" s="74" t="str" cm="1">
        <f t="array" ref="B334">ProcessN2(S334,A334,C334)</f>
        <v>AC831_07</v>
      </c>
      <c r="C334" s="74" t="s">
        <v>1035</v>
      </c>
      <c r="D334" s="75" t="str">
        <f t="shared" si="40"/>
        <v>Acavallo markivágott nyeregemelő elöl emelt</v>
      </c>
      <c r="E334" s="75" t="s">
        <v>2778</v>
      </c>
      <c r="F334" s="52" t="str">
        <f t="shared" si="41"/>
        <v>ACAVALLO WITHERS FREE POCKET CONFIGURATION PAD WITH PIUMA PAD FRONT RISER</v>
      </c>
      <c r="G334" s="75" t="s">
        <v>2898</v>
      </c>
      <c r="H334" s="116" t="str">
        <f t="shared" si="42"/>
        <v>Acavallo</v>
      </c>
      <c r="I334" s="41" t="s">
        <v>2999</v>
      </c>
      <c r="J334" s="73" t="str">
        <f t="shared" si="43"/>
        <v>Lófelszerelés</v>
      </c>
      <c r="K334" s="73" t="s">
        <v>3007</v>
      </c>
      <c r="L334" s="41" t="str">
        <f t="shared" si="44"/>
        <v>Nyeregemelő</v>
      </c>
      <c r="M334" s="41" t="s">
        <v>3014</v>
      </c>
      <c r="N334" s="41" t="str">
        <f t="shared" si="45"/>
        <v>Elöl emelt</v>
      </c>
      <c r="O334" s="41" t="s">
        <v>3247</v>
      </c>
      <c r="P334" s="41" t="str">
        <f t="shared" si="46"/>
        <v/>
      </c>
      <c r="Q334" s="41"/>
      <c r="R334" s="76" t="s">
        <v>3128</v>
      </c>
      <c r="S334" s="41" t="s">
        <v>1690</v>
      </c>
      <c r="T334" s="34">
        <v>0</v>
      </c>
      <c r="U334" s="41">
        <v>137</v>
      </c>
      <c r="V334" s="16" t="s">
        <v>2603</v>
      </c>
      <c r="W334" s="76">
        <v>0.8</v>
      </c>
      <c r="X334" s="41" t="str">
        <f>IFERROR(
    IF(ISNUMBER(MATCH(TRIM(CLEAN(SUBSTITUTE(SUBSTITUTE(Y334, CHAR(13), ""), CHAR(10), " "))), sizeList!A:A, 0)),
        INDEX(sizeList!B:B, MATCH(TRIM(CLEAN(SUBSTITUTE(SUBSTITUTE(Y334, CHAR(13), ""), CHAR(10), " "))), sizeList!A:A, 0)),
        IF(ISNUMBER(MATCH(Y334, sizeList!A:A, 0)),
            INDEX(sizeList!B:B, MATCH(Y334, sizeList!A:A, 0)),
            IF(ISNUMBER(MATCH(TRIM(CLEAN(SUBSTITUTE(SUBSTITUTE(Y334, CHAR(13), ""), CHAR(10), " "))), sizeList!B:B, 0)),
                INDEX(sizeList!B:B, MATCH(TRIM(CLEAN(SUBSTITUTE(SUBSTITUTE(Y334, CHAR(13), ""), CHAR(10), " "))), sizeList!B:B, 0)),
                IF(ISNUMBER(MATCH(Y334, sizeList!B:B, 0)),
                    INDEX(sizeList!B:B, MATCH(Y334, sizeList!B:B, 0)),
                    "")
            )
        )
    ),
    ""
)</f>
        <v>ONE</v>
      </c>
      <c r="Y334" s="41" t="s">
        <v>592</v>
      </c>
      <c r="Z334" s="41" t="s">
        <v>2609</v>
      </c>
      <c r="AA334" s="117" t="str">
        <f t="shared" si="47"/>
        <v>BROWN</v>
      </c>
      <c r="AB334" s="74" t="str">
        <f>IF(AA334="", "", IFERROR(VLOOKUP(AA334, colorList!A:B,2,FALSE),""))</f>
        <v>barna</v>
      </c>
      <c r="AC334" s="74" t="str">
        <f>IF(Z334="", "", IFERROR(VLOOKUP(Z334, colorList!A:B,2,FALSE),""))</f>
        <v>barna</v>
      </c>
    </row>
    <row r="335" spans="1:30" s="74" customFormat="1" ht="60" customHeight="1" x14ac:dyDescent="0.25">
      <c r="A335" s="73" t="s">
        <v>883</v>
      </c>
      <c r="B335" s="74" t="str" cm="1">
        <f t="array" ref="B335">ProcessN2(S335,A335,C335)</f>
        <v>AC831_09</v>
      </c>
      <c r="C335" s="74" t="s">
        <v>1033</v>
      </c>
      <c r="D335" s="75" t="str">
        <f t="shared" si="40"/>
        <v>Acavallo markivágott nyeregemelő elöl emelt</v>
      </c>
      <c r="E335" s="75" t="s">
        <v>2778</v>
      </c>
      <c r="F335" s="52" t="str">
        <f t="shared" si="41"/>
        <v>ACAVALLO WITHERS FREE POCKET CONFIGURATION PAD WITH PIUMA PAD FRONT RISER</v>
      </c>
      <c r="G335" s="75" t="s">
        <v>2898</v>
      </c>
      <c r="H335" s="116" t="str">
        <f t="shared" si="42"/>
        <v>Acavallo</v>
      </c>
      <c r="I335" s="41" t="s">
        <v>2999</v>
      </c>
      <c r="J335" s="73" t="str">
        <f t="shared" si="43"/>
        <v>Lófelszerelés</v>
      </c>
      <c r="K335" s="73" t="s">
        <v>3007</v>
      </c>
      <c r="L335" s="41" t="str">
        <f t="shared" si="44"/>
        <v>Nyeregemelő</v>
      </c>
      <c r="M335" s="41" t="s">
        <v>3014</v>
      </c>
      <c r="N335" s="41" t="str">
        <f t="shared" si="45"/>
        <v>Elöl emelt</v>
      </c>
      <c r="O335" s="41" t="s">
        <v>3247</v>
      </c>
      <c r="P335" s="41" t="str">
        <f t="shared" si="46"/>
        <v/>
      </c>
      <c r="Q335" s="41"/>
      <c r="R335" s="76" t="s">
        <v>3128</v>
      </c>
      <c r="S335" s="41" t="s">
        <v>1691</v>
      </c>
      <c r="T335" s="34">
        <v>0</v>
      </c>
      <c r="U335" s="41">
        <v>137</v>
      </c>
      <c r="V335" s="16" t="s">
        <v>2603</v>
      </c>
      <c r="W335" s="76">
        <v>0.8</v>
      </c>
      <c r="X335" s="41" t="str">
        <f>IFERROR(
    IF(ISNUMBER(MATCH(TRIM(CLEAN(SUBSTITUTE(SUBSTITUTE(Y335, CHAR(13), ""), CHAR(10), " "))), sizeList!A:A, 0)),
        INDEX(sizeList!B:B, MATCH(TRIM(CLEAN(SUBSTITUTE(SUBSTITUTE(Y335, CHAR(13), ""), CHAR(10), " "))), sizeList!A:A, 0)),
        IF(ISNUMBER(MATCH(Y335, sizeList!A:A, 0)),
            INDEX(sizeList!B:B, MATCH(Y335, sizeList!A:A, 0)),
            IF(ISNUMBER(MATCH(TRIM(CLEAN(SUBSTITUTE(SUBSTITUTE(Y335, CHAR(13), ""), CHAR(10), " "))), sizeList!B:B, 0)),
                INDEX(sizeList!B:B, MATCH(TRIM(CLEAN(SUBSTITUTE(SUBSTITUTE(Y335, CHAR(13), ""), CHAR(10), " "))), sizeList!B:B, 0)),
                IF(ISNUMBER(MATCH(Y335, sizeList!B:B, 0)),
                    INDEX(sizeList!B:B, MATCH(Y335, sizeList!B:B, 0)),
                    "")
            )
        )
    ),
    ""
)</f>
        <v>ONE</v>
      </c>
      <c r="Y335" s="41" t="s">
        <v>592</v>
      </c>
      <c r="Z335" s="41" t="s">
        <v>2604</v>
      </c>
      <c r="AA335" s="117" t="str">
        <f t="shared" si="47"/>
        <v>BLACK</v>
      </c>
      <c r="AB335" s="74" t="str">
        <f>IF(AA335="", "", IFERROR(VLOOKUP(AA335, colorList!A:B,2,FALSE),""))</f>
        <v>fekete</v>
      </c>
      <c r="AC335" s="74" t="str">
        <f>IF(Z335="", "", IFERROR(VLOOKUP(Z335, colorList!A:B,2,FALSE),""))</f>
        <v>fekete</v>
      </c>
    </row>
    <row r="336" spans="1:30" ht="60" customHeight="1" x14ac:dyDescent="0.25">
      <c r="A336" s="53" t="s">
        <v>883</v>
      </c>
      <c r="B336" s="7" t="str" cm="1">
        <f t="array" ref="B336">ProcessN2(S336,A336,C336)</f>
        <v>AC831_01</v>
      </c>
      <c r="C336" s="7" t="s">
        <v>1066</v>
      </c>
      <c r="D336" s="52" t="str">
        <f t="shared" si="40"/>
        <v>Acavallo Piuma WFS markivágott elöl emelt nyeregemelő</v>
      </c>
      <c r="E336" s="52" t="s">
        <v>3249</v>
      </c>
      <c r="F336" s="52" t="str">
        <f t="shared" si="41"/>
        <v>Piuma pad WFS pocket suede front riser</v>
      </c>
      <c r="G336" s="52" t="s">
        <v>2997</v>
      </c>
      <c r="H336" s="116" t="str">
        <f t="shared" si="42"/>
        <v>Acavallo</v>
      </c>
      <c r="I336" s="35" t="s">
        <v>2999</v>
      </c>
      <c r="J336" s="53" t="str">
        <f t="shared" si="43"/>
        <v>Lófelszerelés</v>
      </c>
      <c r="K336" s="53" t="s">
        <v>3007</v>
      </c>
      <c r="L336" s="35" t="str">
        <f t="shared" si="44"/>
        <v>Nyeregemelő</v>
      </c>
      <c r="M336" s="35" t="s">
        <v>3014</v>
      </c>
      <c r="N336" s="35" t="str">
        <f t="shared" si="45"/>
        <v>Elöl emelt</v>
      </c>
      <c r="O336" s="35" t="s">
        <v>3247</v>
      </c>
      <c r="P336" s="35" t="str">
        <f t="shared" si="46"/>
        <v/>
      </c>
      <c r="Q336" s="35"/>
      <c r="R336" s="50" t="s">
        <v>3224</v>
      </c>
      <c r="S336" s="35" t="s">
        <v>1689</v>
      </c>
      <c r="T336" s="34">
        <v>0</v>
      </c>
      <c r="U336" s="35">
        <v>137</v>
      </c>
      <c r="V336" s="1" t="s">
        <v>2603</v>
      </c>
      <c r="W336" s="55">
        <v>0.8</v>
      </c>
      <c r="X336" s="35" t="str">
        <f>IFERROR(
    IF(ISNUMBER(MATCH(TRIM(CLEAN(SUBSTITUTE(SUBSTITUTE(Y336, CHAR(13), ""), CHAR(10), " "))), sizeList!A:A, 0)),
        INDEX(sizeList!B:B, MATCH(TRIM(CLEAN(SUBSTITUTE(SUBSTITUTE(Y336, CHAR(13), ""), CHAR(10), " "))), sizeList!A:A, 0)),
        IF(ISNUMBER(MATCH(Y336, sizeList!A:A, 0)),
            INDEX(sizeList!B:B, MATCH(Y336, sizeList!A:A, 0)),
            IF(ISNUMBER(MATCH(TRIM(CLEAN(SUBSTITUTE(SUBSTITUTE(Y336, CHAR(13), ""), CHAR(10), " "))), sizeList!B:B, 0)),
                INDEX(sizeList!B:B, MATCH(TRIM(CLEAN(SUBSTITUTE(SUBSTITUTE(Y336, CHAR(13), ""), CHAR(10), " "))), sizeList!B:B, 0)),
                IF(ISNUMBER(MATCH(Y336, sizeList!B:B, 0)),
                    INDEX(sizeList!B:B, MATCH(Y336, sizeList!B:B, 0)),
                    "")
            )
        )
    ),
    ""
)</f>
        <v>ONE</v>
      </c>
      <c r="Y336" s="35" t="s">
        <v>592</v>
      </c>
      <c r="Z336" s="35" t="s">
        <v>2606</v>
      </c>
      <c r="AA336" s="117" t="str">
        <f t="shared" si="47"/>
        <v>WHITE</v>
      </c>
      <c r="AB336" s="7" t="str">
        <f>IF(AA336="", "", IFERROR(VLOOKUP(AA336, colorList!A:B,2,FALSE),""))</f>
        <v>fehér</v>
      </c>
      <c r="AC336" s="7" t="str">
        <f>IF(Z336="", "", IFERROR(VLOOKUP(Z336, colorList!A:B,2,FALSE),""))</f>
        <v>fehér</v>
      </c>
      <c r="AD336" s="7"/>
    </row>
    <row r="337" spans="1:30" ht="60" customHeight="1" x14ac:dyDescent="0.25">
      <c r="A337" s="53" t="s">
        <v>883</v>
      </c>
      <c r="B337" s="7" t="str" cm="1">
        <f t="array" ref="B337">ProcessN2(S337,A337,C337)</f>
        <v>AC831_07</v>
      </c>
      <c r="C337" s="7" t="s">
        <v>1035</v>
      </c>
      <c r="D337" s="52" t="str">
        <f t="shared" si="40"/>
        <v>Acavallo Piuma WFS markivágott elöl emelt nyeregemelő</v>
      </c>
      <c r="E337" s="52" t="s">
        <v>3249</v>
      </c>
      <c r="F337" s="52" t="str">
        <f t="shared" si="41"/>
        <v>Piuma pad WFS pocket suede front riser</v>
      </c>
      <c r="G337" s="52" t="s">
        <v>2997</v>
      </c>
      <c r="H337" s="116" t="str">
        <f t="shared" si="42"/>
        <v>Acavallo</v>
      </c>
      <c r="I337" s="35" t="s">
        <v>2999</v>
      </c>
      <c r="J337" s="53" t="str">
        <f t="shared" si="43"/>
        <v>Lófelszerelés</v>
      </c>
      <c r="K337" s="53" t="s">
        <v>3007</v>
      </c>
      <c r="L337" s="35" t="str">
        <f t="shared" si="44"/>
        <v>Nyeregemelő</v>
      </c>
      <c r="M337" s="35" t="s">
        <v>3014</v>
      </c>
      <c r="N337" s="35" t="str">
        <f t="shared" si="45"/>
        <v>Elöl emelt</v>
      </c>
      <c r="O337" s="35" t="s">
        <v>3247</v>
      </c>
      <c r="P337" s="35" t="str">
        <f t="shared" si="46"/>
        <v/>
      </c>
      <c r="Q337" s="35"/>
      <c r="R337" s="50" t="s">
        <v>3224</v>
      </c>
      <c r="S337" s="35" t="s">
        <v>1690</v>
      </c>
      <c r="T337" s="34">
        <v>0</v>
      </c>
      <c r="U337" s="35">
        <v>137</v>
      </c>
      <c r="V337" s="1" t="s">
        <v>2603</v>
      </c>
      <c r="W337" s="55">
        <v>0.8</v>
      </c>
      <c r="X337" s="35" t="str">
        <f>IFERROR(
    IF(ISNUMBER(MATCH(TRIM(CLEAN(SUBSTITUTE(SUBSTITUTE(Y337, CHAR(13), ""), CHAR(10), " "))), sizeList!A:A, 0)),
        INDEX(sizeList!B:B, MATCH(TRIM(CLEAN(SUBSTITUTE(SUBSTITUTE(Y337, CHAR(13), ""), CHAR(10), " "))), sizeList!A:A, 0)),
        IF(ISNUMBER(MATCH(Y337, sizeList!A:A, 0)),
            INDEX(sizeList!B:B, MATCH(Y337, sizeList!A:A, 0)),
            IF(ISNUMBER(MATCH(TRIM(CLEAN(SUBSTITUTE(SUBSTITUTE(Y337, CHAR(13), ""), CHAR(10), " "))), sizeList!B:B, 0)),
                INDEX(sizeList!B:B, MATCH(TRIM(CLEAN(SUBSTITUTE(SUBSTITUTE(Y337, CHAR(13), ""), CHAR(10), " "))), sizeList!B:B, 0)),
                IF(ISNUMBER(MATCH(Y337, sizeList!B:B, 0)),
                    INDEX(sizeList!B:B, MATCH(Y337, sizeList!B:B, 0)),
                    "")
            )
        )
    ),
    ""
)</f>
        <v>ONE</v>
      </c>
      <c r="Y337" s="35" t="s">
        <v>592</v>
      </c>
      <c r="Z337" s="35" t="s">
        <v>2609</v>
      </c>
      <c r="AA337" s="117" t="str">
        <f t="shared" si="47"/>
        <v>BROWN</v>
      </c>
      <c r="AB337" s="7" t="str">
        <f>IF(AA337="", "", IFERROR(VLOOKUP(AA337, colorList!A:B,2,FALSE),""))</f>
        <v>barna</v>
      </c>
      <c r="AC337" s="7" t="str">
        <f>IF(Z337="", "", IFERROR(VLOOKUP(Z337, colorList!A:B,2,FALSE),""))</f>
        <v>barna</v>
      </c>
      <c r="AD337" s="7"/>
    </row>
    <row r="338" spans="1:30" ht="60" customHeight="1" x14ac:dyDescent="0.25">
      <c r="A338" s="53" t="s">
        <v>883</v>
      </c>
      <c r="B338" s="7" t="str" cm="1">
        <f t="array" ref="B338">ProcessN2(S338,A338,C338)</f>
        <v>AC831_09</v>
      </c>
      <c r="C338" s="7" t="s">
        <v>1033</v>
      </c>
      <c r="D338" s="52" t="str">
        <f t="shared" si="40"/>
        <v>Acavallo Piuma WFS markivágott elöl emelt nyeregemelő</v>
      </c>
      <c r="E338" s="52" t="s">
        <v>3249</v>
      </c>
      <c r="F338" s="52" t="str">
        <f t="shared" si="41"/>
        <v>Piuma pad WFS pocket suede front riser</v>
      </c>
      <c r="G338" s="52" t="s">
        <v>2997</v>
      </c>
      <c r="H338" s="116" t="str">
        <f t="shared" si="42"/>
        <v>Acavallo</v>
      </c>
      <c r="I338" s="35" t="s">
        <v>2999</v>
      </c>
      <c r="J338" s="53" t="str">
        <f t="shared" si="43"/>
        <v>Lófelszerelés</v>
      </c>
      <c r="K338" s="53" t="s">
        <v>3007</v>
      </c>
      <c r="L338" s="35" t="str">
        <f t="shared" si="44"/>
        <v>Nyeregemelő</v>
      </c>
      <c r="M338" s="35" t="s">
        <v>3014</v>
      </c>
      <c r="N338" s="35" t="str">
        <f t="shared" si="45"/>
        <v>Elöl emelt</v>
      </c>
      <c r="O338" s="35" t="s">
        <v>3247</v>
      </c>
      <c r="P338" s="35" t="str">
        <f t="shared" si="46"/>
        <v/>
      </c>
      <c r="Q338" s="35"/>
      <c r="R338" s="50" t="s">
        <v>3224</v>
      </c>
      <c r="S338" s="35" t="s">
        <v>1691</v>
      </c>
      <c r="T338" s="34">
        <v>0</v>
      </c>
      <c r="U338" s="35">
        <v>137</v>
      </c>
      <c r="V338" s="1" t="s">
        <v>2603</v>
      </c>
      <c r="W338" s="55">
        <v>0.8</v>
      </c>
      <c r="X338" s="35" t="str">
        <f>IFERROR(
    IF(ISNUMBER(MATCH(TRIM(CLEAN(SUBSTITUTE(SUBSTITUTE(Y338, CHAR(13), ""), CHAR(10), " "))), sizeList!A:A, 0)),
        INDEX(sizeList!B:B, MATCH(TRIM(CLEAN(SUBSTITUTE(SUBSTITUTE(Y338, CHAR(13), ""), CHAR(10), " "))), sizeList!A:A, 0)),
        IF(ISNUMBER(MATCH(Y338, sizeList!A:A, 0)),
            INDEX(sizeList!B:B, MATCH(Y338, sizeList!A:A, 0)),
            IF(ISNUMBER(MATCH(TRIM(CLEAN(SUBSTITUTE(SUBSTITUTE(Y338, CHAR(13), ""), CHAR(10), " "))), sizeList!B:B, 0)),
                INDEX(sizeList!B:B, MATCH(TRIM(CLEAN(SUBSTITUTE(SUBSTITUTE(Y338, CHAR(13), ""), CHAR(10), " "))), sizeList!B:B, 0)),
                IF(ISNUMBER(MATCH(Y338, sizeList!B:B, 0)),
                    INDEX(sizeList!B:B, MATCH(Y338, sizeList!B:B, 0)),
                    "")
            )
        )
    ),
    ""
)</f>
        <v>ONE</v>
      </c>
      <c r="Y338" s="35" t="s">
        <v>592</v>
      </c>
      <c r="Z338" s="35" t="s">
        <v>2604</v>
      </c>
      <c r="AA338" s="117" t="str">
        <f t="shared" si="47"/>
        <v>BLACK</v>
      </c>
      <c r="AB338" s="7" t="str">
        <f>IF(AA338="", "", IFERROR(VLOOKUP(AA338, colorList!A:B,2,FALSE),""))</f>
        <v>fekete</v>
      </c>
      <c r="AC338" s="7" t="str">
        <f>IF(Z338="", "", IFERROR(VLOOKUP(Z338, colorList!A:B,2,FALSE),""))</f>
        <v>fekete</v>
      </c>
      <c r="AD338" s="7"/>
    </row>
    <row r="339" spans="1:30" s="74" customFormat="1" ht="60" customHeight="1" x14ac:dyDescent="0.25">
      <c r="A339" s="73" t="s">
        <v>884</v>
      </c>
      <c r="B339" s="74" t="str" cm="1">
        <f t="array" ref="B339">ProcessN2(S339,A339,C339)</f>
        <v>AC832_01</v>
      </c>
      <c r="C339" s="74" t="s">
        <v>1066</v>
      </c>
      <c r="D339" s="75" t="str">
        <f t="shared" si="40"/>
        <v>Acavallo markivágott nyeregemelő hátul emelt</v>
      </c>
      <c r="E339" s="75" t="s">
        <v>2779</v>
      </c>
      <c r="F339" s="52" t="str">
        <f t="shared" si="41"/>
        <v>ACAVALLO WITHERS FREE POCKET CONFIGURATION PAD WITH PIUMA PAD BACK RISER</v>
      </c>
      <c r="G339" s="75" t="s">
        <v>2899</v>
      </c>
      <c r="H339" s="116" t="str">
        <f t="shared" si="42"/>
        <v>Acavallo</v>
      </c>
      <c r="I339" s="41" t="s">
        <v>2999</v>
      </c>
      <c r="J339" s="73" t="str">
        <f t="shared" si="43"/>
        <v>Lófelszerelés</v>
      </c>
      <c r="K339" s="73" t="s">
        <v>3007</v>
      </c>
      <c r="L339" s="41" t="str">
        <f t="shared" si="44"/>
        <v>Nyeregemelő</v>
      </c>
      <c r="M339" s="41" t="s">
        <v>3014</v>
      </c>
      <c r="N339" s="41" t="str">
        <f t="shared" si="45"/>
        <v>Hátul emelt</v>
      </c>
      <c r="O339" s="41" t="s">
        <v>3016</v>
      </c>
      <c r="P339" s="41" t="str">
        <f t="shared" si="46"/>
        <v/>
      </c>
      <c r="Q339" s="41"/>
      <c r="R339" s="76" t="s">
        <v>3246</v>
      </c>
      <c r="S339" s="41" t="s">
        <v>1692</v>
      </c>
      <c r="T339" s="34">
        <v>0</v>
      </c>
      <c r="U339" s="41">
        <v>137</v>
      </c>
      <c r="V339" s="16" t="s">
        <v>2603</v>
      </c>
      <c r="W339" s="76">
        <v>0.8</v>
      </c>
      <c r="X339" s="41" t="str">
        <f>IFERROR(
    IF(ISNUMBER(MATCH(TRIM(CLEAN(SUBSTITUTE(SUBSTITUTE(Y339, CHAR(13), ""), CHAR(10), " "))), sizeList!A:A, 0)),
        INDEX(sizeList!B:B, MATCH(TRIM(CLEAN(SUBSTITUTE(SUBSTITUTE(Y339, CHAR(13), ""), CHAR(10), " "))), sizeList!A:A, 0)),
        IF(ISNUMBER(MATCH(Y339, sizeList!A:A, 0)),
            INDEX(sizeList!B:B, MATCH(Y339, sizeList!A:A, 0)),
            IF(ISNUMBER(MATCH(TRIM(CLEAN(SUBSTITUTE(SUBSTITUTE(Y339, CHAR(13), ""), CHAR(10), " "))), sizeList!B:B, 0)),
                INDEX(sizeList!B:B, MATCH(TRIM(CLEAN(SUBSTITUTE(SUBSTITUTE(Y339, CHAR(13), ""), CHAR(10), " "))), sizeList!B:B, 0)),
                IF(ISNUMBER(MATCH(Y339, sizeList!B:B, 0)),
                    INDEX(sizeList!B:B, MATCH(Y339, sizeList!B:B, 0)),
                    "")
            )
        )
    ),
    ""
)</f>
        <v>ONE</v>
      </c>
      <c r="Y339" s="41" t="s">
        <v>592</v>
      </c>
      <c r="Z339" s="41" t="s">
        <v>2606</v>
      </c>
      <c r="AA339" s="117" t="str">
        <f t="shared" si="47"/>
        <v>WHITE</v>
      </c>
      <c r="AB339" s="74" t="str">
        <f>IF(AA339="", "", IFERROR(VLOOKUP(AA339, colorList!A:B,2,FALSE),""))</f>
        <v>fehér</v>
      </c>
      <c r="AC339" s="74" t="str">
        <f>IF(Z339="", "", IFERROR(VLOOKUP(Z339, colorList!A:B,2,FALSE),""))</f>
        <v>fehér</v>
      </c>
    </row>
    <row r="340" spans="1:30" s="74" customFormat="1" ht="60" customHeight="1" x14ac:dyDescent="0.25">
      <c r="A340" s="73" t="s">
        <v>884</v>
      </c>
      <c r="B340" s="74" t="str" cm="1">
        <f t="array" ref="B340">ProcessN2(S340,A340,C340)</f>
        <v>AC832_07</v>
      </c>
      <c r="C340" s="74" t="s">
        <v>1035</v>
      </c>
      <c r="D340" s="75" t="str">
        <f t="shared" si="40"/>
        <v>Acavallo markivágott nyeregemelő hátul emelt</v>
      </c>
      <c r="E340" s="75" t="s">
        <v>2779</v>
      </c>
      <c r="F340" s="52" t="str">
        <f t="shared" si="41"/>
        <v>ACAVALLO WITHERS FREE POCKET CONFIGURATION PAD WITH PIUMA PAD BACK RISER</v>
      </c>
      <c r="G340" s="75" t="s">
        <v>2899</v>
      </c>
      <c r="H340" s="116" t="str">
        <f t="shared" si="42"/>
        <v>Acavallo</v>
      </c>
      <c r="I340" s="41" t="s">
        <v>2999</v>
      </c>
      <c r="J340" s="73" t="str">
        <f t="shared" si="43"/>
        <v>Lófelszerelés</v>
      </c>
      <c r="K340" s="73" t="s">
        <v>3007</v>
      </c>
      <c r="L340" s="41" t="str">
        <f t="shared" si="44"/>
        <v>Nyeregemelő</v>
      </c>
      <c r="M340" s="41" t="s">
        <v>3014</v>
      </c>
      <c r="N340" s="41" t="str">
        <f t="shared" si="45"/>
        <v>Hátul emelt</v>
      </c>
      <c r="O340" s="41" t="s">
        <v>3016</v>
      </c>
      <c r="P340" s="41" t="str">
        <f t="shared" si="46"/>
        <v/>
      </c>
      <c r="Q340" s="41"/>
      <c r="R340" s="76" t="s">
        <v>3246</v>
      </c>
      <c r="S340" s="41" t="s">
        <v>1693</v>
      </c>
      <c r="T340" s="34">
        <v>0</v>
      </c>
      <c r="U340" s="41">
        <v>137</v>
      </c>
      <c r="V340" s="16" t="s">
        <v>2603</v>
      </c>
      <c r="W340" s="76">
        <v>0.8</v>
      </c>
      <c r="X340" s="41" t="str">
        <f>IFERROR(
    IF(ISNUMBER(MATCH(TRIM(CLEAN(SUBSTITUTE(SUBSTITUTE(Y340, CHAR(13), ""), CHAR(10), " "))), sizeList!A:A, 0)),
        INDEX(sizeList!B:B, MATCH(TRIM(CLEAN(SUBSTITUTE(SUBSTITUTE(Y340, CHAR(13), ""), CHAR(10), " "))), sizeList!A:A, 0)),
        IF(ISNUMBER(MATCH(Y340, sizeList!A:A, 0)),
            INDEX(sizeList!B:B, MATCH(Y340, sizeList!A:A, 0)),
            IF(ISNUMBER(MATCH(TRIM(CLEAN(SUBSTITUTE(SUBSTITUTE(Y340, CHAR(13), ""), CHAR(10), " "))), sizeList!B:B, 0)),
                INDEX(sizeList!B:B, MATCH(TRIM(CLEAN(SUBSTITUTE(SUBSTITUTE(Y340, CHAR(13), ""), CHAR(10), " "))), sizeList!B:B, 0)),
                IF(ISNUMBER(MATCH(Y340, sizeList!B:B, 0)),
                    INDEX(sizeList!B:B, MATCH(Y340, sizeList!B:B, 0)),
                    "")
            )
        )
    ),
    ""
)</f>
        <v>ONE</v>
      </c>
      <c r="Y340" s="41" t="s">
        <v>592</v>
      </c>
      <c r="Z340" s="41" t="s">
        <v>2609</v>
      </c>
      <c r="AA340" s="117" t="str">
        <f t="shared" si="47"/>
        <v>BROWN</v>
      </c>
      <c r="AB340" s="74" t="str">
        <f>IF(AA340="", "", IFERROR(VLOOKUP(AA340, colorList!A:B,2,FALSE),""))</f>
        <v>barna</v>
      </c>
      <c r="AC340" s="74" t="str">
        <f>IF(Z340="", "", IFERROR(VLOOKUP(Z340, colorList!A:B,2,FALSE),""))</f>
        <v>barna</v>
      </c>
    </row>
    <row r="341" spans="1:30" s="74" customFormat="1" ht="60" customHeight="1" x14ac:dyDescent="0.25">
      <c r="A341" s="73" t="s">
        <v>884</v>
      </c>
      <c r="B341" s="74" t="str" cm="1">
        <f t="array" ref="B341">ProcessN2(S341,A341,C341)</f>
        <v>AC832_09</v>
      </c>
      <c r="C341" s="74" t="s">
        <v>1033</v>
      </c>
      <c r="D341" s="75" t="str">
        <f t="shared" si="40"/>
        <v>Acavallo markivágott nyeregemelő hátul emelt</v>
      </c>
      <c r="E341" s="75" t="s">
        <v>2779</v>
      </c>
      <c r="F341" s="52" t="str">
        <f t="shared" si="41"/>
        <v>ACAVALLO WITHERS FREE POCKET CONFIGURATION PAD WITH PIUMA PAD BACK RISER</v>
      </c>
      <c r="G341" s="75" t="s">
        <v>2899</v>
      </c>
      <c r="H341" s="116" t="str">
        <f t="shared" si="42"/>
        <v>Acavallo</v>
      </c>
      <c r="I341" s="41" t="s">
        <v>2999</v>
      </c>
      <c r="J341" s="73" t="str">
        <f t="shared" si="43"/>
        <v>Lófelszerelés</v>
      </c>
      <c r="K341" s="73" t="s">
        <v>3007</v>
      </c>
      <c r="L341" s="41" t="str">
        <f t="shared" si="44"/>
        <v>Nyeregemelő</v>
      </c>
      <c r="M341" s="41" t="s">
        <v>3014</v>
      </c>
      <c r="N341" s="41" t="str">
        <f t="shared" si="45"/>
        <v>Hátul emelt</v>
      </c>
      <c r="O341" s="41" t="s">
        <v>3016</v>
      </c>
      <c r="P341" s="41" t="str">
        <f t="shared" si="46"/>
        <v/>
      </c>
      <c r="Q341" s="41"/>
      <c r="R341" s="76" t="s">
        <v>3246</v>
      </c>
      <c r="S341" s="41" t="s">
        <v>1694</v>
      </c>
      <c r="T341" s="34">
        <v>0</v>
      </c>
      <c r="U341" s="41">
        <v>137</v>
      </c>
      <c r="V341" s="16" t="s">
        <v>2603</v>
      </c>
      <c r="W341" s="76">
        <v>0.8</v>
      </c>
      <c r="X341" s="41" t="str">
        <f>IFERROR(
    IF(ISNUMBER(MATCH(TRIM(CLEAN(SUBSTITUTE(SUBSTITUTE(Y341, CHAR(13), ""), CHAR(10), " "))), sizeList!A:A, 0)),
        INDEX(sizeList!B:B, MATCH(TRIM(CLEAN(SUBSTITUTE(SUBSTITUTE(Y341, CHAR(13), ""), CHAR(10), " "))), sizeList!A:A, 0)),
        IF(ISNUMBER(MATCH(Y341, sizeList!A:A, 0)),
            INDEX(sizeList!B:B, MATCH(Y341, sizeList!A:A, 0)),
            IF(ISNUMBER(MATCH(TRIM(CLEAN(SUBSTITUTE(SUBSTITUTE(Y341, CHAR(13), ""), CHAR(10), " "))), sizeList!B:B, 0)),
                INDEX(sizeList!B:B, MATCH(TRIM(CLEAN(SUBSTITUTE(SUBSTITUTE(Y341, CHAR(13), ""), CHAR(10), " "))), sizeList!B:B, 0)),
                IF(ISNUMBER(MATCH(Y341, sizeList!B:B, 0)),
                    INDEX(sizeList!B:B, MATCH(Y341, sizeList!B:B, 0)),
                    "")
            )
        )
    ),
    ""
)</f>
        <v>ONE</v>
      </c>
      <c r="Y341" s="41" t="s">
        <v>592</v>
      </c>
      <c r="Z341" s="41" t="s">
        <v>2604</v>
      </c>
      <c r="AA341" s="117" t="str">
        <f t="shared" si="47"/>
        <v>BLACK</v>
      </c>
      <c r="AB341" s="74" t="str">
        <f>IF(AA341="", "", IFERROR(VLOOKUP(AA341, colorList!A:B,2,FALSE),""))</f>
        <v>fekete</v>
      </c>
      <c r="AC341" s="74" t="str">
        <f>IF(Z341="", "", IFERROR(VLOOKUP(Z341, colorList!A:B,2,FALSE),""))</f>
        <v>fekete</v>
      </c>
    </row>
    <row r="342" spans="1:30" ht="60" customHeight="1" x14ac:dyDescent="0.25">
      <c r="A342" s="53" t="s">
        <v>884</v>
      </c>
      <c r="B342" s="7" t="str" cm="1">
        <f t="array" ref="B342">ProcessN2(S342,A342,C342)</f>
        <v>AC832_01</v>
      </c>
      <c r="C342" s="7" t="s">
        <v>1066</v>
      </c>
      <c r="D342" s="52" t="str">
        <f t="shared" si="40"/>
        <v>Acavallo Piuma WFS markivágott hátul emelt nyeregemelő</v>
      </c>
      <c r="E342" s="52" t="s">
        <v>3248</v>
      </c>
      <c r="F342" s="52" t="str">
        <f t="shared" si="41"/>
        <v>Piuma pad WFS pocket suede rear riser</v>
      </c>
      <c r="G342" s="52" t="s">
        <v>2998</v>
      </c>
      <c r="H342" s="116" t="str">
        <f t="shared" si="42"/>
        <v>Acavallo</v>
      </c>
      <c r="I342" s="35" t="s">
        <v>2999</v>
      </c>
      <c r="J342" s="53" t="str">
        <f t="shared" si="43"/>
        <v>Lófelszerelés</v>
      </c>
      <c r="K342" s="53" t="s">
        <v>3007</v>
      </c>
      <c r="L342" s="35" t="str">
        <f t="shared" si="44"/>
        <v>Nyeregemelő</v>
      </c>
      <c r="M342" s="35" t="s">
        <v>3014</v>
      </c>
      <c r="N342" s="35" t="str">
        <f t="shared" si="45"/>
        <v>Hátul emelt</v>
      </c>
      <c r="O342" s="35" t="s">
        <v>3016</v>
      </c>
      <c r="P342" s="35" t="str">
        <f t="shared" si="46"/>
        <v/>
      </c>
      <c r="Q342" s="35"/>
      <c r="R342" s="50" t="s">
        <v>3225</v>
      </c>
      <c r="S342" s="35" t="s">
        <v>1692</v>
      </c>
      <c r="T342" s="34">
        <v>0</v>
      </c>
      <c r="U342" s="35">
        <v>137</v>
      </c>
      <c r="V342" s="1" t="s">
        <v>2603</v>
      </c>
      <c r="W342" s="55">
        <v>0.8</v>
      </c>
      <c r="X342" s="35" t="str">
        <f>IFERROR(
    IF(ISNUMBER(MATCH(TRIM(CLEAN(SUBSTITUTE(SUBSTITUTE(Y342, CHAR(13), ""), CHAR(10), " "))), sizeList!A:A, 0)),
        INDEX(sizeList!B:B, MATCH(TRIM(CLEAN(SUBSTITUTE(SUBSTITUTE(Y342, CHAR(13), ""), CHAR(10), " "))), sizeList!A:A, 0)),
        IF(ISNUMBER(MATCH(Y342, sizeList!A:A, 0)),
            INDEX(sizeList!B:B, MATCH(Y342, sizeList!A:A, 0)),
            IF(ISNUMBER(MATCH(TRIM(CLEAN(SUBSTITUTE(SUBSTITUTE(Y342, CHAR(13), ""), CHAR(10), " "))), sizeList!B:B, 0)),
                INDEX(sizeList!B:B, MATCH(TRIM(CLEAN(SUBSTITUTE(SUBSTITUTE(Y342, CHAR(13), ""), CHAR(10), " "))), sizeList!B:B, 0)),
                IF(ISNUMBER(MATCH(Y342, sizeList!B:B, 0)),
                    INDEX(sizeList!B:B, MATCH(Y342, sizeList!B:B, 0)),
                    "")
            )
        )
    ),
    ""
)</f>
        <v>ONE</v>
      </c>
      <c r="Y342" s="35" t="s">
        <v>592</v>
      </c>
      <c r="Z342" s="35" t="s">
        <v>2606</v>
      </c>
      <c r="AA342" s="117" t="str">
        <f t="shared" si="47"/>
        <v>WHITE</v>
      </c>
      <c r="AB342" s="7" t="str">
        <f>IF(AA342="", "", IFERROR(VLOOKUP(AA342, colorList!A:B,2,FALSE),""))</f>
        <v>fehér</v>
      </c>
      <c r="AC342" s="7" t="str">
        <f>IF(Z342="", "", IFERROR(VLOOKUP(Z342, colorList!A:B,2,FALSE),""))</f>
        <v>fehér</v>
      </c>
      <c r="AD342" s="7"/>
    </row>
    <row r="343" spans="1:30" ht="60" customHeight="1" x14ac:dyDescent="0.25">
      <c r="A343" s="53" t="s">
        <v>884</v>
      </c>
      <c r="B343" s="7" t="str" cm="1">
        <f t="array" ref="B343">ProcessN2(S343,A343,C343)</f>
        <v>AC832_07</v>
      </c>
      <c r="C343" s="7" t="s">
        <v>1035</v>
      </c>
      <c r="D343" s="52" t="str">
        <f t="shared" si="40"/>
        <v>Acavallo Piuma WFS markivágott hátul emelt nyeregemelő</v>
      </c>
      <c r="E343" s="52" t="s">
        <v>3248</v>
      </c>
      <c r="F343" s="52" t="str">
        <f t="shared" si="41"/>
        <v>Piuma pad WFS pocket suede rear riser</v>
      </c>
      <c r="G343" s="52" t="s">
        <v>2998</v>
      </c>
      <c r="H343" s="116" t="str">
        <f t="shared" si="42"/>
        <v>Acavallo</v>
      </c>
      <c r="I343" s="35" t="s">
        <v>2999</v>
      </c>
      <c r="J343" s="53" t="str">
        <f t="shared" si="43"/>
        <v>Lófelszerelés</v>
      </c>
      <c r="K343" s="53" t="s">
        <v>3007</v>
      </c>
      <c r="L343" s="35" t="str">
        <f t="shared" si="44"/>
        <v>Nyeregemelő</v>
      </c>
      <c r="M343" s="35" t="s">
        <v>3014</v>
      </c>
      <c r="N343" s="35" t="str">
        <f t="shared" si="45"/>
        <v>Hátul emelt</v>
      </c>
      <c r="O343" s="35" t="s">
        <v>3016</v>
      </c>
      <c r="P343" s="35" t="str">
        <f t="shared" si="46"/>
        <v/>
      </c>
      <c r="Q343" s="35"/>
      <c r="R343" s="50" t="s">
        <v>3225</v>
      </c>
      <c r="S343" s="35" t="s">
        <v>1693</v>
      </c>
      <c r="T343" s="34">
        <v>0</v>
      </c>
      <c r="U343" s="35">
        <v>137</v>
      </c>
      <c r="V343" s="1" t="s">
        <v>2603</v>
      </c>
      <c r="W343" s="55">
        <v>0.8</v>
      </c>
      <c r="X343" s="35" t="str">
        <f>IFERROR(
    IF(ISNUMBER(MATCH(TRIM(CLEAN(SUBSTITUTE(SUBSTITUTE(Y343, CHAR(13), ""), CHAR(10), " "))), sizeList!A:A, 0)),
        INDEX(sizeList!B:B, MATCH(TRIM(CLEAN(SUBSTITUTE(SUBSTITUTE(Y343, CHAR(13), ""), CHAR(10), " "))), sizeList!A:A, 0)),
        IF(ISNUMBER(MATCH(Y343, sizeList!A:A, 0)),
            INDEX(sizeList!B:B, MATCH(Y343, sizeList!A:A, 0)),
            IF(ISNUMBER(MATCH(TRIM(CLEAN(SUBSTITUTE(SUBSTITUTE(Y343, CHAR(13), ""), CHAR(10), " "))), sizeList!B:B, 0)),
                INDEX(sizeList!B:B, MATCH(TRIM(CLEAN(SUBSTITUTE(SUBSTITUTE(Y343, CHAR(13), ""), CHAR(10), " "))), sizeList!B:B, 0)),
                IF(ISNUMBER(MATCH(Y343, sizeList!B:B, 0)),
                    INDEX(sizeList!B:B, MATCH(Y343, sizeList!B:B, 0)),
                    "")
            )
        )
    ),
    ""
)</f>
        <v>ONE</v>
      </c>
      <c r="Y343" s="35" t="s">
        <v>592</v>
      </c>
      <c r="Z343" s="35" t="s">
        <v>2609</v>
      </c>
      <c r="AA343" s="117" t="str">
        <f t="shared" si="47"/>
        <v>BROWN</v>
      </c>
      <c r="AB343" s="7" t="str">
        <f>IF(AA343="", "", IFERROR(VLOOKUP(AA343, colorList!A:B,2,FALSE),""))</f>
        <v>barna</v>
      </c>
      <c r="AC343" s="7" t="str">
        <f>IF(Z343="", "", IFERROR(VLOOKUP(Z343, colorList!A:B,2,FALSE),""))</f>
        <v>barna</v>
      </c>
      <c r="AD343" s="7"/>
    </row>
    <row r="344" spans="1:30" ht="60" customHeight="1" x14ac:dyDescent="0.25">
      <c r="A344" s="53" t="s">
        <v>884</v>
      </c>
      <c r="B344" s="7" t="str" cm="1">
        <f t="array" ref="B344">ProcessN2(S344,A344,C344)</f>
        <v>AC832_09</v>
      </c>
      <c r="C344" s="7" t="s">
        <v>1033</v>
      </c>
      <c r="D344" s="52" t="str">
        <f t="shared" si="40"/>
        <v>Acavallo Piuma WFS markivágott hátul emelt nyeregemelő</v>
      </c>
      <c r="E344" s="52" t="s">
        <v>3248</v>
      </c>
      <c r="F344" s="52" t="str">
        <f t="shared" si="41"/>
        <v>Piuma pad WFS pocket suede rear riser</v>
      </c>
      <c r="G344" s="52" t="s">
        <v>2998</v>
      </c>
      <c r="H344" s="116" t="str">
        <f t="shared" si="42"/>
        <v>Acavallo</v>
      </c>
      <c r="I344" s="35" t="s">
        <v>2999</v>
      </c>
      <c r="J344" s="53" t="str">
        <f t="shared" si="43"/>
        <v>Lófelszerelés</v>
      </c>
      <c r="K344" s="53" t="s">
        <v>3007</v>
      </c>
      <c r="L344" s="35" t="str">
        <f t="shared" si="44"/>
        <v>Nyeregemelő</v>
      </c>
      <c r="M344" s="35" t="s">
        <v>3014</v>
      </c>
      <c r="N344" s="35" t="str">
        <f t="shared" si="45"/>
        <v>Hátul emelt</v>
      </c>
      <c r="O344" s="35" t="s">
        <v>3016</v>
      </c>
      <c r="P344" s="35" t="str">
        <f t="shared" si="46"/>
        <v/>
      </c>
      <c r="Q344" s="35"/>
      <c r="R344" s="50" t="s">
        <v>3225</v>
      </c>
      <c r="S344" s="35" t="s">
        <v>1694</v>
      </c>
      <c r="T344" s="34">
        <v>0</v>
      </c>
      <c r="U344" s="35">
        <v>137</v>
      </c>
      <c r="V344" s="1" t="s">
        <v>2603</v>
      </c>
      <c r="W344" s="55">
        <v>0.8</v>
      </c>
      <c r="X344" s="35" t="str">
        <f>IFERROR(
    IF(ISNUMBER(MATCH(TRIM(CLEAN(SUBSTITUTE(SUBSTITUTE(Y344, CHAR(13), ""), CHAR(10), " "))), sizeList!A:A, 0)),
        INDEX(sizeList!B:B, MATCH(TRIM(CLEAN(SUBSTITUTE(SUBSTITUTE(Y344, CHAR(13), ""), CHAR(10), " "))), sizeList!A:A, 0)),
        IF(ISNUMBER(MATCH(Y344, sizeList!A:A, 0)),
            INDEX(sizeList!B:B, MATCH(Y344, sizeList!A:A, 0)),
            IF(ISNUMBER(MATCH(TRIM(CLEAN(SUBSTITUTE(SUBSTITUTE(Y344, CHAR(13), ""), CHAR(10), " "))), sizeList!B:B, 0)),
                INDEX(sizeList!B:B, MATCH(TRIM(CLEAN(SUBSTITUTE(SUBSTITUTE(Y344, CHAR(13), ""), CHAR(10), " "))), sizeList!B:B, 0)),
                IF(ISNUMBER(MATCH(Y344, sizeList!B:B, 0)),
                    INDEX(sizeList!B:B, MATCH(Y344, sizeList!B:B, 0)),
                    "")
            )
        )
    ),
    ""
)</f>
        <v>ONE</v>
      </c>
      <c r="Y344" s="35" t="s">
        <v>592</v>
      </c>
      <c r="Z344" s="35" t="s">
        <v>2604</v>
      </c>
      <c r="AA344" s="117" t="str">
        <f t="shared" si="47"/>
        <v>BLACK</v>
      </c>
      <c r="AB344" s="7" t="str">
        <f>IF(AA344="", "", IFERROR(VLOOKUP(AA344, colorList!A:B,2,FALSE),""))</f>
        <v>fekete</v>
      </c>
      <c r="AC344" s="7" t="str">
        <f>IF(Z344="", "", IFERROR(VLOOKUP(Z344, colorList!A:B,2,FALSE),""))</f>
        <v>fekete</v>
      </c>
      <c r="AD344" s="7"/>
    </row>
    <row r="345" spans="1:30" ht="60" customHeight="1" x14ac:dyDescent="0.25">
      <c r="A345" s="53" t="s">
        <v>888</v>
      </c>
      <c r="B345" s="7" t="str" cm="1">
        <f t="array" ref="B345">ProcessN2(S345,A345,C345)</f>
        <v>AC871_BK_BK</v>
      </c>
      <c r="C345" s="7" t="s">
        <v>1072</v>
      </c>
      <c r="D345" s="52" t="str">
        <f t="shared" si="40"/>
        <v>Acavallo Close Contact memóriahabos nyeregemelő egyenes</v>
      </c>
      <c r="E345" s="52" t="s">
        <v>2783</v>
      </c>
      <c r="F345" s="52" t="str">
        <f t="shared" si="41"/>
        <v>Close contact Lycra and memory foam half pad with bamboo fibre</v>
      </c>
      <c r="G345" s="52" t="s">
        <v>2903</v>
      </c>
      <c r="H345" s="116" t="str">
        <f t="shared" si="42"/>
        <v>Acavallo</v>
      </c>
      <c r="I345" s="35" t="s">
        <v>2999</v>
      </c>
      <c r="J345" s="53" t="str">
        <f t="shared" si="43"/>
        <v>Lófelszerelés</v>
      </c>
      <c r="K345" s="53" t="s">
        <v>3007</v>
      </c>
      <c r="L345" s="35" t="str">
        <f t="shared" si="44"/>
        <v>Nyeregemelő</v>
      </c>
      <c r="M345" s="35" t="s">
        <v>3014</v>
      </c>
      <c r="N345" s="35" t="str">
        <f t="shared" si="45"/>
        <v>Egyenes(Nem emelt)</v>
      </c>
      <c r="O345" s="35" t="s">
        <v>3244</v>
      </c>
      <c r="P345" s="35" t="str">
        <f t="shared" si="46"/>
        <v/>
      </c>
      <c r="Q345" s="35"/>
      <c r="R345" s="55" t="s">
        <v>3133</v>
      </c>
      <c r="S345" s="35" t="s">
        <v>1705</v>
      </c>
      <c r="T345" s="34">
        <v>0</v>
      </c>
      <c r="U345" s="35">
        <v>159.9</v>
      </c>
      <c r="V345" s="1" t="s">
        <v>2603</v>
      </c>
      <c r="W345" s="55">
        <v>0.8</v>
      </c>
      <c r="X345" s="35" t="str">
        <f>IFERROR(
    IF(ISNUMBER(MATCH(TRIM(CLEAN(SUBSTITUTE(SUBSTITUTE(Y345, CHAR(13), ""), CHAR(10), " "))), sizeList!A:A, 0)),
        INDEX(sizeList!B:B, MATCH(TRIM(CLEAN(SUBSTITUTE(SUBSTITUTE(Y345, CHAR(13), ""), CHAR(10), " "))), sizeList!A:A, 0)),
        IF(ISNUMBER(MATCH(Y345, sizeList!A:A, 0)),
            INDEX(sizeList!B:B, MATCH(Y345, sizeList!A:A, 0)),
            IF(ISNUMBER(MATCH(TRIM(CLEAN(SUBSTITUTE(SUBSTITUTE(Y345, CHAR(13), ""), CHAR(10), " "))), sizeList!B:B, 0)),
                INDEX(sizeList!B:B, MATCH(TRIM(CLEAN(SUBSTITUTE(SUBSTITUTE(Y345, CHAR(13), ""), CHAR(10), " "))), sizeList!B:B, 0)),
                IF(ISNUMBER(MATCH(Y345, sizeList!B:B, 0)),
                    INDEX(sizeList!B:B, MATCH(Y345, sizeList!B:B, 0)),
                    "")
            )
        )
    ),
    ""
)</f>
        <v>MEDIUM</v>
      </c>
      <c r="Y345" s="35" t="s">
        <v>536</v>
      </c>
      <c r="Z345" s="35" t="s">
        <v>2617</v>
      </c>
      <c r="AA345" s="117" t="str">
        <f t="shared" si="47"/>
        <v>BLACK/BLACK</v>
      </c>
      <c r="AB345" s="7" t="str">
        <f>IF(AA345="", "", IFERROR(VLOOKUP(AA345, colorList!A:B,2,FALSE),""))</f>
        <v>fekete/fekete</v>
      </c>
      <c r="AC345" s="7" t="str">
        <f>IF(Z345="", "", IFERROR(VLOOKUP(Z345, colorList!A:B,2,FALSE),""))</f>
        <v>fekete/fekete</v>
      </c>
      <c r="AD345" s="7"/>
    </row>
    <row r="346" spans="1:30" ht="60" customHeight="1" x14ac:dyDescent="0.25">
      <c r="A346" s="53" t="s">
        <v>888</v>
      </c>
      <c r="B346" s="7" t="str" cm="1">
        <f t="array" ref="B346">ProcessN2(S346,A346,C346)</f>
        <v>AC871_BK_BK</v>
      </c>
      <c r="C346" s="7" t="s">
        <v>1073</v>
      </c>
      <c r="D346" s="52" t="str">
        <f t="shared" si="40"/>
        <v>Acavallo Close Contact memóriahabos nyeregemelő egyenes</v>
      </c>
      <c r="E346" s="52" t="s">
        <v>2783</v>
      </c>
      <c r="F346" s="52" t="str">
        <f t="shared" si="41"/>
        <v>Close contact Lycra and memory foam half pad with bamboo fibre</v>
      </c>
      <c r="G346" s="52" t="s">
        <v>2903</v>
      </c>
      <c r="H346" s="116" t="str">
        <f t="shared" si="42"/>
        <v>Acavallo</v>
      </c>
      <c r="I346" s="35" t="s">
        <v>2999</v>
      </c>
      <c r="J346" s="53" t="str">
        <f t="shared" si="43"/>
        <v>Lófelszerelés</v>
      </c>
      <c r="K346" s="53" t="s">
        <v>3007</v>
      </c>
      <c r="L346" s="35" t="str">
        <f t="shared" si="44"/>
        <v>Nyeregemelő</v>
      </c>
      <c r="M346" s="35" t="s">
        <v>3014</v>
      </c>
      <c r="N346" s="35" t="str">
        <f t="shared" si="45"/>
        <v>Egyenes(Nem emelt)</v>
      </c>
      <c r="O346" s="35" t="s">
        <v>3244</v>
      </c>
      <c r="P346" s="35" t="str">
        <f t="shared" si="46"/>
        <v/>
      </c>
      <c r="Q346" s="35"/>
      <c r="R346" s="55" t="s">
        <v>3133</v>
      </c>
      <c r="S346" s="35" t="s">
        <v>1706</v>
      </c>
      <c r="T346" s="34">
        <v>0</v>
      </c>
      <c r="U346" s="35">
        <v>159.9</v>
      </c>
      <c r="V346" s="1" t="s">
        <v>2603</v>
      </c>
      <c r="W346" s="55">
        <v>0.8</v>
      </c>
      <c r="X346" s="35" t="str">
        <f>IFERROR(
    IF(ISNUMBER(MATCH(TRIM(CLEAN(SUBSTITUTE(SUBSTITUTE(Y346, CHAR(13), ""), CHAR(10), " "))), sizeList!A:A, 0)),
        INDEX(sizeList!B:B, MATCH(TRIM(CLEAN(SUBSTITUTE(SUBSTITUTE(Y346, CHAR(13), ""), CHAR(10), " "))), sizeList!A:A, 0)),
        IF(ISNUMBER(MATCH(Y346, sizeList!A:A, 0)),
            INDEX(sizeList!B:B, MATCH(Y346, sizeList!A:A, 0)),
            IF(ISNUMBER(MATCH(TRIM(CLEAN(SUBSTITUTE(SUBSTITUTE(Y346, CHAR(13), ""), CHAR(10), " "))), sizeList!B:B, 0)),
                INDEX(sizeList!B:B, MATCH(TRIM(CLEAN(SUBSTITUTE(SUBSTITUTE(Y346, CHAR(13), ""), CHAR(10), " "))), sizeList!B:B, 0)),
                IF(ISNUMBER(MATCH(Y346, sizeList!B:B, 0)),
                    INDEX(sizeList!B:B, MATCH(Y346, sizeList!B:B, 0)),
                    "")
            )
        )
    ),
    ""
)</f>
        <v>LARGE</v>
      </c>
      <c r="Y346" s="35" t="s">
        <v>537</v>
      </c>
      <c r="Z346" s="35" t="s">
        <v>2617</v>
      </c>
      <c r="AA346" s="117" t="str">
        <f t="shared" si="47"/>
        <v>BLACK/BLACK</v>
      </c>
      <c r="AB346" s="7" t="str">
        <f>IF(AA346="", "", IFERROR(VLOOKUP(AA346, colorList!A:B,2,FALSE),""))</f>
        <v>fekete/fekete</v>
      </c>
      <c r="AC346" s="7" t="str">
        <f>IF(Z346="", "", IFERROR(VLOOKUP(Z346, colorList!A:B,2,FALSE),""))</f>
        <v>fekete/fekete</v>
      </c>
      <c r="AD346" s="7"/>
    </row>
    <row r="347" spans="1:30" ht="60" customHeight="1" x14ac:dyDescent="0.25">
      <c r="A347" s="53" t="s">
        <v>888</v>
      </c>
      <c r="B347" s="7" t="str" cm="1">
        <f t="array" ref="B347">ProcessN2(S347,A347,C347)</f>
        <v>AC871_BK_WH</v>
      </c>
      <c r="C347" s="7" t="s">
        <v>1074</v>
      </c>
      <c r="D347" s="52" t="str">
        <f t="shared" si="40"/>
        <v>Acavallo Close Contact memóriahabos nyeregemelő egyenes</v>
      </c>
      <c r="E347" s="52" t="s">
        <v>2783</v>
      </c>
      <c r="F347" s="52" t="str">
        <f t="shared" si="41"/>
        <v>Close contact Lycra and memory foam half pad with bamboo fibre</v>
      </c>
      <c r="G347" s="52" t="s">
        <v>2903</v>
      </c>
      <c r="H347" s="116" t="str">
        <f t="shared" si="42"/>
        <v>Acavallo</v>
      </c>
      <c r="I347" s="35" t="s">
        <v>2999</v>
      </c>
      <c r="J347" s="53" t="str">
        <f t="shared" si="43"/>
        <v>Lófelszerelés</v>
      </c>
      <c r="K347" s="53" t="s">
        <v>3007</v>
      </c>
      <c r="L347" s="35" t="str">
        <f t="shared" si="44"/>
        <v>Nyeregemelő</v>
      </c>
      <c r="M347" s="35" t="s">
        <v>3014</v>
      </c>
      <c r="N347" s="35" t="str">
        <f t="shared" si="45"/>
        <v>Egyenes(Nem emelt)</v>
      </c>
      <c r="O347" s="35" t="s">
        <v>3244</v>
      </c>
      <c r="P347" s="35" t="str">
        <f t="shared" si="46"/>
        <v/>
      </c>
      <c r="Q347" s="35"/>
      <c r="R347" s="55" t="s">
        <v>3133</v>
      </c>
      <c r="S347" s="35" t="s">
        <v>1707</v>
      </c>
      <c r="T347" s="34">
        <v>0</v>
      </c>
      <c r="U347" s="35">
        <v>159.9</v>
      </c>
      <c r="V347" s="1" t="s">
        <v>2603</v>
      </c>
      <c r="W347" s="55">
        <v>0.8</v>
      </c>
      <c r="X347" s="35" t="str">
        <f>IFERROR(
    IF(ISNUMBER(MATCH(TRIM(CLEAN(SUBSTITUTE(SUBSTITUTE(Y347, CHAR(13), ""), CHAR(10), " "))), sizeList!A:A, 0)),
        INDEX(sizeList!B:B, MATCH(TRIM(CLEAN(SUBSTITUTE(SUBSTITUTE(Y347, CHAR(13), ""), CHAR(10), " "))), sizeList!A:A, 0)),
        IF(ISNUMBER(MATCH(Y347, sizeList!A:A, 0)),
            INDEX(sizeList!B:B, MATCH(Y347, sizeList!A:A, 0)),
            IF(ISNUMBER(MATCH(TRIM(CLEAN(SUBSTITUTE(SUBSTITUTE(Y347, CHAR(13), ""), CHAR(10), " "))), sizeList!B:B, 0)),
                INDEX(sizeList!B:B, MATCH(TRIM(CLEAN(SUBSTITUTE(SUBSTITUTE(Y347, CHAR(13), ""), CHAR(10), " "))), sizeList!B:B, 0)),
                IF(ISNUMBER(MATCH(Y347, sizeList!B:B, 0)),
                    INDEX(sizeList!B:B, MATCH(Y347, sizeList!B:B, 0)),
                    "")
            )
        )
    ),
    ""
)</f>
        <v>MEDIUM</v>
      </c>
      <c r="Y347" s="35" t="s">
        <v>536</v>
      </c>
      <c r="Z347" s="35" t="s">
        <v>2618</v>
      </c>
      <c r="AA347" s="117" t="str">
        <f t="shared" si="47"/>
        <v>BLACK/WHITE</v>
      </c>
      <c r="AB347" s="7" t="str">
        <f>IF(AA347="", "", IFERROR(VLOOKUP(AA347, colorList!A:B,2,FALSE),""))</f>
        <v>fekete/fehér</v>
      </c>
      <c r="AC347" s="7" t="str">
        <f>IF(Z347="", "", IFERROR(VLOOKUP(Z347, colorList!A:B,2,FALSE),""))</f>
        <v>fekete/fehér</v>
      </c>
      <c r="AD347" s="7"/>
    </row>
    <row r="348" spans="1:30" ht="60" customHeight="1" x14ac:dyDescent="0.25">
      <c r="A348" s="53" t="s">
        <v>888</v>
      </c>
      <c r="B348" s="7" t="str" cm="1">
        <f t="array" ref="B348">ProcessN2(S348,A348,C348)</f>
        <v>AC871_BK_WH</v>
      </c>
      <c r="C348" s="7" t="s">
        <v>1075</v>
      </c>
      <c r="D348" s="52" t="str">
        <f t="shared" si="40"/>
        <v>Acavallo Close Contact memóriahabos nyeregemelő egyenes</v>
      </c>
      <c r="E348" s="52" t="s">
        <v>2783</v>
      </c>
      <c r="F348" s="52" t="str">
        <f t="shared" si="41"/>
        <v>Close contact Lycra and memory foam half pad with bamboo fibre</v>
      </c>
      <c r="G348" s="52" t="s">
        <v>2903</v>
      </c>
      <c r="H348" s="116" t="str">
        <f t="shared" si="42"/>
        <v>Acavallo</v>
      </c>
      <c r="I348" s="35" t="s">
        <v>2999</v>
      </c>
      <c r="J348" s="53" t="str">
        <f t="shared" si="43"/>
        <v>Lófelszerelés</v>
      </c>
      <c r="K348" s="53" t="s">
        <v>3007</v>
      </c>
      <c r="L348" s="35" t="str">
        <f t="shared" si="44"/>
        <v>Nyeregemelő</v>
      </c>
      <c r="M348" s="35" t="s">
        <v>3014</v>
      </c>
      <c r="N348" s="35" t="str">
        <f t="shared" si="45"/>
        <v>Egyenes(Nem emelt)</v>
      </c>
      <c r="O348" s="35" t="s">
        <v>3244</v>
      </c>
      <c r="P348" s="35" t="str">
        <f t="shared" si="46"/>
        <v/>
      </c>
      <c r="Q348" s="35"/>
      <c r="R348" s="55" t="s">
        <v>3133</v>
      </c>
      <c r="S348" s="35" t="s">
        <v>1708</v>
      </c>
      <c r="T348" s="34">
        <v>0</v>
      </c>
      <c r="U348" s="35">
        <v>159.9</v>
      </c>
      <c r="V348" s="1" t="s">
        <v>2603</v>
      </c>
      <c r="W348" s="55">
        <v>0.8</v>
      </c>
      <c r="X348" s="35" t="str">
        <f>IFERROR(
    IF(ISNUMBER(MATCH(TRIM(CLEAN(SUBSTITUTE(SUBSTITUTE(Y348, CHAR(13), ""), CHAR(10), " "))), sizeList!A:A, 0)),
        INDEX(sizeList!B:B, MATCH(TRIM(CLEAN(SUBSTITUTE(SUBSTITUTE(Y348, CHAR(13), ""), CHAR(10), " "))), sizeList!A:A, 0)),
        IF(ISNUMBER(MATCH(Y348, sizeList!A:A, 0)),
            INDEX(sizeList!B:B, MATCH(Y348, sizeList!A:A, 0)),
            IF(ISNUMBER(MATCH(TRIM(CLEAN(SUBSTITUTE(SUBSTITUTE(Y348, CHAR(13), ""), CHAR(10), " "))), sizeList!B:B, 0)),
                INDEX(sizeList!B:B, MATCH(TRIM(CLEAN(SUBSTITUTE(SUBSTITUTE(Y348, CHAR(13), ""), CHAR(10), " "))), sizeList!B:B, 0)),
                IF(ISNUMBER(MATCH(Y348, sizeList!B:B, 0)),
                    INDEX(sizeList!B:B, MATCH(Y348, sizeList!B:B, 0)),
                    "")
            )
        )
    ),
    ""
)</f>
        <v>LARGE</v>
      </c>
      <c r="Y348" s="35" t="s">
        <v>537</v>
      </c>
      <c r="Z348" s="35" t="s">
        <v>2618</v>
      </c>
      <c r="AA348" s="117" t="str">
        <f t="shared" si="47"/>
        <v>BLACK/WHITE</v>
      </c>
      <c r="AB348" s="7" t="str">
        <f>IF(AA348="", "", IFERROR(VLOOKUP(AA348, colorList!A:B,2,FALSE),""))</f>
        <v>fekete/fehér</v>
      </c>
      <c r="AC348" s="7" t="str">
        <f>IF(Z348="", "", IFERROR(VLOOKUP(Z348, colorList!A:B,2,FALSE),""))</f>
        <v>fekete/fehér</v>
      </c>
      <c r="AD348" s="7"/>
    </row>
    <row r="349" spans="1:30" ht="60" customHeight="1" x14ac:dyDescent="0.25">
      <c r="A349" s="53" t="s">
        <v>888</v>
      </c>
      <c r="B349" s="7" t="str" cm="1">
        <f t="array" ref="B349">ProcessN2(S349,A349,C349)</f>
        <v>AC871_DB_BK</v>
      </c>
      <c r="C349" s="7" t="s">
        <v>1076</v>
      </c>
      <c r="D349" s="52" t="str">
        <f t="shared" si="40"/>
        <v>Acavallo Close Contact memóriahabos nyeregemelő egyenes</v>
      </c>
      <c r="E349" s="52" t="s">
        <v>2783</v>
      </c>
      <c r="F349" s="52" t="str">
        <f t="shared" si="41"/>
        <v>Close contact Lycra and memory foam half pad with bamboo fibre</v>
      </c>
      <c r="G349" s="52" t="s">
        <v>2903</v>
      </c>
      <c r="H349" s="116" t="str">
        <f t="shared" si="42"/>
        <v>Acavallo</v>
      </c>
      <c r="I349" s="35" t="s">
        <v>2999</v>
      </c>
      <c r="J349" s="53" t="str">
        <f t="shared" si="43"/>
        <v>Lófelszerelés</v>
      </c>
      <c r="K349" s="53" t="s">
        <v>3007</v>
      </c>
      <c r="L349" s="35" t="str">
        <f t="shared" si="44"/>
        <v>Nyeregemelő</v>
      </c>
      <c r="M349" s="35" t="s">
        <v>3014</v>
      </c>
      <c r="N349" s="35" t="str">
        <f t="shared" si="45"/>
        <v>Egyenes(Nem emelt)</v>
      </c>
      <c r="O349" s="35" t="s">
        <v>3244</v>
      </c>
      <c r="P349" s="35" t="str">
        <f t="shared" si="46"/>
        <v/>
      </c>
      <c r="Q349" s="35"/>
      <c r="R349" s="55" t="s">
        <v>3133</v>
      </c>
      <c r="S349" s="35" t="s">
        <v>1709</v>
      </c>
      <c r="T349" s="34">
        <v>0</v>
      </c>
      <c r="U349" s="35">
        <v>159.9</v>
      </c>
      <c r="V349" s="1" t="s">
        <v>2603</v>
      </c>
      <c r="W349" s="55">
        <v>0.8</v>
      </c>
      <c r="X349" s="35" t="str">
        <f>IFERROR(
    IF(ISNUMBER(MATCH(TRIM(CLEAN(SUBSTITUTE(SUBSTITUTE(Y349, CHAR(13), ""), CHAR(10), " "))), sizeList!A:A, 0)),
        INDEX(sizeList!B:B, MATCH(TRIM(CLEAN(SUBSTITUTE(SUBSTITUTE(Y349, CHAR(13), ""), CHAR(10), " "))), sizeList!A:A, 0)),
        IF(ISNUMBER(MATCH(Y349, sizeList!A:A, 0)),
            INDEX(sizeList!B:B, MATCH(Y349, sizeList!A:A, 0)),
            IF(ISNUMBER(MATCH(TRIM(CLEAN(SUBSTITUTE(SUBSTITUTE(Y349, CHAR(13), ""), CHAR(10), " "))), sizeList!B:B, 0)),
                INDEX(sizeList!B:B, MATCH(TRIM(CLEAN(SUBSTITUTE(SUBSTITUTE(Y349, CHAR(13), ""), CHAR(10), " "))), sizeList!B:B, 0)),
                IF(ISNUMBER(MATCH(Y349, sizeList!B:B, 0)),
                    INDEX(sizeList!B:B, MATCH(Y349, sizeList!B:B, 0)),
                    "")
            )
        )
    ),
    ""
)</f>
        <v>MEDIUM</v>
      </c>
      <c r="Y349" s="35" t="s">
        <v>536</v>
      </c>
      <c r="Z349" s="35" t="s">
        <v>2619</v>
      </c>
      <c r="AA349" s="117" t="str">
        <f t="shared" si="47"/>
        <v>DEEP BLUE/BLACK</v>
      </c>
      <c r="AB349" s="7" t="str">
        <f>IF(AA349="", "", IFERROR(VLOOKUP(AA349, colorList!A:B,2,FALSE),""))</f>
        <v>mélykék/fekete</v>
      </c>
      <c r="AC349" s="7" t="str">
        <f>IF(Z349="", "", IFERROR(VLOOKUP(Z349, colorList!A:B,2,FALSE),""))</f>
        <v>mélykék/fekete</v>
      </c>
      <c r="AD349" s="7"/>
    </row>
    <row r="350" spans="1:30" s="62" customFormat="1" ht="60" customHeight="1" x14ac:dyDescent="0.25">
      <c r="A350" s="53" t="s">
        <v>888</v>
      </c>
      <c r="B350" s="7" t="str" cm="1">
        <f t="array" ref="B350">ProcessN2(S350,A350,C350)</f>
        <v>AC871_DB_BK</v>
      </c>
      <c r="C350" s="7" t="s">
        <v>1077</v>
      </c>
      <c r="D350" s="52" t="str">
        <f t="shared" si="40"/>
        <v>Acavallo Close Contact memóriahabos nyeregemelő egyenes</v>
      </c>
      <c r="E350" s="52" t="s">
        <v>2783</v>
      </c>
      <c r="F350" s="52" t="str">
        <f t="shared" si="41"/>
        <v>Close contact Lycra and memory foam half pad with bamboo fibre</v>
      </c>
      <c r="G350" s="52" t="s">
        <v>2903</v>
      </c>
      <c r="H350" s="117" t="str">
        <f t="shared" si="42"/>
        <v>Acavallo</v>
      </c>
      <c r="I350" s="35" t="s">
        <v>2999</v>
      </c>
      <c r="J350" s="53" t="str">
        <f t="shared" si="43"/>
        <v>Lófelszerelés</v>
      </c>
      <c r="K350" s="53" t="s">
        <v>3007</v>
      </c>
      <c r="L350" s="35" t="str">
        <f t="shared" si="44"/>
        <v>Nyeregemelő</v>
      </c>
      <c r="M350" s="35" t="s">
        <v>3014</v>
      </c>
      <c r="N350" s="35" t="str">
        <f t="shared" si="45"/>
        <v>Egyenes(Nem emelt)</v>
      </c>
      <c r="O350" s="35" t="s">
        <v>3244</v>
      </c>
      <c r="P350" s="35" t="str">
        <f t="shared" si="46"/>
        <v/>
      </c>
      <c r="Q350" s="35"/>
      <c r="R350" s="55" t="s">
        <v>3133</v>
      </c>
      <c r="S350" s="35" t="s">
        <v>1710</v>
      </c>
      <c r="T350" s="34">
        <v>0</v>
      </c>
      <c r="U350" s="35">
        <v>159.9</v>
      </c>
      <c r="V350" s="1" t="s">
        <v>2603</v>
      </c>
      <c r="W350" s="55">
        <v>0.8</v>
      </c>
      <c r="X350" s="35" t="str">
        <f>IFERROR(
    IF(ISNUMBER(MATCH(TRIM(CLEAN(SUBSTITUTE(SUBSTITUTE(Y350, CHAR(13), ""), CHAR(10), " "))), sizeList!A:A, 0)),
        INDEX(sizeList!B:B, MATCH(TRIM(CLEAN(SUBSTITUTE(SUBSTITUTE(Y350, CHAR(13), ""), CHAR(10), " "))), sizeList!A:A, 0)),
        IF(ISNUMBER(MATCH(Y350, sizeList!A:A, 0)),
            INDEX(sizeList!B:B, MATCH(Y350, sizeList!A:A, 0)),
            IF(ISNUMBER(MATCH(TRIM(CLEAN(SUBSTITUTE(SUBSTITUTE(Y350, CHAR(13), ""), CHAR(10), " "))), sizeList!B:B, 0)),
                INDEX(sizeList!B:B, MATCH(TRIM(CLEAN(SUBSTITUTE(SUBSTITUTE(Y350, CHAR(13), ""), CHAR(10), " "))), sizeList!B:B, 0)),
                IF(ISNUMBER(MATCH(Y350, sizeList!B:B, 0)),
                    INDEX(sizeList!B:B, MATCH(Y350, sizeList!B:B, 0)),
                    "")
            )
        )
    ),
    ""
)</f>
        <v>LARGE</v>
      </c>
      <c r="Y350" s="35" t="s">
        <v>537</v>
      </c>
      <c r="Z350" s="35" t="s">
        <v>2619</v>
      </c>
      <c r="AA350" s="117" t="str">
        <f t="shared" si="47"/>
        <v>DEEP BLUE/BLACK</v>
      </c>
      <c r="AB350" s="7" t="str">
        <f>IF(AA350="", "", IFERROR(VLOOKUP(AA350, colorList!A:B,2,FALSE),""))</f>
        <v>mélykék/fekete</v>
      </c>
      <c r="AC350" s="7" t="str">
        <f>IF(Z350="", "", IFERROR(VLOOKUP(Z350, colorList!A:B,2,FALSE),""))</f>
        <v>mélykék/fekete</v>
      </c>
    </row>
    <row r="351" spans="1:30" ht="60" customHeight="1" x14ac:dyDescent="0.25">
      <c r="A351" s="53" t="s">
        <v>888</v>
      </c>
      <c r="B351" s="7" t="str" cm="1">
        <f t="array" ref="B351">ProcessN2(S351,A351,C351)</f>
        <v>AC871_DB_WH</v>
      </c>
      <c r="C351" s="7" t="s">
        <v>1078</v>
      </c>
      <c r="D351" s="52" t="str">
        <f t="shared" si="40"/>
        <v>Acavallo Close Contact memóriahabos nyeregemelő egyenes</v>
      </c>
      <c r="E351" s="52" t="s">
        <v>2783</v>
      </c>
      <c r="F351" s="52" t="str">
        <f t="shared" si="41"/>
        <v>Close contact Lycra and memory foam half pad with bamboo fibre</v>
      </c>
      <c r="G351" s="52" t="s">
        <v>2903</v>
      </c>
      <c r="H351" s="116" t="str">
        <f t="shared" si="42"/>
        <v>Acavallo</v>
      </c>
      <c r="I351" s="35" t="s">
        <v>2999</v>
      </c>
      <c r="J351" s="53" t="str">
        <f t="shared" si="43"/>
        <v>Lófelszerelés</v>
      </c>
      <c r="K351" s="53" t="s">
        <v>3007</v>
      </c>
      <c r="L351" s="35" t="str">
        <f t="shared" si="44"/>
        <v>Nyeregemelő</v>
      </c>
      <c r="M351" s="35" t="s">
        <v>3014</v>
      </c>
      <c r="N351" s="35" t="str">
        <f t="shared" si="45"/>
        <v>Egyenes(Nem emelt)</v>
      </c>
      <c r="O351" s="35" t="s">
        <v>3244</v>
      </c>
      <c r="P351" s="35" t="str">
        <f t="shared" si="46"/>
        <v/>
      </c>
      <c r="Q351" s="35"/>
      <c r="R351" s="55" t="s">
        <v>3133</v>
      </c>
      <c r="S351" s="35" t="s">
        <v>1711</v>
      </c>
      <c r="T351" s="34">
        <v>0</v>
      </c>
      <c r="U351" s="35">
        <v>159.9</v>
      </c>
      <c r="V351" s="1" t="s">
        <v>2603</v>
      </c>
      <c r="W351" s="55">
        <v>0.8</v>
      </c>
      <c r="X351" s="35" t="str">
        <f>IFERROR(
    IF(ISNUMBER(MATCH(TRIM(CLEAN(SUBSTITUTE(SUBSTITUTE(Y351, CHAR(13), ""), CHAR(10), " "))), sizeList!A:A, 0)),
        INDEX(sizeList!B:B, MATCH(TRIM(CLEAN(SUBSTITUTE(SUBSTITUTE(Y351, CHAR(13), ""), CHAR(10), " "))), sizeList!A:A, 0)),
        IF(ISNUMBER(MATCH(Y351, sizeList!A:A, 0)),
            INDEX(sizeList!B:B, MATCH(Y351, sizeList!A:A, 0)),
            IF(ISNUMBER(MATCH(TRIM(CLEAN(SUBSTITUTE(SUBSTITUTE(Y351, CHAR(13), ""), CHAR(10), " "))), sizeList!B:B, 0)),
                INDEX(sizeList!B:B, MATCH(TRIM(CLEAN(SUBSTITUTE(SUBSTITUTE(Y351, CHAR(13), ""), CHAR(10), " "))), sizeList!B:B, 0)),
                IF(ISNUMBER(MATCH(Y351, sizeList!B:B, 0)),
                    INDEX(sizeList!B:B, MATCH(Y351, sizeList!B:B, 0)),
                    "")
            )
        )
    ),
    ""
)</f>
        <v>MEDIUM</v>
      </c>
      <c r="Y351" s="35" t="s">
        <v>536</v>
      </c>
      <c r="Z351" s="35" t="s">
        <v>2620</v>
      </c>
      <c r="AA351" s="117" t="str">
        <f t="shared" si="47"/>
        <v>DEEP BLUE/WHITE</v>
      </c>
      <c r="AB351" s="7" t="str">
        <f>IF(AA351="", "", IFERROR(VLOOKUP(AA351, colorList!A:B,2,FALSE),""))</f>
        <v>mélykék/fehér</v>
      </c>
      <c r="AC351" s="7" t="str">
        <f>IF(Z351="", "", IFERROR(VLOOKUP(Z351, colorList!A:B,2,FALSE),""))</f>
        <v>mélykék/fehér</v>
      </c>
      <c r="AD351" s="7"/>
    </row>
    <row r="352" spans="1:30" ht="60" customHeight="1" x14ac:dyDescent="0.25">
      <c r="A352" s="53" t="s">
        <v>888</v>
      </c>
      <c r="B352" s="7" t="str" cm="1">
        <f t="array" ref="B352">ProcessN2(S352,A352,C352)</f>
        <v>AC871_DB_WH</v>
      </c>
      <c r="C352" s="7" t="s">
        <v>1079</v>
      </c>
      <c r="D352" s="52" t="str">
        <f t="shared" si="40"/>
        <v>Acavallo Close Contact memóriahabos nyeregemelő egyenes</v>
      </c>
      <c r="E352" s="52" t="s">
        <v>2783</v>
      </c>
      <c r="F352" s="52" t="str">
        <f t="shared" si="41"/>
        <v>Close contact Lycra and memory foam half pad with bamboo fibre</v>
      </c>
      <c r="G352" s="52" t="s">
        <v>2903</v>
      </c>
      <c r="H352" s="116" t="str">
        <f t="shared" si="42"/>
        <v>Acavallo</v>
      </c>
      <c r="I352" s="35" t="s">
        <v>2999</v>
      </c>
      <c r="J352" s="53" t="str">
        <f t="shared" si="43"/>
        <v>Lófelszerelés</v>
      </c>
      <c r="K352" s="53" t="s">
        <v>3007</v>
      </c>
      <c r="L352" s="35" t="str">
        <f t="shared" si="44"/>
        <v>Nyeregemelő</v>
      </c>
      <c r="M352" s="35" t="s">
        <v>3014</v>
      </c>
      <c r="N352" s="35" t="str">
        <f t="shared" si="45"/>
        <v>Egyenes(Nem emelt)</v>
      </c>
      <c r="O352" s="35" t="s">
        <v>3244</v>
      </c>
      <c r="P352" s="35" t="str">
        <f t="shared" si="46"/>
        <v/>
      </c>
      <c r="Q352" s="35"/>
      <c r="R352" s="55" t="s">
        <v>3133</v>
      </c>
      <c r="S352" s="35" t="s">
        <v>1712</v>
      </c>
      <c r="T352" s="34">
        <v>0</v>
      </c>
      <c r="U352" s="35">
        <v>159.9</v>
      </c>
      <c r="V352" s="1" t="s">
        <v>2603</v>
      </c>
      <c r="W352" s="55">
        <v>0.8</v>
      </c>
      <c r="X352" s="35" t="str">
        <f>IFERROR(
    IF(ISNUMBER(MATCH(TRIM(CLEAN(SUBSTITUTE(SUBSTITUTE(Y352, CHAR(13), ""), CHAR(10), " "))), sizeList!A:A, 0)),
        INDEX(sizeList!B:B, MATCH(TRIM(CLEAN(SUBSTITUTE(SUBSTITUTE(Y352, CHAR(13), ""), CHAR(10), " "))), sizeList!A:A, 0)),
        IF(ISNUMBER(MATCH(Y352, sizeList!A:A, 0)),
            INDEX(sizeList!B:B, MATCH(Y352, sizeList!A:A, 0)),
            IF(ISNUMBER(MATCH(TRIM(CLEAN(SUBSTITUTE(SUBSTITUTE(Y352, CHAR(13), ""), CHAR(10), " "))), sizeList!B:B, 0)),
                INDEX(sizeList!B:B, MATCH(TRIM(CLEAN(SUBSTITUTE(SUBSTITUTE(Y352, CHAR(13), ""), CHAR(10), " "))), sizeList!B:B, 0)),
                IF(ISNUMBER(MATCH(Y352, sizeList!B:B, 0)),
                    INDEX(sizeList!B:B, MATCH(Y352, sizeList!B:B, 0)),
                    "")
            )
        )
    ),
    ""
)</f>
        <v>LARGE</v>
      </c>
      <c r="Y352" s="35" t="s">
        <v>537</v>
      </c>
      <c r="Z352" s="35" t="s">
        <v>2620</v>
      </c>
      <c r="AA352" s="117" t="str">
        <f t="shared" si="47"/>
        <v>DEEP BLUE/WHITE</v>
      </c>
      <c r="AB352" s="7" t="str">
        <f>IF(AA352="", "", IFERROR(VLOOKUP(AA352, colorList!A:B,2,FALSE),""))</f>
        <v>mélykék/fehér</v>
      </c>
      <c r="AC352" s="7" t="str">
        <f>IF(Z352="", "", IFERROR(VLOOKUP(Z352, colorList!A:B,2,FALSE),""))</f>
        <v>mélykék/fehér</v>
      </c>
      <c r="AD352" s="7"/>
    </row>
    <row r="353" spans="1:30" s="72" customFormat="1" ht="60" customHeight="1" x14ac:dyDescent="0.25">
      <c r="A353" s="53" t="s">
        <v>888</v>
      </c>
      <c r="B353" s="7" t="str" cm="1">
        <f t="array" ref="B353">ProcessN2(S353,A353,C353)</f>
        <v>AC871_LL_BK</v>
      </c>
      <c r="C353" s="7" t="s">
        <v>1080</v>
      </c>
      <c r="D353" s="52" t="str">
        <f t="shared" si="40"/>
        <v>Acavallo Close Contact memóriahabos nyeregemelő egyenes</v>
      </c>
      <c r="E353" s="52" t="s">
        <v>2783</v>
      </c>
      <c r="F353" s="52" t="str">
        <f t="shared" si="41"/>
        <v>Close contact Lycra and memory foam half pad with bamboo fibre</v>
      </c>
      <c r="G353" s="52" t="s">
        <v>2903</v>
      </c>
      <c r="H353" s="116" t="str">
        <f t="shared" si="42"/>
        <v>Acavallo</v>
      </c>
      <c r="I353" s="35" t="s">
        <v>2999</v>
      </c>
      <c r="J353" s="53" t="str">
        <f t="shared" si="43"/>
        <v>Lófelszerelés</v>
      </c>
      <c r="K353" s="53" t="s">
        <v>3007</v>
      </c>
      <c r="L353" s="35" t="str">
        <f t="shared" si="44"/>
        <v>Nyeregemelő</v>
      </c>
      <c r="M353" s="35" t="s">
        <v>3014</v>
      </c>
      <c r="N353" s="35" t="str">
        <f t="shared" si="45"/>
        <v>Egyenes(Nem emelt)</v>
      </c>
      <c r="O353" s="35" t="s">
        <v>3244</v>
      </c>
      <c r="P353" s="35" t="str">
        <f t="shared" si="46"/>
        <v/>
      </c>
      <c r="Q353" s="35"/>
      <c r="R353" s="55" t="s">
        <v>3133</v>
      </c>
      <c r="S353" s="35" t="s">
        <v>1713</v>
      </c>
      <c r="T353" s="34">
        <v>0</v>
      </c>
      <c r="U353" s="35">
        <v>159.9</v>
      </c>
      <c r="V353" s="1" t="s">
        <v>2603</v>
      </c>
      <c r="W353" s="55">
        <v>0.8</v>
      </c>
      <c r="X353" s="35" t="str">
        <f>IFERROR(
    IF(ISNUMBER(MATCH(TRIM(CLEAN(SUBSTITUTE(SUBSTITUTE(Y353, CHAR(13), ""), CHAR(10), " "))), sizeList!A:A, 0)),
        INDEX(sizeList!B:B, MATCH(TRIM(CLEAN(SUBSTITUTE(SUBSTITUTE(Y353, CHAR(13), ""), CHAR(10), " "))), sizeList!A:A, 0)),
        IF(ISNUMBER(MATCH(Y353, sizeList!A:A, 0)),
            INDEX(sizeList!B:B, MATCH(Y353, sizeList!A:A, 0)),
            IF(ISNUMBER(MATCH(TRIM(CLEAN(SUBSTITUTE(SUBSTITUTE(Y353, CHAR(13), ""), CHAR(10), " "))), sizeList!B:B, 0)),
                INDEX(sizeList!B:B, MATCH(TRIM(CLEAN(SUBSTITUTE(SUBSTITUTE(Y353, CHAR(13), ""), CHAR(10), " "))), sizeList!B:B, 0)),
                IF(ISNUMBER(MATCH(Y353, sizeList!B:B, 0)),
                    INDEX(sizeList!B:B, MATCH(Y353, sizeList!B:B, 0)),
                    "")
            )
        )
    ),
    ""
)</f>
        <v>MEDIUM</v>
      </c>
      <c r="Y353" s="35" t="s">
        <v>536</v>
      </c>
      <c r="Z353" s="35" t="s">
        <v>2621</v>
      </c>
      <c r="AA353" s="117" t="str">
        <f t="shared" si="47"/>
        <v>LILLA/BLACK</v>
      </c>
      <c r="AB353" s="7" t="str">
        <f>IF(AA353="", "", IFERROR(VLOOKUP(AA353, colorList!A:B,2,FALSE),""))</f>
        <v>lila/fekete</v>
      </c>
      <c r="AC353" s="7" t="str">
        <f>IF(Z353="", "", IFERROR(VLOOKUP(Z353, colorList!A:B,2,FALSE),""))</f>
        <v>lila/fekete</v>
      </c>
    </row>
    <row r="354" spans="1:30" s="72" customFormat="1" ht="60" customHeight="1" x14ac:dyDescent="0.25">
      <c r="A354" s="53" t="s">
        <v>888</v>
      </c>
      <c r="B354" s="7" t="str" cm="1">
        <f t="array" ref="B354">ProcessN2(S354,A354,C354)</f>
        <v>AC871_LL_BK</v>
      </c>
      <c r="C354" s="7" t="s">
        <v>1081</v>
      </c>
      <c r="D354" s="52" t="str">
        <f t="shared" si="40"/>
        <v>Acavallo Close Contact memóriahabos nyeregemelő egyenes</v>
      </c>
      <c r="E354" s="52" t="s">
        <v>2783</v>
      </c>
      <c r="F354" s="52" t="str">
        <f t="shared" si="41"/>
        <v>Close contact Lycra and memory foam half pad with bamboo fibre</v>
      </c>
      <c r="G354" s="52" t="s">
        <v>2903</v>
      </c>
      <c r="H354" s="116" t="str">
        <f t="shared" si="42"/>
        <v>Acavallo</v>
      </c>
      <c r="I354" s="35" t="s">
        <v>2999</v>
      </c>
      <c r="J354" s="53" t="str">
        <f t="shared" si="43"/>
        <v>Lófelszerelés</v>
      </c>
      <c r="K354" s="53" t="s">
        <v>3007</v>
      </c>
      <c r="L354" s="35" t="str">
        <f t="shared" si="44"/>
        <v>Nyeregemelő</v>
      </c>
      <c r="M354" s="35" t="s">
        <v>3014</v>
      </c>
      <c r="N354" s="35" t="str">
        <f t="shared" si="45"/>
        <v>Egyenes(Nem emelt)</v>
      </c>
      <c r="O354" s="35" t="s">
        <v>3244</v>
      </c>
      <c r="P354" s="35" t="str">
        <f t="shared" si="46"/>
        <v/>
      </c>
      <c r="Q354" s="35"/>
      <c r="R354" s="55" t="s">
        <v>3133</v>
      </c>
      <c r="S354" s="35" t="s">
        <v>1714</v>
      </c>
      <c r="T354" s="34">
        <v>0</v>
      </c>
      <c r="U354" s="35">
        <v>159.9</v>
      </c>
      <c r="V354" s="1" t="s">
        <v>2603</v>
      </c>
      <c r="W354" s="55">
        <v>0.8</v>
      </c>
      <c r="X354" s="35" t="str">
        <f>IFERROR(
    IF(ISNUMBER(MATCH(TRIM(CLEAN(SUBSTITUTE(SUBSTITUTE(Y354, CHAR(13), ""), CHAR(10), " "))), sizeList!A:A, 0)),
        INDEX(sizeList!B:B, MATCH(TRIM(CLEAN(SUBSTITUTE(SUBSTITUTE(Y354, CHAR(13), ""), CHAR(10), " "))), sizeList!A:A, 0)),
        IF(ISNUMBER(MATCH(Y354, sizeList!A:A, 0)),
            INDEX(sizeList!B:B, MATCH(Y354, sizeList!A:A, 0)),
            IF(ISNUMBER(MATCH(TRIM(CLEAN(SUBSTITUTE(SUBSTITUTE(Y354, CHAR(13), ""), CHAR(10), " "))), sizeList!B:B, 0)),
                INDEX(sizeList!B:B, MATCH(TRIM(CLEAN(SUBSTITUTE(SUBSTITUTE(Y354, CHAR(13), ""), CHAR(10), " "))), sizeList!B:B, 0)),
                IF(ISNUMBER(MATCH(Y354, sizeList!B:B, 0)),
                    INDEX(sizeList!B:B, MATCH(Y354, sizeList!B:B, 0)),
                    "")
            )
        )
    ),
    ""
)</f>
        <v>LARGE</v>
      </c>
      <c r="Y354" s="35" t="s">
        <v>537</v>
      </c>
      <c r="Z354" s="35" t="s">
        <v>2621</v>
      </c>
      <c r="AA354" s="117" t="str">
        <f t="shared" si="47"/>
        <v>LILLA/BLACK</v>
      </c>
      <c r="AB354" s="7" t="str">
        <f>IF(AA354="", "", IFERROR(VLOOKUP(AA354, colorList!A:B,2,FALSE),""))</f>
        <v>lila/fekete</v>
      </c>
      <c r="AC354" s="7" t="str">
        <f>IF(Z354="", "", IFERROR(VLOOKUP(Z354, colorList!A:B,2,FALSE),""))</f>
        <v>lila/fekete</v>
      </c>
    </row>
    <row r="355" spans="1:30" s="72" customFormat="1" ht="60" customHeight="1" x14ac:dyDescent="0.25">
      <c r="A355" s="53" t="s">
        <v>888</v>
      </c>
      <c r="B355" s="7" t="str" cm="1">
        <f t="array" ref="B355">ProcessN2(S355,A355,C355)</f>
        <v>AC871_LL_WH</v>
      </c>
      <c r="C355" s="7" t="s">
        <v>1082</v>
      </c>
      <c r="D355" s="52" t="str">
        <f t="shared" si="40"/>
        <v>Acavallo Close Contact memóriahabos nyeregemelő egyenes</v>
      </c>
      <c r="E355" s="52" t="s">
        <v>2783</v>
      </c>
      <c r="F355" s="52" t="str">
        <f t="shared" si="41"/>
        <v>Close contact Lycra and memory foam half pad with bamboo fibre</v>
      </c>
      <c r="G355" s="52" t="s">
        <v>2903</v>
      </c>
      <c r="H355" s="116" t="str">
        <f t="shared" si="42"/>
        <v>Acavallo</v>
      </c>
      <c r="I355" s="35" t="s">
        <v>2999</v>
      </c>
      <c r="J355" s="53" t="str">
        <f t="shared" si="43"/>
        <v>Lófelszerelés</v>
      </c>
      <c r="K355" s="53" t="s">
        <v>3007</v>
      </c>
      <c r="L355" s="35" t="str">
        <f t="shared" si="44"/>
        <v>Nyeregemelő</v>
      </c>
      <c r="M355" s="35" t="s">
        <v>3014</v>
      </c>
      <c r="N355" s="35" t="str">
        <f t="shared" si="45"/>
        <v>Egyenes(Nem emelt)</v>
      </c>
      <c r="O355" s="35" t="s">
        <v>3244</v>
      </c>
      <c r="P355" s="35" t="str">
        <f t="shared" si="46"/>
        <v/>
      </c>
      <c r="Q355" s="35"/>
      <c r="R355" s="55" t="s">
        <v>3133</v>
      </c>
      <c r="S355" s="35" t="s">
        <v>1715</v>
      </c>
      <c r="T355" s="34">
        <v>0</v>
      </c>
      <c r="U355" s="35">
        <v>159.9</v>
      </c>
      <c r="V355" s="1" t="s">
        <v>2603</v>
      </c>
      <c r="W355" s="55">
        <v>0.8</v>
      </c>
      <c r="X355" s="35" t="str">
        <f>IFERROR(
    IF(ISNUMBER(MATCH(TRIM(CLEAN(SUBSTITUTE(SUBSTITUTE(Y355, CHAR(13), ""), CHAR(10), " "))), sizeList!A:A, 0)),
        INDEX(sizeList!B:B, MATCH(TRIM(CLEAN(SUBSTITUTE(SUBSTITUTE(Y355, CHAR(13), ""), CHAR(10), " "))), sizeList!A:A, 0)),
        IF(ISNUMBER(MATCH(Y355, sizeList!A:A, 0)),
            INDEX(sizeList!B:B, MATCH(Y355, sizeList!A:A, 0)),
            IF(ISNUMBER(MATCH(TRIM(CLEAN(SUBSTITUTE(SUBSTITUTE(Y355, CHAR(13), ""), CHAR(10), " "))), sizeList!B:B, 0)),
                INDEX(sizeList!B:B, MATCH(TRIM(CLEAN(SUBSTITUTE(SUBSTITUTE(Y355, CHAR(13), ""), CHAR(10), " "))), sizeList!B:B, 0)),
                IF(ISNUMBER(MATCH(Y355, sizeList!B:B, 0)),
                    INDEX(sizeList!B:B, MATCH(Y355, sizeList!B:B, 0)),
                    "")
            )
        )
    ),
    ""
)</f>
        <v>MEDIUM</v>
      </c>
      <c r="Y355" s="35" t="s">
        <v>536</v>
      </c>
      <c r="Z355" s="35" t="s">
        <v>2622</v>
      </c>
      <c r="AA355" s="117" t="str">
        <f t="shared" si="47"/>
        <v>LILLA/WHITE</v>
      </c>
      <c r="AB355" s="7" t="str">
        <f>IF(AA355="", "", IFERROR(VLOOKUP(AA355, colorList!A:B,2,FALSE),""))</f>
        <v>lila/fehér</v>
      </c>
      <c r="AC355" s="7" t="str">
        <f>IF(Z355="", "", IFERROR(VLOOKUP(Z355, colorList!A:B,2,FALSE),""))</f>
        <v>lila/fehér</v>
      </c>
    </row>
    <row r="356" spans="1:30" s="72" customFormat="1" ht="60" customHeight="1" x14ac:dyDescent="0.25">
      <c r="A356" s="53" t="s">
        <v>888</v>
      </c>
      <c r="B356" s="7" t="str" cm="1">
        <f t="array" ref="B356">ProcessN2(S356,A356,C356)</f>
        <v>AC871_LL_WH</v>
      </c>
      <c r="C356" s="7" t="s">
        <v>1083</v>
      </c>
      <c r="D356" s="52" t="str">
        <f t="shared" si="40"/>
        <v>Acavallo Close Contact memóriahabos nyeregemelő egyenes</v>
      </c>
      <c r="E356" s="52" t="s">
        <v>2783</v>
      </c>
      <c r="F356" s="52" t="str">
        <f t="shared" si="41"/>
        <v>Close contact Lycra and memory foam half pad with bamboo fibre</v>
      </c>
      <c r="G356" s="52" t="s">
        <v>2903</v>
      </c>
      <c r="H356" s="116" t="str">
        <f t="shared" si="42"/>
        <v>Acavallo</v>
      </c>
      <c r="I356" s="35" t="s">
        <v>2999</v>
      </c>
      <c r="J356" s="53" t="str">
        <f t="shared" si="43"/>
        <v>Lófelszerelés</v>
      </c>
      <c r="K356" s="53" t="s">
        <v>3007</v>
      </c>
      <c r="L356" s="35" t="str">
        <f t="shared" si="44"/>
        <v>Nyeregemelő</v>
      </c>
      <c r="M356" s="35" t="s">
        <v>3014</v>
      </c>
      <c r="N356" s="35" t="str">
        <f t="shared" si="45"/>
        <v>Egyenes(Nem emelt)</v>
      </c>
      <c r="O356" s="35" t="s">
        <v>3244</v>
      </c>
      <c r="P356" s="35" t="str">
        <f t="shared" si="46"/>
        <v/>
      </c>
      <c r="Q356" s="35"/>
      <c r="R356" s="55" t="s">
        <v>3133</v>
      </c>
      <c r="S356" s="35" t="s">
        <v>1716</v>
      </c>
      <c r="T356" s="34">
        <v>0</v>
      </c>
      <c r="U356" s="35">
        <v>159.9</v>
      </c>
      <c r="V356" s="1" t="s">
        <v>2603</v>
      </c>
      <c r="W356" s="55">
        <v>0.8</v>
      </c>
      <c r="X356" s="35" t="str">
        <f>IFERROR(
    IF(ISNUMBER(MATCH(TRIM(CLEAN(SUBSTITUTE(SUBSTITUTE(Y356, CHAR(13), ""), CHAR(10), " "))), sizeList!A:A, 0)),
        INDEX(sizeList!B:B, MATCH(TRIM(CLEAN(SUBSTITUTE(SUBSTITUTE(Y356, CHAR(13), ""), CHAR(10), " "))), sizeList!A:A, 0)),
        IF(ISNUMBER(MATCH(Y356, sizeList!A:A, 0)),
            INDEX(sizeList!B:B, MATCH(Y356, sizeList!A:A, 0)),
            IF(ISNUMBER(MATCH(TRIM(CLEAN(SUBSTITUTE(SUBSTITUTE(Y356, CHAR(13), ""), CHAR(10), " "))), sizeList!B:B, 0)),
                INDEX(sizeList!B:B, MATCH(TRIM(CLEAN(SUBSTITUTE(SUBSTITUTE(Y356, CHAR(13), ""), CHAR(10), " "))), sizeList!B:B, 0)),
                IF(ISNUMBER(MATCH(Y356, sizeList!B:B, 0)),
                    INDEX(sizeList!B:B, MATCH(Y356, sizeList!B:B, 0)),
                    "")
            )
        )
    ),
    ""
)</f>
        <v>LARGE</v>
      </c>
      <c r="Y356" s="35" t="s">
        <v>537</v>
      </c>
      <c r="Z356" s="35" t="s">
        <v>2622</v>
      </c>
      <c r="AA356" s="117" t="str">
        <f t="shared" si="47"/>
        <v>LILLA/WHITE</v>
      </c>
      <c r="AB356" s="7" t="str">
        <f>IF(AA356="", "", IFERROR(VLOOKUP(AA356, colorList!A:B,2,FALSE),""))</f>
        <v>lila/fehér</v>
      </c>
      <c r="AC356" s="7" t="str">
        <f>IF(Z356="", "", IFERROR(VLOOKUP(Z356, colorList!A:B,2,FALSE),""))</f>
        <v>lila/fehér</v>
      </c>
    </row>
    <row r="357" spans="1:30" ht="60" customHeight="1" x14ac:dyDescent="0.25">
      <c r="A357" s="53" t="s">
        <v>888</v>
      </c>
      <c r="B357" s="7" t="str" cm="1">
        <f t="array" ref="B357">ProcessN2(S357,A357,C357)</f>
        <v>AC871_PT_BK</v>
      </c>
      <c r="C357" s="7" t="s">
        <v>1084</v>
      </c>
      <c r="D357" s="52" t="str">
        <f t="shared" si="40"/>
        <v>Acavallo Close Contact memóriahabos nyeregemelő egyenes</v>
      </c>
      <c r="E357" s="52" t="s">
        <v>2783</v>
      </c>
      <c r="F357" s="52" t="str">
        <f t="shared" si="41"/>
        <v>Close contact Lycra and memory foam half pad with bamboo fibre</v>
      </c>
      <c r="G357" s="52" t="s">
        <v>2903</v>
      </c>
      <c r="H357" s="116" t="str">
        <f t="shared" si="42"/>
        <v>Acavallo</v>
      </c>
      <c r="I357" s="35" t="s">
        <v>2999</v>
      </c>
      <c r="J357" s="53" t="str">
        <f t="shared" si="43"/>
        <v>Lófelszerelés</v>
      </c>
      <c r="K357" s="53" t="s">
        <v>3007</v>
      </c>
      <c r="L357" s="35" t="str">
        <f t="shared" si="44"/>
        <v>Nyeregemelő</v>
      </c>
      <c r="M357" s="35" t="s">
        <v>3014</v>
      </c>
      <c r="N357" s="35" t="str">
        <f t="shared" si="45"/>
        <v>Egyenes(Nem emelt)</v>
      </c>
      <c r="O357" s="35" t="s">
        <v>3244</v>
      </c>
      <c r="P357" s="35" t="str">
        <f t="shared" si="46"/>
        <v/>
      </c>
      <c r="Q357" s="35"/>
      <c r="R357" s="55" t="s">
        <v>3133</v>
      </c>
      <c r="S357" s="35" t="s">
        <v>1717</v>
      </c>
      <c r="T357" s="34">
        <v>0</v>
      </c>
      <c r="U357" s="35">
        <v>159.9</v>
      </c>
      <c r="V357" s="1" t="s">
        <v>2603</v>
      </c>
      <c r="W357" s="55">
        <v>0.8</v>
      </c>
      <c r="X357" s="35" t="str">
        <f>IFERROR(
    IF(ISNUMBER(MATCH(TRIM(CLEAN(SUBSTITUTE(SUBSTITUTE(Y357, CHAR(13), ""), CHAR(10), " "))), sizeList!A:A, 0)),
        INDEX(sizeList!B:B, MATCH(TRIM(CLEAN(SUBSTITUTE(SUBSTITUTE(Y357, CHAR(13), ""), CHAR(10), " "))), sizeList!A:A, 0)),
        IF(ISNUMBER(MATCH(Y357, sizeList!A:A, 0)),
            INDEX(sizeList!B:B, MATCH(Y357, sizeList!A:A, 0)),
            IF(ISNUMBER(MATCH(TRIM(CLEAN(SUBSTITUTE(SUBSTITUTE(Y357, CHAR(13), ""), CHAR(10), " "))), sizeList!B:B, 0)),
                INDEX(sizeList!B:B, MATCH(TRIM(CLEAN(SUBSTITUTE(SUBSTITUTE(Y357, CHAR(13), ""), CHAR(10), " "))), sizeList!B:B, 0)),
                IF(ISNUMBER(MATCH(Y357, sizeList!B:B, 0)),
                    INDEX(sizeList!B:B, MATCH(Y357, sizeList!B:B, 0)),
                    "")
            )
        )
    ),
    ""
)</f>
        <v>MEDIUM</v>
      </c>
      <c r="Y357" s="35" t="s">
        <v>536</v>
      </c>
      <c r="Z357" s="35" t="s">
        <v>2623</v>
      </c>
      <c r="AA357" s="117" t="str">
        <f t="shared" si="47"/>
        <v>PETROL/BLACK</v>
      </c>
      <c r="AB357" s="7" t="str">
        <f>IF(AA357="", "", IFERROR(VLOOKUP(AA357, colorList!A:B,2,FALSE),""))</f>
        <v>kék/fekete</v>
      </c>
      <c r="AC357" s="7" t="str">
        <f>IF(Z357="", "", IFERROR(VLOOKUP(Z357, colorList!A:B,2,FALSE),""))</f>
        <v>kék/fekete</v>
      </c>
      <c r="AD357" s="7"/>
    </row>
    <row r="358" spans="1:30" ht="60" customHeight="1" x14ac:dyDescent="0.25">
      <c r="A358" s="53" t="s">
        <v>888</v>
      </c>
      <c r="B358" s="7" t="str" cm="1">
        <f t="array" ref="B358">ProcessN2(S358,A358,C358)</f>
        <v>AC871_PT_BK</v>
      </c>
      <c r="C358" s="7" t="s">
        <v>1085</v>
      </c>
      <c r="D358" s="52" t="str">
        <f t="shared" si="40"/>
        <v>Acavallo Close Contact memóriahabos nyeregemelő egyenes</v>
      </c>
      <c r="E358" s="52" t="s">
        <v>2783</v>
      </c>
      <c r="F358" s="52" t="str">
        <f t="shared" si="41"/>
        <v>Close contact Lycra and memory foam half pad with bamboo fibre</v>
      </c>
      <c r="G358" s="52" t="s">
        <v>2903</v>
      </c>
      <c r="H358" s="116" t="str">
        <f t="shared" si="42"/>
        <v>Acavallo</v>
      </c>
      <c r="I358" s="35" t="s">
        <v>2999</v>
      </c>
      <c r="J358" s="53" t="str">
        <f t="shared" si="43"/>
        <v>Lófelszerelés</v>
      </c>
      <c r="K358" s="53" t="s">
        <v>3007</v>
      </c>
      <c r="L358" s="35" t="str">
        <f t="shared" si="44"/>
        <v>Nyeregemelő</v>
      </c>
      <c r="M358" s="35" t="s">
        <v>3014</v>
      </c>
      <c r="N358" s="35" t="str">
        <f t="shared" si="45"/>
        <v>Egyenes(Nem emelt)</v>
      </c>
      <c r="O358" s="35" t="s">
        <v>3244</v>
      </c>
      <c r="P358" s="35" t="str">
        <f t="shared" si="46"/>
        <v/>
      </c>
      <c r="Q358" s="35"/>
      <c r="R358" s="55" t="s">
        <v>3133</v>
      </c>
      <c r="S358" s="35" t="s">
        <v>1718</v>
      </c>
      <c r="T358" s="34">
        <v>0</v>
      </c>
      <c r="U358" s="35">
        <v>159.9</v>
      </c>
      <c r="V358" s="1" t="s">
        <v>2603</v>
      </c>
      <c r="W358" s="55">
        <v>0.8</v>
      </c>
      <c r="X358" s="35" t="str">
        <f>IFERROR(
    IF(ISNUMBER(MATCH(TRIM(CLEAN(SUBSTITUTE(SUBSTITUTE(Y358, CHAR(13), ""), CHAR(10), " "))), sizeList!A:A, 0)),
        INDEX(sizeList!B:B, MATCH(TRIM(CLEAN(SUBSTITUTE(SUBSTITUTE(Y358, CHAR(13), ""), CHAR(10), " "))), sizeList!A:A, 0)),
        IF(ISNUMBER(MATCH(Y358, sizeList!A:A, 0)),
            INDEX(sizeList!B:B, MATCH(Y358, sizeList!A:A, 0)),
            IF(ISNUMBER(MATCH(TRIM(CLEAN(SUBSTITUTE(SUBSTITUTE(Y358, CHAR(13), ""), CHAR(10), " "))), sizeList!B:B, 0)),
                INDEX(sizeList!B:B, MATCH(TRIM(CLEAN(SUBSTITUTE(SUBSTITUTE(Y358, CHAR(13), ""), CHAR(10), " "))), sizeList!B:B, 0)),
                IF(ISNUMBER(MATCH(Y358, sizeList!B:B, 0)),
                    INDEX(sizeList!B:B, MATCH(Y358, sizeList!B:B, 0)),
                    "")
            )
        )
    ),
    ""
)</f>
        <v>LARGE</v>
      </c>
      <c r="Y358" s="35" t="s">
        <v>537</v>
      </c>
      <c r="Z358" s="35" t="s">
        <v>2623</v>
      </c>
      <c r="AA358" s="117" t="str">
        <f t="shared" si="47"/>
        <v>PETROL/BLACK</v>
      </c>
      <c r="AB358" s="7" t="str">
        <f>IF(AA358="", "", IFERROR(VLOOKUP(AA358, colorList!A:B,2,FALSE),""))</f>
        <v>kék/fekete</v>
      </c>
      <c r="AC358" s="7" t="str">
        <f>IF(Z358="", "", IFERROR(VLOOKUP(Z358, colorList!A:B,2,FALSE),""))</f>
        <v>kék/fekete</v>
      </c>
      <c r="AD358" s="7"/>
    </row>
    <row r="359" spans="1:30" ht="60" customHeight="1" x14ac:dyDescent="0.25">
      <c r="A359" s="53" t="s">
        <v>888</v>
      </c>
      <c r="B359" s="7" t="str" cm="1">
        <f t="array" ref="B359">ProcessN2(S359,A359,C359)</f>
        <v>AC871_PT_WH</v>
      </c>
      <c r="C359" s="7" t="s">
        <v>1086</v>
      </c>
      <c r="D359" s="52" t="str">
        <f t="shared" si="40"/>
        <v>Acavallo Close Contact memóriahabos nyeregemelő egyenes</v>
      </c>
      <c r="E359" s="52" t="s">
        <v>2783</v>
      </c>
      <c r="F359" s="52" t="str">
        <f t="shared" si="41"/>
        <v>Close contact Lycra and memory foam half pad with bamboo fibre</v>
      </c>
      <c r="G359" s="52" t="s">
        <v>2903</v>
      </c>
      <c r="H359" s="116" t="str">
        <f t="shared" si="42"/>
        <v>Acavallo</v>
      </c>
      <c r="I359" s="35" t="s">
        <v>2999</v>
      </c>
      <c r="J359" s="53" t="str">
        <f t="shared" si="43"/>
        <v>Lófelszerelés</v>
      </c>
      <c r="K359" s="53" t="s">
        <v>3007</v>
      </c>
      <c r="L359" s="35" t="str">
        <f t="shared" si="44"/>
        <v>Nyeregemelő</v>
      </c>
      <c r="M359" s="35" t="s">
        <v>3014</v>
      </c>
      <c r="N359" s="35" t="str">
        <f t="shared" si="45"/>
        <v>Egyenes(Nem emelt)</v>
      </c>
      <c r="O359" s="35" t="s">
        <v>3244</v>
      </c>
      <c r="P359" s="35" t="str">
        <f t="shared" si="46"/>
        <v/>
      </c>
      <c r="Q359" s="35"/>
      <c r="R359" s="55" t="s">
        <v>3133</v>
      </c>
      <c r="S359" s="35" t="s">
        <v>1719</v>
      </c>
      <c r="T359" s="34">
        <v>0</v>
      </c>
      <c r="U359" s="35">
        <v>159.9</v>
      </c>
      <c r="V359" s="1" t="s">
        <v>2603</v>
      </c>
      <c r="W359" s="55">
        <v>0.8</v>
      </c>
      <c r="X359" s="35" t="str">
        <f>IFERROR(
    IF(ISNUMBER(MATCH(TRIM(CLEAN(SUBSTITUTE(SUBSTITUTE(Y359, CHAR(13), ""), CHAR(10), " "))), sizeList!A:A, 0)),
        INDEX(sizeList!B:B, MATCH(TRIM(CLEAN(SUBSTITUTE(SUBSTITUTE(Y359, CHAR(13), ""), CHAR(10), " "))), sizeList!A:A, 0)),
        IF(ISNUMBER(MATCH(Y359, sizeList!A:A, 0)),
            INDEX(sizeList!B:B, MATCH(Y359, sizeList!A:A, 0)),
            IF(ISNUMBER(MATCH(TRIM(CLEAN(SUBSTITUTE(SUBSTITUTE(Y359, CHAR(13), ""), CHAR(10), " "))), sizeList!B:B, 0)),
                INDEX(sizeList!B:B, MATCH(TRIM(CLEAN(SUBSTITUTE(SUBSTITUTE(Y359, CHAR(13), ""), CHAR(10), " "))), sizeList!B:B, 0)),
                IF(ISNUMBER(MATCH(Y359, sizeList!B:B, 0)),
                    INDEX(sizeList!B:B, MATCH(Y359, sizeList!B:B, 0)),
                    "")
            )
        )
    ),
    ""
)</f>
        <v>MEDIUM</v>
      </c>
      <c r="Y359" s="35" t="s">
        <v>536</v>
      </c>
      <c r="Z359" s="35" t="s">
        <v>2624</v>
      </c>
      <c r="AA359" s="117" t="str">
        <f t="shared" si="47"/>
        <v>PETROL/WHITE</v>
      </c>
      <c r="AB359" s="7" t="str">
        <f>IF(AA359="", "", IFERROR(VLOOKUP(AA359, colorList!A:B,2,FALSE),""))</f>
        <v>kék/fehér</v>
      </c>
      <c r="AC359" s="7" t="str">
        <f>IF(Z359="", "", IFERROR(VLOOKUP(Z359, colorList!A:B,2,FALSE),""))</f>
        <v>kék/fehér</v>
      </c>
      <c r="AD359" s="7"/>
    </row>
    <row r="360" spans="1:30" ht="60" customHeight="1" x14ac:dyDescent="0.25">
      <c r="A360" s="53" t="s">
        <v>888</v>
      </c>
      <c r="B360" s="7" t="str" cm="1">
        <f t="array" ref="B360">ProcessN2(S360,A360,C360)</f>
        <v>AC871_PT_WH</v>
      </c>
      <c r="C360" s="7" t="s">
        <v>1087</v>
      </c>
      <c r="D360" s="52" t="str">
        <f t="shared" si="40"/>
        <v>Acavallo Close Contact memóriahabos nyeregemelő egyenes</v>
      </c>
      <c r="E360" s="52" t="s">
        <v>2783</v>
      </c>
      <c r="F360" s="52" t="str">
        <f t="shared" si="41"/>
        <v>Close contact Lycra and memory foam half pad with bamboo fibre</v>
      </c>
      <c r="G360" s="52" t="s">
        <v>2903</v>
      </c>
      <c r="H360" s="116" t="str">
        <f t="shared" si="42"/>
        <v>Acavallo</v>
      </c>
      <c r="I360" s="35" t="s">
        <v>2999</v>
      </c>
      <c r="J360" s="53" t="str">
        <f t="shared" si="43"/>
        <v>Lófelszerelés</v>
      </c>
      <c r="K360" s="53" t="s">
        <v>3007</v>
      </c>
      <c r="L360" s="35" t="str">
        <f t="shared" si="44"/>
        <v>Nyeregemelő</v>
      </c>
      <c r="M360" s="35" t="s">
        <v>3014</v>
      </c>
      <c r="N360" s="35" t="str">
        <f t="shared" si="45"/>
        <v>Egyenes(Nem emelt)</v>
      </c>
      <c r="O360" s="35" t="s">
        <v>3244</v>
      </c>
      <c r="P360" s="35" t="str">
        <f t="shared" si="46"/>
        <v/>
      </c>
      <c r="Q360" s="35"/>
      <c r="R360" s="55" t="s">
        <v>3133</v>
      </c>
      <c r="S360" s="35" t="s">
        <v>1720</v>
      </c>
      <c r="T360" s="34">
        <v>0</v>
      </c>
      <c r="U360" s="35">
        <v>159.9</v>
      </c>
      <c r="V360" s="1" t="s">
        <v>2603</v>
      </c>
      <c r="W360" s="55">
        <v>0.8</v>
      </c>
      <c r="X360" s="35" t="str">
        <f>IFERROR(
    IF(ISNUMBER(MATCH(TRIM(CLEAN(SUBSTITUTE(SUBSTITUTE(Y360, CHAR(13), ""), CHAR(10), " "))), sizeList!A:A, 0)),
        INDEX(sizeList!B:B, MATCH(TRIM(CLEAN(SUBSTITUTE(SUBSTITUTE(Y360, CHAR(13), ""), CHAR(10), " "))), sizeList!A:A, 0)),
        IF(ISNUMBER(MATCH(Y360, sizeList!A:A, 0)),
            INDEX(sizeList!B:B, MATCH(Y360, sizeList!A:A, 0)),
            IF(ISNUMBER(MATCH(TRIM(CLEAN(SUBSTITUTE(SUBSTITUTE(Y360, CHAR(13), ""), CHAR(10), " "))), sizeList!B:B, 0)),
                INDEX(sizeList!B:B, MATCH(TRIM(CLEAN(SUBSTITUTE(SUBSTITUTE(Y360, CHAR(13), ""), CHAR(10), " "))), sizeList!B:B, 0)),
                IF(ISNUMBER(MATCH(Y360, sizeList!B:B, 0)),
                    INDEX(sizeList!B:B, MATCH(Y360, sizeList!B:B, 0)),
                    "")
            )
        )
    ),
    ""
)</f>
        <v>LARGE</v>
      </c>
      <c r="Y360" s="35" t="s">
        <v>537</v>
      </c>
      <c r="Z360" s="35" t="s">
        <v>2624</v>
      </c>
      <c r="AA360" s="117" t="str">
        <f t="shared" si="47"/>
        <v>PETROL/WHITE</v>
      </c>
      <c r="AB360" s="7" t="str">
        <f>IF(AA360="", "", IFERROR(VLOOKUP(AA360, colorList!A:B,2,FALSE),""))</f>
        <v>kék/fehér</v>
      </c>
      <c r="AC360" s="7" t="str">
        <f>IF(Z360="", "", IFERROR(VLOOKUP(Z360, colorList!A:B,2,FALSE),""))</f>
        <v>kék/fehér</v>
      </c>
      <c r="AD360" s="7"/>
    </row>
    <row r="361" spans="1:30" ht="60" customHeight="1" x14ac:dyDescent="0.25">
      <c r="A361" s="53" t="s">
        <v>888</v>
      </c>
      <c r="B361" s="7" t="str" cm="1">
        <f t="array" ref="B361">ProcessN2(S361,A361,C361)</f>
        <v>AC871_SA_BK</v>
      </c>
      <c r="C361" s="7" t="s">
        <v>1088</v>
      </c>
      <c r="D361" s="52" t="str">
        <f t="shared" si="40"/>
        <v>Acavallo Close Contact memóriahabos nyeregemelő egyenes</v>
      </c>
      <c r="E361" s="52" t="s">
        <v>2783</v>
      </c>
      <c r="F361" s="52" t="str">
        <f t="shared" si="41"/>
        <v>Close contact Lycra and memory foam half pad with bamboo fibre</v>
      </c>
      <c r="G361" s="52" t="s">
        <v>2903</v>
      </c>
      <c r="H361" s="116" t="str">
        <f t="shared" si="42"/>
        <v>Acavallo</v>
      </c>
      <c r="I361" s="35" t="s">
        <v>2999</v>
      </c>
      <c r="J361" s="53" t="str">
        <f t="shared" si="43"/>
        <v>Lófelszerelés</v>
      </c>
      <c r="K361" s="53" t="s">
        <v>3007</v>
      </c>
      <c r="L361" s="35" t="str">
        <f t="shared" si="44"/>
        <v>Nyeregemelő</v>
      </c>
      <c r="M361" s="35" t="s">
        <v>3014</v>
      </c>
      <c r="N361" s="35" t="str">
        <f t="shared" si="45"/>
        <v>Egyenes(Nem emelt)</v>
      </c>
      <c r="O361" s="35" t="s">
        <v>3244</v>
      </c>
      <c r="P361" s="35" t="str">
        <f t="shared" si="46"/>
        <v/>
      </c>
      <c r="Q361" s="35"/>
      <c r="R361" s="55" t="s">
        <v>3133</v>
      </c>
      <c r="S361" s="35" t="s">
        <v>1721</v>
      </c>
      <c r="T361" s="34">
        <v>0</v>
      </c>
      <c r="U361" s="35">
        <v>159.9</v>
      </c>
      <c r="V361" s="1" t="s">
        <v>2603</v>
      </c>
      <c r="W361" s="55">
        <v>0.8</v>
      </c>
      <c r="X361" s="35" t="str">
        <f>IFERROR(
    IF(ISNUMBER(MATCH(TRIM(CLEAN(SUBSTITUTE(SUBSTITUTE(Y361, CHAR(13), ""), CHAR(10), " "))), sizeList!A:A, 0)),
        INDEX(sizeList!B:B, MATCH(TRIM(CLEAN(SUBSTITUTE(SUBSTITUTE(Y361, CHAR(13), ""), CHAR(10), " "))), sizeList!A:A, 0)),
        IF(ISNUMBER(MATCH(Y361, sizeList!A:A, 0)),
            INDEX(sizeList!B:B, MATCH(Y361, sizeList!A:A, 0)),
            IF(ISNUMBER(MATCH(TRIM(CLEAN(SUBSTITUTE(SUBSTITUTE(Y361, CHAR(13), ""), CHAR(10), " "))), sizeList!B:B, 0)),
                INDEX(sizeList!B:B, MATCH(TRIM(CLEAN(SUBSTITUTE(SUBSTITUTE(Y361, CHAR(13), ""), CHAR(10), " "))), sizeList!B:B, 0)),
                IF(ISNUMBER(MATCH(Y361, sizeList!B:B, 0)),
                    INDEX(sizeList!B:B, MATCH(Y361, sizeList!B:B, 0)),
                    "")
            )
        )
    ),
    ""
)</f>
        <v>MEDIUM</v>
      </c>
      <c r="Y361" s="35" t="s">
        <v>536</v>
      </c>
      <c r="Z361" s="35" t="s">
        <v>2625</v>
      </c>
      <c r="AA361" s="117" t="str">
        <f t="shared" si="47"/>
        <v>SAND/BLACK</v>
      </c>
      <c r="AB361" s="7" t="str">
        <f>IF(AA361="", "", IFERROR(VLOOKUP(AA361, colorList!A:B,2,FALSE),""))</f>
        <v>homok/fekete</v>
      </c>
      <c r="AC361" s="7" t="str">
        <f>IF(Z361="", "", IFERROR(VLOOKUP(Z361, colorList!A:B,2,FALSE),""))</f>
        <v>homok/fekete</v>
      </c>
      <c r="AD361" s="7"/>
    </row>
    <row r="362" spans="1:30" ht="60" customHeight="1" x14ac:dyDescent="0.25">
      <c r="A362" s="53" t="s">
        <v>888</v>
      </c>
      <c r="B362" s="7" t="str" cm="1">
        <f t="array" ref="B362">ProcessN2(S362,A362,C362)</f>
        <v>AC871_SA_BK</v>
      </c>
      <c r="C362" s="7" t="s">
        <v>1089</v>
      </c>
      <c r="D362" s="52" t="str">
        <f t="shared" si="40"/>
        <v>Acavallo Close Contact memóriahabos nyeregemelő egyenes</v>
      </c>
      <c r="E362" s="52" t="s">
        <v>2783</v>
      </c>
      <c r="F362" s="52" t="str">
        <f t="shared" si="41"/>
        <v>Close contact Lycra and memory foam half pad with bamboo fibre</v>
      </c>
      <c r="G362" s="52" t="s">
        <v>2903</v>
      </c>
      <c r="H362" s="116" t="str">
        <f t="shared" si="42"/>
        <v>Acavallo</v>
      </c>
      <c r="I362" s="35" t="s">
        <v>2999</v>
      </c>
      <c r="J362" s="53" t="str">
        <f t="shared" si="43"/>
        <v>Lófelszerelés</v>
      </c>
      <c r="K362" s="53" t="s">
        <v>3007</v>
      </c>
      <c r="L362" s="35" t="str">
        <f t="shared" si="44"/>
        <v>Nyeregemelő</v>
      </c>
      <c r="M362" s="35" t="s">
        <v>3014</v>
      </c>
      <c r="N362" s="35" t="str">
        <f t="shared" si="45"/>
        <v>Egyenes(Nem emelt)</v>
      </c>
      <c r="O362" s="35" t="s">
        <v>3244</v>
      </c>
      <c r="P362" s="35" t="str">
        <f t="shared" si="46"/>
        <v/>
      </c>
      <c r="Q362" s="35"/>
      <c r="R362" s="55" t="s">
        <v>3133</v>
      </c>
      <c r="S362" s="35" t="s">
        <v>1722</v>
      </c>
      <c r="T362" s="34">
        <v>0</v>
      </c>
      <c r="U362" s="35">
        <v>159.9</v>
      </c>
      <c r="V362" s="1" t="s">
        <v>2603</v>
      </c>
      <c r="W362" s="55">
        <v>0.8</v>
      </c>
      <c r="X362" s="35" t="str">
        <f>IFERROR(
    IF(ISNUMBER(MATCH(TRIM(CLEAN(SUBSTITUTE(SUBSTITUTE(Y362, CHAR(13), ""), CHAR(10), " "))), sizeList!A:A, 0)),
        INDEX(sizeList!B:B, MATCH(TRIM(CLEAN(SUBSTITUTE(SUBSTITUTE(Y362, CHAR(13), ""), CHAR(10), " "))), sizeList!A:A, 0)),
        IF(ISNUMBER(MATCH(Y362, sizeList!A:A, 0)),
            INDEX(sizeList!B:B, MATCH(Y362, sizeList!A:A, 0)),
            IF(ISNUMBER(MATCH(TRIM(CLEAN(SUBSTITUTE(SUBSTITUTE(Y362, CHAR(13), ""), CHAR(10), " "))), sizeList!B:B, 0)),
                INDEX(sizeList!B:B, MATCH(TRIM(CLEAN(SUBSTITUTE(SUBSTITUTE(Y362, CHAR(13), ""), CHAR(10), " "))), sizeList!B:B, 0)),
                IF(ISNUMBER(MATCH(Y362, sizeList!B:B, 0)),
                    INDEX(sizeList!B:B, MATCH(Y362, sizeList!B:B, 0)),
                    "")
            )
        )
    ),
    ""
)</f>
        <v>LARGE</v>
      </c>
      <c r="Y362" s="35" t="s">
        <v>537</v>
      </c>
      <c r="Z362" s="35" t="s">
        <v>2625</v>
      </c>
      <c r="AA362" s="117" t="str">
        <f t="shared" si="47"/>
        <v>SAND/BLACK</v>
      </c>
      <c r="AB362" s="7" t="str">
        <f>IF(AA362="", "", IFERROR(VLOOKUP(AA362, colorList!A:B,2,FALSE),""))</f>
        <v>homok/fekete</v>
      </c>
      <c r="AC362" s="7" t="str">
        <f>IF(Z362="", "", IFERROR(VLOOKUP(Z362, colorList!A:B,2,FALSE),""))</f>
        <v>homok/fekete</v>
      </c>
      <c r="AD362" s="7"/>
    </row>
    <row r="363" spans="1:30" ht="60" customHeight="1" x14ac:dyDescent="0.25">
      <c r="A363" s="53" t="s">
        <v>888</v>
      </c>
      <c r="B363" s="7" t="str" cm="1">
        <f t="array" ref="B363">ProcessN2(S363,A363,C363)</f>
        <v>AC871_SA_WH</v>
      </c>
      <c r="C363" s="7" t="s">
        <v>1090</v>
      </c>
      <c r="D363" s="52" t="str">
        <f t="shared" si="40"/>
        <v>Acavallo Close Contact memóriahabos nyeregemelő egyenes</v>
      </c>
      <c r="E363" s="52" t="s">
        <v>2783</v>
      </c>
      <c r="F363" s="52" t="str">
        <f t="shared" si="41"/>
        <v>Close contact Lycra and memory foam half pad with bamboo fibre</v>
      </c>
      <c r="G363" s="52" t="s">
        <v>2903</v>
      </c>
      <c r="H363" s="116" t="str">
        <f t="shared" si="42"/>
        <v>Acavallo</v>
      </c>
      <c r="I363" s="35" t="s">
        <v>2999</v>
      </c>
      <c r="J363" s="53" t="str">
        <f t="shared" si="43"/>
        <v>Lófelszerelés</v>
      </c>
      <c r="K363" s="53" t="s">
        <v>3007</v>
      </c>
      <c r="L363" s="35" t="str">
        <f t="shared" si="44"/>
        <v>Nyeregemelő</v>
      </c>
      <c r="M363" s="35" t="s">
        <v>3014</v>
      </c>
      <c r="N363" s="35" t="str">
        <f t="shared" si="45"/>
        <v>Egyenes(Nem emelt)</v>
      </c>
      <c r="O363" s="35" t="s">
        <v>3244</v>
      </c>
      <c r="P363" s="35" t="str">
        <f t="shared" si="46"/>
        <v/>
      </c>
      <c r="Q363" s="35"/>
      <c r="R363" s="55" t="s">
        <v>3133</v>
      </c>
      <c r="S363" s="35" t="s">
        <v>1723</v>
      </c>
      <c r="T363" s="34">
        <v>0</v>
      </c>
      <c r="U363" s="35">
        <v>159.9</v>
      </c>
      <c r="V363" s="1" t="s">
        <v>2603</v>
      </c>
      <c r="W363" s="55">
        <v>0.8</v>
      </c>
      <c r="X363" s="35" t="str">
        <f>IFERROR(
    IF(ISNUMBER(MATCH(TRIM(CLEAN(SUBSTITUTE(SUBSTITUTE(Y363, CHAR(13), ""), CHAR(10), " "))), sizeList!A:A, 0)),
        INDEX(sizeList!B:B, MATCH(TRIM(CLEAN(SUBSTITUTE(SUBSTITUTE(Y363, CHAR(13), ""), CHAR(10), " "))), sizeList!A:A, 0)),
        IF(ISNUMBER(MATCH(Y363, sizeList!A:A, 0)),
            INDEX(sizeList!B:B, MATCH(Y363, sizeList!A:A, 0)),
            IF(ISNUMBER(MATCH(TRIM(CLEAN(SUBSTITUTE(SUBSTITUTE(Y363, CHAR(13), ""), CHAR(10), " "))), sizeList!B:B, 0)),
                INDEX(sizeList!B:B, MATCH(TRIM(CLEAN(SUBSTITUTE(SUBSTITUTE(Y363, CHAR(13), ""), CHAR(10), " "))), sizeList!B:B, 0)),
                IF(ISNUMBER(MATCH(Y363, sizeList!B:B, 0)),
                    INDEX(sizeList!B:B, MATCH(Y363, sizeList!B:B, 0)),
                    "")
            )
        )
    ),
    ""
)</f>
        <v>MEDIUM</v>
      </c>
      <c r="Y363" s="35" t="s">
        <v>536</v>
      </c>
      <c r="Z363" s="35" t="s">
        <v>2626</v>
      </c>
      <c r="AA363" s="117" t="str">
        <f t="shared" si="47"/>
        <v>SAND/WHITE</v>
      </c>
      <c r="AB363" s="7" t="str">
        <f>IF(AA363="", "", IFERROR(VLOOKUP(AA363, colorList!A:B,2,FALSE),""))</f>
        <v>homok/fehér</v>
      </c>
      <c r="AC363" s="7" t="str">
        <f>IF(Z363="", "", IFERROR(VLOOKUP(Z363, colorList!A:B,2,FALSE),""))</f>
        <v>homok/fehér</v>
      </c>
      <c r="AD363" s="7"/>
    </row>
    <row r="364" spans="1:30" ht="60" customHeight="1" x14ac:dyDescent="0.25">
      <c r="A364" s="53" t="s">
        <v>888</v>
      </c>
      <c r="B364" s="7" t="str" cm="1">
        <f t="array" ref="B364">ProcessN2(S364,A364,C364)</f>
        <v>AC871_SA_WH</v>
      </c>
      <c r="C364" s="7" t="s">
        <v>1091</v>
      </c>
      <c r="D364" s="52" t="str">
        <f t="shared" si="40"/>
        <v>Acavallo Close Contact memóriahabos nyeregemelő egyenes</v>
      </c>
      <c r="E364" s="52" t="s">
        <v>2783</v>
      </c>
      <c r="F364" s="52" t="str">
        <f t="shared" si="41"/>
        <v>Close contact Lycra and memory foam half pad with bamboo fibre</v>
      </c>
      <c r="G364" s="52" t="s">
        <v>2903</v>
      </c>
      <c r="H364" s="116" t="str">
        <f t="shared" si="42"/>
        <v>Acavallo</v>
      </c>
      <c r="I364" s="35" t="s">
        <v>2999</v>
      </c>
      <c r="J364" s="53" t="str">
        <f t="shared" si="43"/>
        <v>Lófelszerelés</v>
      </c>
      <c r="K364" s="53" t="s">
        <v>3007</v>
      </c>
      <c r="L364" s="35" t="str">
        <f t="shared" si="44"/>
        <v>Nyeregemelő</v>
      </c>
      <c r="M364" s="35" t="s">
        <v>3014</v>
      </c>
      <c r="N364" s="35" t="str">
        <f t="shared" si="45"/>
        <v>Egyenes(Nem emelt)</v>
      </c>
      <c r="O364" s="35" t="s">
        <v>3244</v>
      </c>
      <c r="P364" s="35" t="str">
        <f t="shared" si="46"/>
        <v/>
      </c>
      <c r="Q364" s="35"/>
      <c r="R364" s="55" t="s">
        <v>3133</v>
      </c>
      <c r="S364" s="35" t="s">
        <v>1724</v>
      </c>
      <c r="T364" s="34">
        <v>0</v>
      </c>
      <c r="U364" s="35">
        <v>159.9</v>
      </c>
      <c r="V364" s="1" t="s">
        <v>2603</v>
      </c>
      <c r="W364" s="55">
        <v>0.8</v>
      </c>
      <c r="X364" s="35" t="str">
        <f>IFERROR(
    IF(ISNUMBER(MATCH(TRIM(CLEAN(SUBSTITUTE(SUBSTITUTE(Y364, CHAR(13), ""), CHAR(10), " "))), sizeList!A:A, 0)),
        INDEX(sizeList!B:B, MATCH(TRIM(CLEAN(SUBSTITUTE(SUBSTITUTE(Y364, CHAR(13), ""), CHAR(10), " "))), sizeList!A:A, 0)),
        IF(ISNUMBER(MATCH(Y364, sizeList!A:A, 0)),
            INDEX(sizeList!B:B, MATCH(Y364, sizeList!A:A, 0)),
            IF(ISNUMBER(MATCH(TRIM(CLEAN(SUBSTITUTE(SUBSTITUTE(Y364, CHAR(13), ""), CHAR(10), " "))), sizeList!B:B, 0)),
                INDEX(sizeList!B:B, MATCH(TRIM(CLEAN(SUBSTITUTE(SUBSTITUTE(Y364, CHAR(13), ""), CHAR(10), " "))), sizeList!B:B, 0)),
                IF(ISNUMBER(MATCH(Y364, sizeList!B:B, 0)),
                    INDEX(sizeList!B:B, MATCH(Y364, sizeList!B:B, 0)),
                    "")
            )
        )
    ),
    ""
)</f>
        <v>LARGE</v>
      </c>
      <c r="Y364" s="35" t="s">
        <v>537</v>
      </c>
      <c r="Z364" s="35" t="s">
        <v>2626</v>
      </c>
      <c r="AA364" s="117" t="str">
        <f t="shared" si="47"/>
        <v>SAND/WHITE</v>
      </c>
      <c r="AB364" s="7" t="str">
        <f>IF(AA364="", "", IFERROR(VLOOKUP(AA364, colorList!A:B,2,FALSE),""))</f>
        <v>homok/fehér</v>
      </c>
      <c r="AC364" s="7" t="str">
        <f>IF(Z364="", "", IFERROR(VLOOKUP(Z364, colorList!A:B,2,FALSE),""))</f>
        <v>homok/fehér</v>
      </c>
      <c r="AD364" s="7"/>
    </row>
    <row r="365" spans="1:30" ht="60" customHeight="1" x14ac:dyDescent="0.25">
      <c r="A365" s="69" t="s">
        <v>888</v>
      </c>
      <c r="B365" s="7" t="str" cm="1">
        <f t="array" ref="B365">ProcessN2(S365,A365,C365)</f>
        <v>AC871_SMD_BK</v>
      </c>
      <c r="C365" s="7" t="s">
        <v>1092</v>
      </c>
      <c r="D365" s="70" t="str">
        <f t="shared" si="40"/>
        <v>Acavallo Close Contact memóriahabos nyeregemelő egyenes</v>
      </c>
      <c r="E365" s="70" t="s">
        <v>2783</v>
      </c>
      <c r="F365" s="52" t="str">
        <f t="shared" si="41"/>
        <v>Close contact Lycra and memory foam half pad with bamboo fibre</v>
      </c>
      <c r="G365" s="70" t="s">
        <v>2903</v>
      </c>
      <c r="H365" s="116" t="str">
        <f t="shared" si="42"/>
        <v>Acavallo</v>
      </c>
      <c r="I365" s="40" t="s">
        <v>2999</v>
      </c>
      <c r="J365" s="69" t="str">
        <f t="shared" si="43"/>
        <v>Lófelszerelés</v>
      </c>
      <c r="K365" s="69" t="s">
        <v>3007</v>
      </c>
      <c r="L365" s="40" t="str">
        <f t="shared" si="44"/>
        <v>Nyeregemelő</v>
      </c>
      <c r="M365" s="40" t="s">
        <v>3014</v>
      </c>
      <c r="N365" s="35" t="str">
        <f t="shared" si="45"/>
        <v>Egyenes(Nem emelt)</v>
      </c>
      <c r="O365" s="35" t="s">
        <v>3244</v>
      </c>
      <c r="P365" s="40" t="str">
        <f t="shared" si="46"/>
        <v/>
      </c>
      <c r="Q365" s="40"/>
      <c r="R365" s="77" t="s">
        <v>3133</v>
      </c>
      <c r="S365" s="40" t="s">
        <v>1725</v>
      </c>
      <c r="T365" s="34">
        <v>0</v>
      </c>
      <c r="U365" s="40">
        <v>159.9</v>
      </c>
      <c r="V365" s="15" t="s">
        <v>2603</v>
      </c>
      <c r="W365" s="77">
        <v>0.8</v>
      </c>
      <c r="X365" s="40" t="str">
        <f>IFERROR(
    IF(ISNUMBER(MATCH(TRIM(CLEAN(SUBSTITUTE(SUBSTITUTE(Y365, CHAR(13), ""), CHAR(10), " "))), sizeList!A:A, 0)),
        INDEX(sizeList!B:B, MATCH(TRIM(CLEAN(SUBSTITUTE(SUBSTITUTE(Y365, CHAR(13), ""), CHAR(10), " "))), sizeList!A:A, 0)),
        IF(ISNUMBER(MATCH(Y365, sizeList!A:A, 0)),
            INDEX(sizeList!B:B, MATCH(Y365, sizeList!A:A, 0)),
            IF(ISNUMBER(MATCH(TRIM(CLEAN(SUBSTITUTE(SUBSTITUTE(Y365, CHAR(13), ""), CHAR(10), " "))), sizeList!B:B, 0)),
                INDEX(sizeList!B:B, MATCH(TRIM(CLEAN(SUBSTITUTE(SUBSTITUTE(Y365, CHAR(13), ""), CHAR(10), " "))), sizeList!B:B, 0)),
                IF(ISNUMBER(MATCH(Y365, sizeList!B:B, 0)),
                    INDEX(sizeList!B:B, MATCH(Y365, sizeList!B:B, 0)),
                    "")
            )
        )
    ),
    ""
)</f>
        <v>MEDIUM</v>
      </c>
      <c r="Y365" s="40" t="s">
        <v>536</v>
      </c>
      <c r="Z365" s="40" t="s">
        <v>2627</v>
      </c>
      <c r="AA365" s="117" t="str">
        <f t="shared" si="47"/>
        <v>SMOKE DORE/BLACK</v>
      </c>
      <c r="AB365" s="72" t="str">
        <f>IF(AA365="", "", IFERROR(VLOOKUP(AA365, colorList!A:B,2,FALSE),""))</f>
        <v>füst arany/fekete</v>
      </c>
      <c r="AC365" s="72" t="str">
        <f>IF(Z365="", "", IFERROR(VLOOKUP(Z365, colorList!A:B,2,FALSE),""))</f>
        <v>füst arany/fekete</v>
      </c>
      <c r="AD365" s="7"/>
    </row>
    <row r="366" spans="1:30" ht="60" customHeight="1" x14ac:dyDescent="0.25">
      <c r="A366" s="69" t="s">
        <v>888</v>
      </c>
      <c r="B366" s="7" t="str" cm="1">
        <f t="array" ref="B366">ProcessN2(S366,A366,C366)</f>
        <v>AC871_SMD_BK</v>
      </c>
      <c r="C366" s="7" t="s">
        <v>1093</v>
      </c>
      <c r="D366" s="70" t="str">
        <f t="shared" si="40"/>
        <v>Acavallo Close Contact memóriahabos nyeregemelő egyenes</v>
      </c>
      <c r="E366" s="70" t="s">
        <v>2783</v>
      </c>
      <c r="F366" s="52" t="str">
        <f t="shared" si="41"/>
        <v>Close contact Lycra and memory foam half pad with bamboo fibre</v>
      </c>
      <c r="G366" s="70" t="s">
        <v>2903</v>
      </c>
      <c r="H366" s="116" t="str">
        <f t="shared" si="42"/>
        <v>Acavallo</v>
      </c>
      <c r="I366" s="40" t="s">
        <v>2999</v>
      </c>
      <c r="J366" s="69" t="str">
        <f t="shared" si="43"/>
        <v>Lófelszerelés</v>
      </c>
      <c r="K366" s="69" t="s">
        <v>3007</v>
      </c>
      <c r="L366" s="40" t="str">
        <f t="shared" si="44"/>
        <v>Nyeregemelő</v>
      </c>
      <c r="M366" s="40" t="s">
        <v>3014</v>
      </c>
      <c r="N366" s="35" t="str">
        <f t="shared" si="45"/>
        <v>Egyenes(Nem emelt)</v>
      </c>
      <c r="O366" s="35" t="s">
        <v>3244</v>
      </c>
      <c r="P366" s="40" t="str">
        <f t="shared" si="46"/>
        <v/>
      </c>
      <c r="Q366" s="40"/>
      <c r="R366" s="77" t="s">
        <v>3133</v>
      </c>
      <c r="S366" s="40" t="s">
        <v>1726</v>
      </c>
      <c r="T366" s="34">
        <v>0</v>
      </c>
      <c r="U366" s="40">
        <v>159.9</v>
      </c>
      <c r="V366" s="15" t="s">
        <v>2603</v>
      </c>
      <c r="W366" s="77">
        <v>0.8</v>
      </c>
      <c r="X366" s="40" t="str">
        <f>IFERROR(
    IF(ISNUMBER(MATCH(TRIM(CLEAN(SUBSTITUTE(SUBSTITUTE(Y366, CHAR(13), ""), CHAR(10), " "))), sizeList!A:A, 0)),
        INDEX(sizeList!B:B, MATCH(TRIM(CLEAN(SUBSTITUTE(SUBSTITUTE(Y366, CHAR(13), ""), CHAR(10), " "))), sizeList!A:A, 0)),
        IF(ISNUMBER(MATCH(Y366, sizeList!A:A, 0)),
            INDEX(sizeList!B:B, MATCH(Y366, sizeList!A:A, 0)),
            IF(ISNUMBER(MATCH(TRIM(CLEAN(SUBSTITUTE(SUBSTITUTE(Y366, CHAR(13), ""), CHAR(10), " "))), sizeList!B:B, 0)),
                INDEX(sizeList!B:B, MATCH(TRIM(CLEAN(SUBSTITUTE(SUBSTITUTE(Y366, CHAR(13), ""), CHAR(10), " "))), sizeList!B:B, 0)),
                IF(ISNUMBER(MATCH(Y366, sizeList!B:B, 0)),
                    INDEX(sizeList!B:B, MATCH(Y366, sizeList!B:B, 0)),
                    "")
            )
        )
    ),
    ""
)</f>
        <v>LARGE</v>
      </c>
      <c r="Y366" s="40" t="s">
        <v>537</v>
      </c>
      <c r="Z366" s="40" t="s">
        <v>2627</v>
      </c>
      <c r="AA366" s="117" t="str">
        <f t="shared" si="47"/>
        <v>SMOKE DORE/BLACK</v>
      </c>
      <c r="AB366" s="72" t="str">
        <f>IF(AA366="", "", IFERROR(VLOOKUP(AA366, colorList!A:B,2,FALSE),""))</f>
        <v>füst arany/fekete</v>
      </c>
      <c r="AC366" s="72" t="str">
        <f>IF(Z366="", "", IFERROR(VLOOKUP(Z366, colorList!A:B,2,FALSE),""))</f>
        <v>füst arany/fekete</v>
      </c>
      <c r="AD366" s="7"/>
    </row>
    <row r="367" spans="1:30" ht="60" customHeight="1" x14ac:dyDescent="0.25">
      <c r="A367" s="69" t="s">
        <v>888</v>
      </c>
      <c r="B367" s="7" t="str" cm="1">
        <f t="array" ref="B367">ProcessN2(S367,A367,C367)</f>
        <v>AC871_SMD_WH</v>
      </c>
      <c r="C367" s="7" t="s">
        <v>1094</v>
      </c>
      <c r="D367" s="70" t="str">
        <f t="shared" si="40"/>
        <v>Acavallo Close Contact memóriahabos nyeregemelő egyenes</v>
      </c>
      <c r="E367" s="70" t="s">
        <v>2783</v>
      </c>
      <c r="F367" s="52" t="str">
        <f t="shared" si="41"/>
        <v>Close contact Lycra and memory foam half pad with bamboo fibre</v>
      </c>
      <c r="G367" s="70" t="s">
        <v>2903</v>
      </c>
      <c r="H367" s="116" t="str">
        <f t="shared" si="42"/>
        <v>Acavallo</v>
      </c>
      <c r="I367" s="40" t="s">
        <v>2999</v>
      </c>
      <c r="J367" s="69" t="str">
        <f t="shared" si="43"/>
        <v>Lófelszerelés</v>
      </c>
      <c r="K367" s="69" t="s">
        <v>3007</v>
      </c>
      <c r="L367" s="40" t="str">
        <f t="shared" si="44"/>
        <v>Nyeregemelő</v>
      </c>
      <c r="M367" s="40" t="s">
        <v>3014</v>
      </c>
      <c r="N367" s="35" t="str">
        <f t="shared" si="45"/>
        <v>Egyenes(Nem emelt)</v>
      </c>
      <c r="O367" s="35" t="s">
        <v>3244</v>
      </c>
      <c r="P367" s="40" t="str">
        <f t="shared" si="46"/>
        <v/>
      </c>
      <c r="Q367" s="40"/>
      <c r="R367" s="77" t="s">
        <v>3133</v>
      </c>
      <c r="S367" s="40" t="s">
        <v>1727</v>
      </c>
      <c r="T367" s="34">
        <v>0</v>
      </c>
      <c r="U367" s="40">
        <v>159.9</v>
      </c>
      <c r="V367" s="15" t="s">
        <v>2603</v>
      </c>
      <c r="W367" s="77">
        <v>0.8</v>
      </c>
      <c r="X367" s="40" t="str">
        <f>IFERROR(
    IF(ISNUMBER(MATCH(TRIM(CLEAN(SUBSTITUTE(SUBSTITUTE(Y367, CHAR(13), ""), CHAR(10), " "))), sizeList!A:A, 0)),
        INDEX(sizeList!B:B, MATCH(TRIM(CLEAN(SUBSTITUTE(SUBSTITUTE(Y367, CHAR(13), ""), CHAR(10), " "))), sizeList!A:A, 0)),
        IF(ISNUMBER(MATCH(Y367, sizeList!A:A, 0)),
            INDEX(sizeList!B:B, MATCH(Y367, sizeList!A:A, 0)),
            IF(ISNUMBER(MATCH(TRIM(CLEAN(SUBSTITUTE(SUBSTITUTE(Y367, CHAR(13), ""), CHAR(10), " "))), sizeList!B:B, 0)),
                INDEX(sizeList!B:B, MATCH(TRIM(CLEAN(SUBSTITUTE(SUBSTITUTE(Y367, CHAR(13), ""), CHAR(10), " "))), sizeList!B:B, 0)),
                IF(ISNUMBER(MATCH(Y367, sizeList!B:B, 0)),
                    INDEX(sizeList!B:B, MATCH(Y367, sizeList!B:B, 0)),
                    "")
            )
        )
    ),
    ""
)</f>
        <v>MEDIUM</v>
      </c>
      <c r="Y367" s="40" t="s">
        <v>536</v>
      </c>
      <c r="Z367" s="40" t="s">
        <v>2628</v>
      </c>
      <c r="AA367" s="117" t="str">
        <f t="shared" si="47"/>
        <v>SMOKE DORE/WHITE</v>
      </c>
      <c r="AB367" s="72" t="str">
        <f>IF(AA367="", "", IFERROR(VLOOKUP(AA367, colorList!A:B,2,FALSE),""))</f>
        <v>füst arany/fehér</v>
      </c>
      <c r="AC367" s="72" t="str">
        <f>IF(Z367="", "", IFERROR(VLOOKUP(Z367, colorList!A:B,2,FALSE),""))</f>
        <v>füst arany/fehér</v>
      </c>
      <c r="AD367" s="7"/>
    </row>
    <row r="368" spans="1:30" ht="60" customHeight="1" x14ac:dyDescent="0.25">
      <c r="A368" s="69" t="s">
        <v>888</v>
      </c>
      <c r="B368" s="7" t="str" cm="1">
        <f t="array" ref="B368">ProcessN2(S368,A368,C368)</f>
        <v>AC871_SMD_WH</v>
      </c>
      <c r="C368" s="7" t="s">
        <v>1095</v>
      </c>
      <c r="D368" s="70" t="str">
        <f t="shared" si="40"/>
        <v>Acavallo Close Contact memóriahabos nyeregemelő egyenes</v>
      </c>
      <c r="E368" s="70" t="s">
        <v>2783</v>
      </c>
      <c r="F368" s="52" t="str">
        <f t="shared" si="41"/>
        <v>Close contact Lycra and memory foam half pad with bamboo fibre</v>
      </c>
      <c r="G368" s="70" t="s">
        <v>2903</v>
      </c>
      <c r="H368" s="116" t="str">
        <f t="shared" si="42"/>
        <v>Acavallo</v>
      </c>
      <c r="I368" s="40" t="s">
        <v>2999</v>
      </c>
      <c r="J368" s="69" t="str">
        <f t="shared" si="43"/>
        <v>Lófelszerelés</v>
      </c>
      <c r="K368" s="69" t="s">
        <v>3007</v>
      </c>
      <c r="L368" s="40" t="str">
        <f t="shared" si="44"/>
        <v>Nyeregemelő</v>
      </c>
      <c r="M368" s="40" t="s">
        <v>3014</v>
      </c>
      <c r="N368" s="35" t="str">
        <f t="shared" si="45"/>
        <v>Egyenes(Nem emelt)</v>
      </c>
      <c r="O368" s="35" t="s">
        <v>3244</v>
      </c>
      <c r="P368" s="40" t="str">
        <f t="shared" si="46"/>
        <v/>
      </c>
      <c r="Q368" s="40"/>
      <c r="R368" s="77" t="s">
        <v>3133</v>
      </c>
      <c r="S368" s="40" t="s">
        <v>1728</v>
      </c>
      <c r="T368" s="34">
        <v>0</v>
      </c>
      <c r="U368" s="40">
        <v>159.9</v>
      </c>
      <c r="V368" s="15" t="s">
        <v>2603</v>
      </c>
      <c r="W368" s="77">
        <v>0.8</v>
      </c>
      <c r="X368" s="40" t="str">
        <f>IFERROR(
    IF(ISNUMBER(MATCH(TRIM(CLEAN(SUBSTITUTE(SUBSTITUTE(Y368, CHAR(13), ""), CHAR(10), " "))), sizeList!A:A, 0)),
        INDEX(sizeList!B:B, MATCH(TRIM(CLEAN(SUBSTITUTE(SUBSTITUTE(Y368, CHAR(13), ""), CHAR(10), " "))), sizeList!A:A, 0)),
        IF(ISNUMBER(MATCH(Y368, sizeList!A:A, 0)),
            INDEX(sizeList!B:B, MATCH(Y368, sizeList!A:A, 0)),
            IF(ISNUMBER(MATCH(TRIM(CLEAN(SUBSTITUTE(SUBSTITUTE(Y368, CHAR(13), ""), CHAR(10), " "))), sizeList!B:B, 0)),
                INDEX(sizeList!B:B, MATCH(TRIM(CLEAN(SUBSTITUTE(SUBSTITUTE(Y368, CHAR(13), ""), CHAR(10), " "))), sizeList!B:B, 0)),
                IF(ISNUMBER(MATCH(Y368, sizeList!B:B, 0)),
                    INDEX(sizeList!B:B, MATCH(Y368, sizeList!B:B, 0)),
                    "")
            )
        )
    ),
    ""
)</f>
        <v>LARGE</v>
      </c>
      <c r="Y368" s="40" t="s">
        <v>537</v>
      </c>
      <c r="Z368" s="40" t="s">
        <v>2628</v>
      </c>
      <c r="AA368" s="117" t="str">
        <f t="shared" si="47"/>
        <v>SMOKE DORE/WHITE</v>
      </c>
      <c r="AB368" s="72" t="str">
        <f>IF(AA368="", "", IFERROR(VLOOKUP(AA368, colorList!A:B,2,FALSE),""))</f>
        <v>füst arany/fehér</v>
      </c>
      <c r="AC368" s="72" t="str">
        <f>IF(Z368="", "", IFERROR(VLOOKUP(Z368, colorList!A:B,2,FALSE),""))</f>
        <v>füst arany/fehér</v>
      </c>
      <c r="AD368" s="7"/>
    </row>
    <row r="369" spans="1:30" ht="60" customHeight="1" x14ac:dyDescent="0.25">
      <c r="A369" s="53" t="s">
        <v>888</v>
      </c>
      <c r="B369" s="7" t="str" cm="1">
        <f t="array" ref="B369">ProcessN2(S369,A369,C369)</f>
        <v>AC871_TR_BK</v>
      </c>
      <c r="C369" s="7" t="s">
        <v>1096</v>
      </c>
      <c r="D369" s="52" t="str">
        <f t="shared" si="40"/>
        <v>Acavallo Close Contact memóriahabos nyeregemelő egyenes</v>
      </c>
      <c r="E369" s="52" t="s">
        <v>2783</v>
      </c>
      <c r="F369" s="52" t="str">
        <f t="shared" si="41"/>
        <v>Close contact Lycra and memory foam half pad with bamboo fibre</v>
      </c>
      <c r="G369" s="52" t="s">
        <v>2903</v>
      </c>
      <c r="H369" s="116" t="str">
        <f t="shared" si="42"/>
        <v>Acavallo</v>
      </c>
      <c r="I369" s="35" t="s">
        <v>2999</v>
      </c>
      <c r="J369" s="53" t="str">
        <f t="shared" si="43"/>
        <v>Lófelszerelés</v>
      </c>
      <c r="K369" s="53" t="s">
        <v>3007</v>
      </c>
      <c r="L369" s="35" t="str">
        <f t="shared" si="44"/>
        <v>Nyeregemelő</v>
      </c>
      <c r="M369" s="35" t="s">
        <v>3014</v>
      </c>
      <c r="N369" s="35" t="str">
        <f t="shared" si="45"/>
        <v>Egyenes(Nem emelt)</v>
      </c>
      <c r="O369" s="35" t="s">
        <v>3244</v>
      </c>
      <c r="P369" s="35" t="str">
        <f t="shared" si="46"/>
        <v/>
      </c>
      <c r="Q369" s="35"/>
      <c r="R369" s="55" t="s">
        <v>3133</v>
      </c>
      <c r="S369" s="35" t="s">
        <v>1729</v>
      </c>
      <c r="T369" s="34">
        <v>0</v>
      </c>
      <c r="U369" s="35">
        <v>159.9</v>
      </c>
      <c r="V369" s="1" t="s">
        <v>2603</v>
      </c>
      <c r="W369" s="55">
        <v>0.8</v>
      </c>
      <c r="X369" s="35" t="str">
        <f>IFERROR(
    IF(ISNUMBER(MATCH(TRIM(CLEAN(SUBSTITUTE(SUBSTITUTE(Y369, CHAR(13), ""), CHAR(10), " "))), sizeList!A:A, 0)),
        INDEX(sizeList!B:B, MATCH(TRIM(CLEAN(SUBSTITUTE(SUBSTITUTE(Y369, CHAR(13), ""), CHAR(10), " "))), sizeList!A:A, 0)),
        IF(ISNUMBER(MATCH(Y369, sizeList!A:A, 0)),
            INDEX(sizeList!B:B, MATCH(Y369, sizeList!A:A, 0)),
            IF(ISNUMBER(MATCH(TRIM(CLEAN(SUBSTITUTE(SUBSTITUTE(Y369, CHAR(13), ""), CHAR(10), " "))), sizeList!B:B, 0)),
                INDEX(sizeList!B:B, MATCH(TRIM(CLEAN(SUBSTITUTE(SUBSTITUTE(Y369, CHAR(13), ""), CHAR(10), " "))), sizeList!B:B, 0)),
                IF(ISNUMBER(MATCH(Y369, sizeList!B:B, 0)),
                    INDEX(sizeList!B:B, MATCH(Y369, sizeList!B:B, 0)),
                    "")
            )
        )
    ),
    ""
)</f>
        <v>MEDIUM</v>
      </c>
      <c r="Y369" s="35" t="s">
        <v>536</v>
      </c>
      <c r="Z369" s="35" t="s">
        <v>2629</v>
      </c>
      <c r="AA369" s="117" t="str">
        <f t="shared" si="47"/>
        <v>TERRA/BLACK</v>
      </c>
      <c r="AB369" s="7" t="str">
        <f>IF(AA369="", "", IFERROR(VLOOKUP(AA369, colorList!A:B,2,FALSE),""))</f>
        <v>terra/fekete</v>
      </c>
      <c r="AC369" s="7" t="str">
        <f>IF(Z369="", "", IFERROR(VLOOKUP(Z369, colorList!A:B,2,FALSE),""))</f>
        <v>terra/fekete</v>
      </c>
      <c r="AD369" s="7"/>
    </row>
    <row r="370" spans="1:30" ht="60" customHeight="1" x14ac:dyDescent="0.25">
      <c r="A370" s="53" t="s">
        <v>888</v>
      </c>
      <c r="B370" s="7" t="str" cm="1">
        <f t="array" ref="B370">ProcessN2(S370,A370,C370)</f>
        <v>AC871_TR_BK</v>
      </c>
      <c r="C370" s="7" t="s">
        <v>1097</v>
      </c>
      <c r="D370" s="52" t="str">
        <f t="shared" si="40"/>
        <v>Acavallo Close Contact memóriahabos nyeregemelő egyenes</v>
      </c>
      <c r="E370" s="52" t="s">
        <v>2783</v>
      </c>
      <c r="F370" s="52" t="str">
        <f t="shared" si="41"/>
        <v>Close contact Lycra and memory foam half pad with bamboo fibre</v>
      </c>
      <c r="G370" s="52" t="s">
        <v>2903</v>
      </c>
      <c r="H370" s="116" t="str">
        <f t="shared" si="42"/>
        <v>Acavallo</v>
      </c>
      <c r="I370" s="35" t="s">
        <v>2999</v>
      </c>
      <c r="J370" s="53" t="str">
        <f t="shared" si="43"/>
        <v>Lófelszerelés</v>
      </c>
      <c r="K370" s="53" t="s">
        <v>3007</v>
      </c>
      <c r="L370" s="35" t="str">
        <f t="shared" si="44"/>
        <v>Nyeregemelő</v>
      </c>
      <c r="M370" s="35" t="s">
        <v>3014</v>
      </c>
      <c r="N370" s="35" t="str">
        <f t="shared" si="45"/>
        <v>Egyenes(Nem emelt)</v>
      </c>
      <c r="O370" s="35" t="s">
        <v>3244</v>
      </c>
      <c r="P370" s="35" t="str">
        <f t="shared" si="46"/>
        <v/>
      </c>
      <c r="Q370" s="35"/>
      <c r="R370" s="55" t="s">
        <v>3133</v>
      </c>
      <c r="S370" s="35" t="s">
        <v>1730</v>
      </c>
      <c r="T370" s="34">
        <v>0</v>
      </c>
      <c r="U370" s="35">
        <v>159.9</v>
      </c>
      <c r="V370" s="1" t="s">
        <v>2603</v>
      </c>
      <c r="W370" s="55">
        <v>0.8</v>
      </c>
      <c r="X370" s="35" t="str">
        <f>IFERROR(
    IF(ISNUMBER(MATCH(TRIM(CLEAN(SUBSTITUTE(SUBSTITUTE(Y370, CHAR(13), ""), CHAR(10), " "))), sizeList!A:A, 0)),
        INDEX(sizeList!B:B, MATCH(TRIM(CLEAN(SUBSTITUTE(SUBSTITUTE(Y370, CHAR(13), ""), CHAR(10), " "))), sizeList!A:A, 0)),
        IF(ISNUMBER(MATCH(Y370, sizeList!A:A, 0)),
            INDEX(sizeList!B:B, MATCH(Y370, sizeList!A:A, 0)),
            IF(ISNUMBER(MATCH(TRIM(CLEAN(SUBSTITUTE(SUBSTITUTE(Y370, CHAR(13), ""), CHAR(10), " "))), sizeList!B:B, 0)),
                INDEX(sizeList!B:B, MATCH(TRIM(CLEAN(SUBSTITUTE(SUBSTITUTE(Y370, CHAR(13), ""), CHAR(10), " "))), sizeList!B:B, 0)),
                IF(ISNUMBER(MATCH(Y370, sizeList!B:B, 0)),
                    INDEX(sizeList!B:B, MATCH(Y370, sizeList!B:B, 0)),
                    "")
            )
        )
    ),
    ""
)</f>
        <v>LARGE</v>
      </c>
      <c r="Y370" s="35" t="s">
        <v>537</v>
      </c>
      <c r="Z370" s="35" t="s">
        <v>2629</v>
      </c>
      <c r="AA370" s="117" t="str">
        <f t="shared" si="47"/>
        <v>TERRA/BLACK</v>
      </c>
      <c r="AB370" s="7" t="str">
        <f>IF(AA370="", "", IFERROR(VLOOKUP(AA370, colorList!A:B,2,FALSE),""))</f>
        <v>terra/fekete</v>
      </c>
      <c r="AC370" s="7" t="str">
        <f>IF(Z370="", "", IFERROR(VLOOKUP(Z370, colorList!A:B,2,FALSE),""))</f>
        <v>terra/fekete</v>
      </c>
      <c r="AD370" s="7"/>
    </row>
    <row r="371" spans="1:30" ht="60" customHeight="1" x14ac:dyDescent="0.25">
      <c r="A371" s="53" t="s">
        <v>888</v>
      </c>
      <c r="B371" s="7" t="str" cm="1">
        <f t="array" ref="B371">ProcessN2(S371,A371,C371)</f>
        <v>AC871_TR_WH</v>
      </c>
      <c r="C371" s="7" t="s">
        <v>1098</v>
      </c>
      <c r="D371" s="52" t="str">
        <f t="shared" si="40"/>
        <v>Acavallo Close Contact memóriahabos nyeregemelő egyenes</v>
      </c>
      <c r="E371" s="52" t="s">
        <v>2783</v>
      </c>
      <c r="F371" s="52" t="str">
        <f t="shared" si="41"/>
        <v>Close contact Lycra and memory foam half pad with bamboo fibre</v>
      </c>
      <c r="G371" s="52" t="s">
        <v>2903</v>
      </c>
      <c r="H371" s="116" t="str">
        <f t="shared" si="42"/>
        <v>Acavallo</v>
      </c>
      <c r="I371" s="35" t="s">
        <v>2999</v>
      </c>
      <c r="J371" s="53" t="str">
        <f t="shared" si="43"/>
        <v>Lófelszerelés</v>
      </c>
      <c r="K371" s="53" t="s">
        <v>3007</v>
      </c>
      <c r="L371" s="35" t="str">
        <f t="shared" si="44"/>
        <v>Nyeregemelő</v>
      </c>
      <c r="M371" s="35" t="s">
        <v>3014</v>
      </c>
      <c r="N371" s="35" t="str">
        <f t="shared" si="45"/>
        <v>Egyenes(Nem emelt)</v>
      </c>
      <c r="O371" s="35" t="s">
        <v>3244</v>
      </c>
      <c r="P371" s="35" t="str">
        <f t="shared" si="46"/>
        <v/>
      </c>
      <c r="Q371" s="35"/>
      <c r="R371" s="55" t="s">
        <v>3133</v>
      </c>
      <c r="S371" s="35" t="s">
        <v>1731</v>
      </c>
      <c r="T371" s="34">
        <v>0</v>
      </c>
      <c r="U371" s="35">
        <v>159.9</v>
      </c>
      <c r="V371" s="1" t="s">
        <v>2603</v>
      </c>
      <c r="W371" s="55">
        <v>0.8</v>
      </c>
      <c r="X371" s="35" t="str">
        <f>IFERROR(
    IF(ISNUMBER(MATCH(TRIM(CLEAN(SUBSTITUTE(SUBSTITUTE(Y371, CHAR(13), ""), CHAR(10), " "))), sizeList!A:A, 0)),
        INDEX(sizeList!B:B, MATCH(TRIM(CLEAN(SUBSTITUTE(SUBSTITUTE(Y371, CHAR(13), ""), CHAR(10), " "))), sizeList!A:A, 0)),
        IF(ISNUMBER(MATCH(Y371, sizeList!A:A, 0)),
            INDEX(sizeList!B:B, MATCH(Y371, sizeList!A:A, 0)),
            IF(ISNUMBER(MATCH(TRIM(CLEAN(SUBSTITUTE(SUBSTITUTE(Y371, CHAR(13), ""), CHAR(10), " "))), sizeList!B:B, 0)),
                INDEX(sizeList!B:B, MATCH(TRIM(CLEAN(SUBSTITUTE(SUBSTITUTE(Y371, CHAR(13), ""), CHAR(10), " "))), sizeList!B:B, 0)),
                IF(ISNUMBER(MATCH(Y371, sizeList!B:B, 0)),
                    INDEX(sizeList!B:B, MATCH(Y371, sizeList!B:B, 0)),
                    "")
            )
        )
    ),
    ""
)</f>
        <v>MEDIUM</v>
      </c>
      <c r="Y371" s="35" t="s">
        <v>536</v>
      </c>
      <c r="Z371" s="35" t="s">
        <v>2630</v>
      </c>
      <c r="AA371" s="117" t="str">
        <f t="shared" si="47"/>
        <v>TERRA/WHITE</v>
      </c>
      <c r="AB371" s="7" t="str">
        <f>IF(AA371="", "", IFERROR(VLOOKUP(AA371, colorList!A:B,2,FALSE),""))</f>
        <v>terra/fehér</v>
      </c>
      <c r="AC371" s="7" t="str">
        <f>IF(Z371="", "", IFERROR(VLOOKUP(Z371, colorList!A:B,2,FALSE),""))</f>
        <v>terra/fehér</v>
      </c>
      <c r="AD371" s="7"/>
    </row>
    <row r="372" spans="1:30" ht="60" customHeight="1" x14ac:dyDescent="0.25">
      <c r="A372" s="53" t="s">
        <v>888</v>
      </c>
      <c r="B372" s="7" t="str" cm="1">
        <f t="array" ref="B372">ProcessN2(S372,A372,C372)</f>
        <v>AC871_TR_WH</v>
      </c>
      <c r="C372" s="7" t="s">
        <v>1099</v>
      </c>
      <c r="D372" s="52" t="str">
        <f t="shared" si="40"/>
        <v>Acavallo Close Contact memóriahabos nyeregemelő egyenes</v>
      </c>
      <c r="E372" s="52" t="s">
        <v>2783</v>
      </c>
      <c r="F372" s="52" t="str">
        <f t="shared" si="41"/>
        <v>Close contact Lycra and memory foam half pad with bamboo fibre</v>
      </c>
      <c r="G372" s="52" t="s">
        <v>2903</v>
      </c>
      <c r="H372" s="116" t="str">
        <f t="shared" si="42"/>
        <v>Acavallo</v>
      </c>
      <c r="I372" s="35" t="s">
        <v>2999</v>
      </c>
      <c r="J372" s="53" t="str">
        <f t="shared" si="43"/>
        <v>Lófelszerelés</v>
      </c>
      <c r="K372" s="53" t="s">
        <v>3007</v>
      </c>
      <c r="L372" s="35" t="str">
        <f t="shared" si="44"/>
        <v>Nyeregemelő</v>
      </c>
      <c r="M372" s="35" t="s">
        <v>3014</v>
      </c>
      <c r="N372" s="35" t="str">
        <f t="shared" si="45"/>
        <v>Egyenes(Nem emelt)</v>
      </c>
      <c r="O372" s="35" t="s">
        <v>3244</v>
      </c>
      <c r="P372" s="35" t="str">
        <f t="shared" si="46"/>
        <v/>
      </c>
      <c r="Q372" s="35"/>
      <c r="R372" s="55" t="s">
        <v>3133</v>
      </c>
      <c r="S372" s="35" t="s">
        <v>1732</v>
      </c>
      <c r="T372" s="34">
        <v>0</v>
      </c>
      <c r="U372" s="35">
        <v>159.9</v>
      </c>
      <c r="V372" s="1" t="s">
        <v>2603</v>
      </c>
      <c r="W372" s="55">
        <v>0.8</v>
      </c>
      <c r="X372" s="35" t="str">
        <f>IFERROR(
    IF(ISNUMBER(MATCH(TRIM(CLEAN(SUBSTITUTE(SUBSTITUTE(Y372, CHAR(13), ""), CHAR(10), " "))), sizeList!A:A, 0)),
        INDEX(sizeList!B:B, MATCH(TRIM(CLEAN(SUBSTITUTE(SUBSTITUTE(Y372, CHAR(13), ""), CHAR(10), " "))), sizeList!A:A, 0)),
        IF(ISNUMBER(MATCH(Y372, sizeList!A:A, 0)),
            INDEX(sizeList!B:B, MATCH(Y372, sizeList!A:A, 0)),
            IF(ISNUMBER(MATCH(TRIM(CLEAN(SUBSTITUTE(SUBSTITUTE(Y372, CHAR(13), ""), CHAR(10), " "))), sizeList!B:B, 0)),
                INDEX(sizeList!B:B, MATCH(TRIM(CLEAN(SUBSTITUTE(SUBSTITUTE(Y372, CHAR(13), ""), CHAR(10), " "))), sizeList!B:B, 0)),
                IF(ISNUMBER(MATCH(Y372, sizeList!B:B, 0)),
                    INDEX(sizeList!B:B, MATCH(Y372, sizeList!B:B, 0)),
                    "")
            )
        )
    ),
    ""
)</f>
        <v>LARGE</v>
      </c>
      <c r="Y372" s="35" t="s">
        <v>537</v>
      </c>
      <c r="Z372" s="35" t="s">
        <v>2630</v>
      </c>
      <c r="AA372" s="117" t="str">
        <f t="shared" si="47"/>
        <v>TERRA/WHITE</v>
      </c>
      <c r="AB372" s="7" t="str">
        <f>IF(AA372="", "", IFERROR(VLOOKUP(AA372, colorList!A:B,2,FALSE),""))</f>
        <v>terra/fehér</v>
      </c>
      <c r="AC372" s="7" t="str">
        <f>IF(Z372="", "", IFERROR(VLOOKUP(Z372, colorList!A:B,2,FALSE),""))</f>
        <v>terra/fehér</v>
      </c>
      <c r="AD372" s="7"/>
    </row>
    <row r="373" spans="1:30" ht="60" customHeight="1" x14ac:dyDescent="0.25">
      <c r="A373" s="53" t="s">
        <v>888</v>
      </c>
      <c r="B373" s="7" t="str" cm="1">
        <f t="array" ref="B373">ProcessN2(S373,A373,C373)</f>
        <v>AC871_WH_BK</v>
      </c>
      <c r="C373" s="7" t="s">
        <v>1100</v>
      </c>
      <c r="D373" s="52" t="str">
        <f t="shared" si="40"/>
        <v>Acavallo Close Contact memóriahabos nyeregemelő egyenes</v>
      </c>
      <c r="E373" s="52" t="s">
        <v>2783</v>
      </c>
      <c r="F373" s="52" t="str">
        <f t="shared" si="41"/>
        <v>Close contact Lycra and memory foam half pad with bamboo fibre</v>
      </c>
      <c r="G373" s="52" t="s">
        <v>2903</v>
      </c>
      <c r="H373" s="116" t="str">
        <f t="shared" si="42"/>
        <v>Acavallo</v>
      </c>
      <c r="I373" s="35" t="s">
        <v>2999</v>
      </c>
      <c r="J373" s="53" t="str">
        <f t="shared" si="43"/>
        <v>Lófelszerelés</v>
      </c>
      <c r="K373" s="53" t="s">
        <v>3007</v>
      </c>
      <c r="L373" s="35" t="str">
        <f t="shared" si="44"/>
        <v>Nyeregemelő</v>
      </c>
      <c r="M373" s="35" t="s">
        <v>3014</v>
      </c>
      <c r="N373" s="35" t="str">
        <f t="shared" si="45"/>
        <v>Egyenes(Nem emelt)</v>
      </c>
      <c r="O373" s="35" t="s">
        <v>3244</v>
      </c>
      <c r="P373" s="35" t="str">
        <f t="shared" si="46"/>
        <v/>
      </c>
      <c r="Q373" s="35"/>
      <c r="R373" s="55" t="s">
        <v>3133</v>
      </c>
      <c r="S373" s="35" t="s">
        <v>1733</v>
      </c>
      <c r="T373" s="34">
        <v>0</v>
      </c>
      <c r="U373" s="35">
        <v>159.9</v>
      </c>
      <c r="V373" s="1" t="s">
        <v>2603</v>
      </c>
      <c r="W373" s="55">
        <v>0.8</v>
      </c>
      <c r="X373" s="35" t="str">
        <f>IFERROR(
    IF(ISNUMBER(MATCH(TRIM(CLEAN(SUBSTITUTE(SUBSTITUTE(Y373, CHAR(13), ""), CHAR(10), " "))), sizeList!A:A, 0)),
        INDEX(sizeList!B:B, MATCH(TRIM(CLEAN(SUBSTITUTE(SUBSTITUTE(Y373, CHAR(13), ""), CHAR(10), " "))), sizeList!A:A, 0)),
        IF(ISNUMBER(MATCH(Y373, sizeList!A:A, 0)),
            INDEX(sizeList!B:B, MATCH(Y373, sizeList!A:A, 0)),
            IF(ISNUMBER(MATCH(TRIM(CLEAN(SUBSTITUTE(SUBSTITUTE(Y373, CHAR(13), ""), CHAR(10), " "))), sizeList!B:B, 0)),
                INDEX(sizeList!B:B, MATCH(TRIM(CLEAN(SUBSTITUTE(SUBSTITUTE(Y373, CHAR(13), ""), CHAR(10), " "))), sizeList!B:B, 0)),
                IF(ISNUMBER(MATCH(Y373, sizeList!B:B, 0)),
                    INDEX(sizeList!B:B, MATCH(Y373, sizeList!B:B, 0)),
                    "")
            )
        )
    ),
    ""
)</f>
        <v>MEDIUM</v>
      </c>
      <c r="Y373" s="35" t="s">
        <v>536</v>
      </c>
      <c r="Z373" s="35" t="s">
        <v>2631</v>
      </c>
      <c r="AA373" s="117" t="str">
        <f t="shared" si="47"/>
        <v>WHITE/BLACK</v>
      </c>
      <c r="AB373" s="7" t="str">
        <f>IF(AA373="", "", IFERROR(VLOOKUP(AA373, colorList!A:B,2,FALSE),""))</f>
        <v>fehér/fekete</v>
      </c>
      <c r="AC373" s="7" t="str">
        <f>IF(Z373="", "", IFERROR(VLOOKUP(Z373, colorList!A:B,2,FALSE),""))</f>
        <v>fehér/fekete</v>
      </c>
      <c r="AD373" s="7"/>
    </row>
    <row r="374" spans="1:30" ht="60" customHeight="1" x14ac:dyDescent="0.25">
      <c r="A374" s="53" t="s">
        <v>888</v>
      </c>
      <c r="B374" s="7" t="str" cm="1">
        <f t="array" ref="B374">ProcessN2(S374,A374,C374)</f>
        <v>AC871_WH_BK</v>
      </c>
      <c r="C374" s="7" t="s">
        <v>1101</v>
      </c>
      <c r="D374" s="52" t="str">
        <f t="shared" si="40"/>
        <v>Acavallo Close Contact memóriahabos nyeregemelő egyenes</v>
      </c>
      <c r="E374" s="52" t="s">
        <v>2783</v>
      </c>
      <c r="F374" s="52" t="str">
        <f t="shared" si="41"/>
        <v>Close contact Lycra and memory foam half pad with bamboo fibre</v>
      </c>
      <c r="G374" s="52" t="s">
        <v>2903</v>
      </c>
      <c r="H374" s="116" t="str">
        <f t="shared" si="42"/>
        <v>Acavallo</v>
      </c>
      <c r="I374" s="35" t="s">
        <v>2999</v>
      </c>
      <c r="J374" s="53" t="str">
        <f t="shared" si="43"/>
        <v>Lófelszerelés</v>
      </c>
      <c r="K374" s="53" t="s">
        <v>3007</v>
      </c>
      <c r="L374" s="35" t="str">
        <f t="shared" si="44"/>
        <v>Nyeregemelő</v>
      </c>
      <c r="M374" s="35" t="s">
        <v>3014</v>
      </c>
      <c r="N374" s="35" t="str">
        <f t="shared" si="45"/>
        <v>Egyenes(Nem emelt)</v>
      </c>
      <c r="O374" s="35" t="s">
        <v>3244</v>
      </c>
      <c r="P374" s="35" t="str">
        <f t="shared" si="46"/>
        <v/>
      </c>
      <c r="Q374" s="35"/>
      <c r="R374" s="55" t="s">
        <v>3133</v>
      </c>
      <c r="S374" s="35" t="s">
        <v>1734</v>
      </c>
      <c r="T374" s="34">
        <v>0</v>
      </c>
      <c r="U374" s="35">
        <v>159.9</v>
      </c>
      <c r="V374" s="1" t="s">
        <v>2603</v>
      </c>
      <c r="W374" s="55">
        <v>0.8</v>
      </c>
      <c r="X374" s="35" t="str">
        <f>IFERROR(
    IF(ISNUMBER(MATCH(TRIM(CLEAN(SUBSTITUTE(SUBSTITUTE(Y374, CHAR(13), ""), CHAR(10), " "))), sizeList!A:A, 0)),
        INDEX(sizeList!B:B, MATCH(TRIM(CLEAN(SUBSTITUTE(SUBSTITUTE(Y374, CHAR(13), ""), CHAR(10), " "))), sizeList!A:A, 0)),
        IF(ISNUMBER(MATCH(Y374, sizeList!A:A, 0)),
            INDEX(sizeList!B:B, MATCH(Y374, sizeList!A:A, 0)),
            IF(ISNUMBER(MATCH(TRIM(CLEAN(SUBSTITUTE(SUBSTITUTE(Y374, CHAR(13), ""), CHAR(10), " "))), sizeList!B:B, 0)),
                INDEX(sizeList!B:B, MATCH(TRIM(CLEAN(SUBSTITUTE(SUBSTITUTE(Y374, CHAR(13), ""), CHAR(10), " "))), sizeList!B:B, 0)),
                IF(ISNUMBER(MATCH(Y374, sizeList!B:B, 0)),
                    INDEX(sizeList!B:B, MATCH(Y374, sizeList!B:B, 0)),
                    "")
            )
        )
    ),
    ""
)</f>
        <v>LARGE</v>
      </c>
      <c r="Y374" s="35" t="s">
        <v>537</v>
      </c>
      <c r="Z374" s="35" t="s">
        <v>2631</v>
      </c>
      <c r="AA374" s="117" t="str">
        <f t="shared" si="47"/>
        <v>WHITE/BLACK</v>
      </c>
      <c r="AB374" s="7" t="str">
        <f>IF(AA374="", "", IFERROR(VLOOKUP(AA374, colorList!A:B,2,FALSE),""))</f>
        <v>fehér/fekete</v>
      </c>
      <c r="AC374" s="7" t="str">
        <f>IF(Z374="", "", IFERROR(VLOOKUP(Z374, colorList!A:B,2,FALSE),""))</f>
        <v>fehér/fekete</v>
      </c>
      <c r="AD374" s="7"/>
    </row>
    <row r="375" spans="1:30" s="72" customFormat="1" ht="60" customHeight="1" x14ac:dyDescent="0.25">
      <c r="A375" s="53" t="s">
        <v>888</v>
      </c>
      <c r="B375" s="7" t="str" cm="1">
        <f t="array" ref="B375">ProcessN2(S375,A375,C375)</f>
        <v>AC871_WH_WH</v>
      </c>
      <c r="C375" s="7" t="s">
        <v>1102</v>
      </c>
      <c r="D375" s="52" t="str">
        <f t="shared" si="40"/>
        <v>Acavallo Close Contact memóriahabos nyeregemelő egyenes</v>
      </c>
      <c r="E375" s="52" t="s">
        <v>2783</v>
      </c>
      <c r="F375" s="52" t="str">
        <f t="shared" si="41"/>
        <v>Close contact Lycra and memory foam half pad with bamboo fibre</v>
      </c>
      <c r="G375" s="52" t="s">
        <v>2903</v>
      </c>
      <c r="H375" s="116" t="str">
        <f t="shared" si="42"/>
        <v>Acavallo</v>
      </c>
      <c r="I375" s="35" t="s">
        <v>2999</v>
      </c>
      <c r="J375" s="53" t="str">
        <f t="shared" si="43"/>
        <v>Lófelszerelés</v>
      </c>
      <c r="K375" s="53" t="s">
        <v>3007</v>
      </c>
      <c r="L375" s="35" t="str">
        <f t="shared" si="44"/>
        <v>Nyeregemelő</v>
      </c>
      <c r="M375" s="35" t="s">
        <v>3014</v>
      </c>
      <c r="N375" s="35" t="str">
        <f t="shared" si="45"/>
        <v>Egyenes(Nem emelt)</v>
      </c>
      <c r="O375" s="35" t="s">
        <v>3244</v>
      </c>
      <c r="P375" s="35" t="str">
        <f t="shared" si="46"/>
        <v/>
      </c>
      <c r="Q375" s="35"/>
      <c r="R375" s="55" t="s">
        <v>3133</v>
      </c>
      <c r="S375" s="35" t="s">
        <v>1735</v>
      </c>
      <c r="T375" s="34">
        <v>0</v>
      </c>
      <c r="U375" s="35">
        <v>159.9</v>
      </c>
      <c r="V375" s="1" t="s">
        <v>2603</v>
      </c>
      <c r="W375" s="55">
        <v>0.8</v>
      </c>
      <c r="X375" s="35" t="str">
        <f>IFERROR(
    IF(ISNUMBER(MATCH(TRIM(CLEAN(SUBSTITUTE(SUBSTITUTE(Y375, CHAR(13), ""), CHAR(10), " "))), sizeList!A:A, 0)),
        INDEX(sizeList!B:B, MATCH(TRIM(CLEAN(SUBSTITUTE(SUBSTITUTE(Y375, CHAR(13), ""), CHAR(10), " "))), sizeList!A:A, 0)),
        IF(ISNUMBER(MATCH(Y375, sizeList!A:A, 0)),
            INDEX(sizeList!B:B, MATCH(Y375, sizeList!A:A, 0)),
            IF(ISNUMBER(MATCH(TRIM(CLEAN(SUBSTITUTE(SUBSTITUTE(Y375, CHAR(13), ""), CHAR(10), " "))), sizeList!B:B, 0)),
                INDEX(sizeList!B:B, MATCH(TRIM(CLEAN(SUBSTITUTE(SUBSTITUTE(Y375, CHAR(13), ""), CHAR(10), " "))), sizeList!B:B, 0)),
                IF(ISNUMBER(MATCH(Y375, sizeList!B:B, 0)),
                    INDEX(sizeList!B:B, MATCH(Y375, sizeList!B:B, 0)),
                    "")
            )
        )
    ),
    ""
)</f>
        <v>MEDIUM</v>
      </c>
      <c r="Y375" s="35" t="s">
        <v>536</v>
      </c>
      <c r="Z375" s="35" t="s">
        <v>2632</v>
      </c>
      <c r="AA375" s="117" t="str">
        <f t="shared" si="47"/>
        <v>WHITE/WHITE</v>
      </c>
      <c r="AB375" s="7" t="str">
        <f>IF(AA375="", "", IFERROR(VLOOKUP(AA375, colorList!A:B,2,FALSE),""))</f>
        <v>fehér/fehér</v>
      </c>
      <c r="AC375" s="7" t="str">
        <f>IF(Z375="", "", IFERROR(VLOOKUP(Z375, colorList!A:B,2,FALSE),""))</f>
        <v>fehér/fehér</v>
      </c>
    </row>
    <row r="376" spans="1:30" s="72" customFormat="1" ht="60" customHeight="1" x14ac:dyDescent="0.25">
      <c r="A376" s="53" t="s">
        <v>888</v>
      </c>
      <c r="B376" s="7" t="str" cm="1">
        <f t="array" ref="B376">ProcessN2(S376,A376,C376)</f>
        <v>AC871_WH_WH</v>
      </c>
      <c r="C376" s="7" t="s">
        <v>1103</v>
      </c>
      <c r="D376" s="52" t="str">
        <f t="shared" si="40"/>
        <v>Acavallo Close Contact memóriahabos nyeregemelő egyenes</v>
      </c>
      <c r="E376" s="52" t="s">
        <v>2783</v>
      </c>
      <c r="F376" s="52" t="str">
        <f t="shared" si="41"/>
        <v>Close contact Lycra and memory foam half pad with bamboo fibre</v>
      </c>
      <c r="G376" s="52" t="s">
        <v>2903</v>
      </c>
      <c r="H376" s="116" t="str">
        <f t="shared" si="42"/>
        <v>Acavallo</v>
      </c>
      <c r="I376" s="35" t="s">
        <v>2999</v>
      </c>
      <c r="J376" s="53" t="str">
        <f t="shared" si="43"/>
        <v>Lófelszerelés</v>
      </c>
      <c r="K376" s="53" t="s">
        <v>3007</v>
      </c>
      <c r="L376" s="35" t="str">
        <f t="shared" si="44"/>
        <v>Nyeregemelő</v>
      </c>
      <c r="M376" s="35" t="s">
        <v>3014</v>
      </c>
      <c r="N376" s="35" t="str">
        <f t="shared" si="45"/>
        <v>Egyenes(Nem emelt)</v>
      </c>
      <c r="O376" s="35" t="s">
        <v>3244</v>
      </c>
      <c r="P376" s="35" t="str">
        <f t="shared" si="46"/>
        <v/>
      </c>
      <c r="Q376" s="35"/>
      <c r="R376" s="55" t="s">
        <v>3133</v>
      </c>
      <c r="S376" s="35" t="s">
        <v>1736</v>
      </c>
      <c r="T376" s="34">
        <v>0</v>
      </c>
      <c r="U376" s="35">
        <v>159.9</v>
      </c>
      <c r="V376" s="1" t="s">
        <v>2603</v>
      </c>
      <c r="W376" s="55">
        <v>0.8</v>
      </c>
      <c r="X376" s="35" t="str">
        <f>IFERROR(
    IF(ISNUMBER(MATCH(TRIM(CLEAN(SUBSTITUTE(SUBSTITUTE(Y376, CHAR(13), ""), CHAR(10), " "))), sizeList!A:A, 0)),
        INDEX(sizeList!B:B, MATCH(TRIM(CLEAN(SUBSTITUTE(SUBSTITUTE(Y376, CHAR(13), ""), CHAR(10), " "))), sizeList!A:A, 0)),
        IF(ISNUMBER(MATCH(Y376, sizeList!A:A, 0)),
            INDEX(sizeList!B:B, MATCH(Y376, sizeList!A:A, 0)),
            IF(ISNUMBER(MATCH(TRIM(CLEAN(SUBSTITUTE(SUBSTITUTE(Y376, CHAR(13), ""), CHAR(10), " "))), sizeList!B:B, 0)),
                INDEX(sizeList!B:B, MATCH(TRIM(CLEAN(SUBSTITUTE(SUBSTITUTE(Y376, CHAR(13), ""), CHAR(10), " "))), sizeList!B:B, 0)),
                IF(ISNUMBER(MATCH(Y376, sizeList!B:B, 0)),
                    INDEX(sizeList!B:B, MATCH(Y376, sizeList!B:B, 0)),
                    "")
            )
        )
    ),
    ""
)</f>
        <v>LARGE</v>
      </c>
      <c r="Y376" s="35" t="s">
        <v>537</v>
      </c>
      <c r="Z376" s="35" t="s">
        <v>2632</v>
      </c>
      <c r="AA376" s="117" t="str">
        <f t="shared" si="47"/>
        <v>WHITE/WHITE</v>
      </c>
      <c r="AB376" s="7" t="str">
        <f>IF(AA376="", "", IFERROR(VLOOKUP(AA376, colorList!A:B,2,FALSE),""))</f>
        <v>fehér/fehér</v>
      </c>
      <c r="AC376" s="7" t="str">
        <f>IF(Z376="", "", IFERROR(VLOOKUP(Z376, colorList!A:B,2,FALSE),""))</f>
        <v>fehér/fehér</v>
      </c>
    </row>
    <row r="377" spans="1:30" ht="60" customHeight="1" x14ac:dyDescent="0.25">
      <c r="A377" s="69" t="s">
        <v>888</v>
      </c>
      <c r="B377" s="69" t="s">
        <v>3757</v>
      </c>
      <c r="C377" s="7" t="s">
        <v>1156</v>
      </c>
      <c r="D377" s="70" t="str">
        <f t="shared" si="40"/>
        <v>Acavallo Spine Free memóriahabos nyeregemelő lycra - és bambuszbéléssel</v>
      </c>
      <c r="E377" s="70" t="s">
        <v>3250</v>
      </c>
      <c r="F377" s="52" t="str">
        <f t="shared" si="41"/>
        <v>SPINE FREE CC LYCRA &amp; MEMORY FOAM 1/2 PAD W/SILICON GRIP &amp; BAMBOO FIBER</v>
      </c>
      <c r="G377" s="70" t="s">
        <v>2906</v>
      </c>
      <c r="H377" s="116" t="str">
        <f t="shared" si="42"/>
        <v>Acavallo</v>
      </c>
      <c r="I377" s="40" t="s">
        <v>2999</v>
      </c>
      <c r="J377" s="69" t="str">
        <f t="shared" si="43"/>
        <v>Lófelszerelés</v>
      </c>
      <c r="K377" s="69" t="s">
        <v>3007</v>
      </c>
      <c r="L377" s="40" t="str">
        <f t="shared" si="44"/>
        <v>Nyeregemelő</v>
      </c>
      <c r="M377" s="40" t="s">
        <v>3014</v>
      </c>
      <c r="N377" s="35" t="str">
        <f t="shared" si="45"/>
        <v>Egyenes(Nem emelt)</v>
      </c>
      <c r="O377" s="35" t="s">
        <v>3244</v>
      </c>
      <c r="P377" s="40" t="str">
        <f t="shared" si="46"/>
        <v/>
      </c>
      <c r="Q377" s="40"/>
      <c r="R377" s="71" t="s">
        <v>3136</v>
      </c>
      <c r="S377" s="40" t="s">
        <v>1789</v>
      </c>
      <c r="T377" s="34">
        <v>0</v>
      </c>
      <c r="U377" s="40">
        <v>169.9</v>
      </c>
      <c r="V377" s="15" t="s">
        <v>2603</v>
      </c>
      <c r="W377" s="77">
        <v>0.8</v>
      </c>
      <c r="X377" s="40" t="str">
        <f>IFERROR(
    IF(ISNUMBER(MATCH(TRIM(CLEAN(SUBSTITUTE(SUBSTITUTE(Y377, CHAR(13), ""), CHAR(10), " "))), sizeList!A:A, 0)),
        INDEX(sizeList!B:B, MATCH(TRIM(CLEAN(SUBSTITUTE(SUBSTITUTE(Y377, CHAR(13), ""), CHAR(10), " "))), sizeList!A:A, 0)),
        IF(ISNUMBER(MATCH(Y377, sizeList!A:A, 0)),
            INDEX(sizeList!B:B, MATCH(Y377, sizeList!A:A, 0)),
            IF(ISNUMBER(MATCH(TRIM(CLEAN(SUBSTITUTE(SUBSTITUTE(Y377, CHAR(13), ""), CHAR(10), " "))), sizeList!B:B, 0)),
                INDEX(sizeList!B:B, MATCH(TRIM(CLEAN(SUBSTITUTE(SUBSTITUTE(Y377, CHAR(13), ""), CHAR(10), " "))), sizeList!B:B, 0)),
                IF(ISNUMBER(MATCH(Y377, sizeList!B:B, 0)),
                    INDEX(sizeList!B:B, MATCH(Y377, sizeList!B:B, 0)),
                    "")
            )
        )
    ),
    ""
)</f>
        <v>MEDIUM</v>
      </c>
      <c r="Y377" s="40" t="s">
        <v>536</v>
      </c>
      <c r="Z377" s="40" t="s">
        <v>2633</v>
      </c>
      <c r="AA377" s="117" t="str">
        <f t="shared" si="47"/>
        <v>SKY BLUE</v>
      </c>
      <c r="AB377" s="72" t="str">
        <f>IF(AA377="", "", IFERROR(VLOOKUP(AA377, colorList!A:B,2,FALSE),""))</f>
        <v>égszínkék</v>
      </c>
      <c r="AC377" s="72" t="str">
        <f>IF(Z377="", "", IFERROR(VLOOKUP(Z377, colorList!A:B,2,FALSE),""))</f>
        <v>égszínkék</v>
      </c>
      <c r="AD377" s="7"/>
    </row>
    <row r="378" spans="1:30" ht="60" customHeight="1" x14ac:dyDescent="0.25">
      <c r="A378" s="69" t="s">
        <v>888</v>
      </c>
      <c r="B378" s="69" t="s">
        <v>3757</v>
      </c>
      <c r="C378" s="7" t="s">
        <v>1157</v>
      </c>
      <c r="D378" s="70" t="str">
        <f t="shared" si="40"/>
        <v>Acavallo Spine Free memóriahabos nyeregemelő lycra - és bambuszbéléssel</v>
      </c>
      <c r="E378" s="70" t="s">
        <v>3250</v>
      </c>
      <c r="F378" s="52" t="str">
        <f t="shared" si="41"/>
        <v>SPINE FREE CC LYCRA &amp; MEMORY FOAM 1/2 PAD W/SILICON GRIP &amp; BAMBOO FIBER</v>
      </c>
      <c r="G378" s="70" t="s">
        <v>2906</v>
      </c>
      <c r="H378" s="116" t="str">
        <f t="shared" si="42"/>
        <v>Acavallo</v>
      </c>
      <c r="I378" s="40" t="s">
        <v>2999</v>
      </c>
      <c r="J378" s="69" t="str">
        <f t="shared" si="43"/>
        <v>Lófelszerelés</v>
      </c>
      <c r="K378" s="69" t="s">
        <v>3007</v>
      </c>
      <c r="L378" s="40" t="str">
        <f t="shared" si="44"/>
        <v>Nyeregemelő</v>
      </c>
      <c r="M378" s="40" t="s">
        <v>3014</v>
      </c>
      <c r="N378" s="35" t="str">
        <f t="shared" si="45"/>
        <v>Egyenes(Nem emelt)</v>
      </c>
      <c r="O378" s="35" t="s">
        <v>3244</v>
      </c>
      <c r="P378" s="40" t="str">
        <f t="shared" si="46"/>
        <v/>
      </c>
      <c r="Q378" s="40"/>
      <c r="R378" s="71" t="s">
        <v>3136</v>
      </c>
      <c r="S378" s="40" t="s">
        <v>1790</v>
      </c>
      <c r="T378" s="34">
        <v>0</v>
      </c>
      <c r="U378" s="40">
        <v>169.9</v>
      </c>
      <c r="V378" s="15" t="s">
        <v>2603</v>
      </c>
      <c r="W378" s="77">
        <v>0.8</v>
      </c>
      <c r="X378" s="40" t="str">
        <f>IFERROR(
    IF(ISNUMBER(MATCH(TRIM(CLEAN(SUBSTITUTE(SUBSTITUTE(Y378, CHAR(13), ""), CHAR(10), " "))), sizeList!A:A, 0)),
        INDEX(sizeList!B:B, MATCH(TRIM(CLEAN(SUBSTITUTE(SUBSTITUTE(Y378, CHAR(13), ""), CHAR(10), " "))), sizeList!A:A, 0)),
        IF(ISNUMBER(MATCH(Y378, sizeList!A:A, 0)),
            INDEX(sizeList!B:B, MATCH(Y378, sizeList!A:A, 0)),
            IF(ISNUMBER(MATCH(TRIM(CLEAN(SUBSTITUTE(SUBSTITUTE(Y378, CHAR(13), ""), CHAR(10), " "))), sizeList!B:B, 0)),
                INDEX(sizeList!B:B, MATCH(TRIM(CLEAN(SUBSTITUTE(SUBSTITUTE(Y378, CHAR(13), ""), CHAR(10), " "))), sizeList!B:B, 0)),
                IF(ISNUMBER(MATCH(Y378, sizeList!B:B, 0)),
                    INDEX(sizeList!B:B, MATCH(Y378, sizeList!B:B, 0)),
                    "")
            )
        )
    ),
    ""
)</f>
        <v>LARGE</v>
      </c>
      <c r="Y378" s="40" t="s">
        <v>537</v>
      </c>
      <c r="Z378" s="40" t="s">
        <v>2633</v>
      </c>
      <c r="AA378" s="117" t="str">
        <f t="shared" si="47"/>
        <v>SKY BLUE</v>
      </c>
      <c r="AB378" s="72" t="str">
        <f>IF(AA378="", "", IFERROR(VLOOKUP(AA378, colorList!A:B,2,FALSE),""))</f>
        <v>égszínkék</v>
      </c>
      <c r="AC378" s="72" t="str">
        <f>IF(Z378="", "", IFERROR(VLOOKUP(Z378, colorList!A:B,2,FALSE),""))</f>
        <v>égszínkék</v>
      </c>
      <c r="AD378" s="7"/>
    </row>
    <row r="379" spans="1:30" ht="60" customHeight="1" x14ac:dyDescent="0.25">
      <c r="A379" s="53" t="s">
        <v>889</v>
      </c>
      <c r="B379" s="7" t="str" cm="1">
        <f t="array" ref="B379">ProcessN2(S379,A379,C379)</f>
        <v>AC872_BK_BK</v>
      </c>
      <c r="C379" s="7" t="s">
        <v>1104</v>
      </c>
      <c r="D379" s="52" t="str">
        <f t="shared" si="40"/>
        <v>Acavallo Close Contact díjlovas memóriahabos nyeregemelő egyenes</v>
      </c>
      <c r="E379" s="52" t="s">
        <v>2784</v>
      </c>
      <c r="F379" s="52" t="str">
        <f t="shared" si="41"/>
        <v>Dressage Lycra and memory foam half pad with bamboo fibre</v>
      </c>
      <c r="G379" s="52" t="s">
        <v>2904</v>
      </c>
      <c r="H379" s="116" t="str">
        <f t="shared" si="42"/>
        <v>Acavallo</v>
      </c>
      <c r="I379" s="35" t="s">
        <v>2999</v>
      </c>
      <c r="J379" s="53" t="str">
        <f t="shared" si="43"/>
        <v>Lófelszerelés</v>
      </c>
      <c r="K379" s="53" t="s">
        <v>3007</v>
      </c>
      <c r="L379" s="35" t="str">
        <f t="shared" si="44"/>
        <v>Nyeregemelő</v>
      </c>
      <c r="M379" s="35" t="s">
        <v>3014</v>
      </c>
      <c r="N379" s="35" t="str">
        <f t="shared" si="45"/>
        <v>Egyenes(Nem emelt)</v>
      </c>
      <c r="O379" s="35" t="s">
        <v>3244</v>
      </c>
      <c r="P379" s="35" t="str">
        <f t="shared" si="46"/>
        <v/>
      </c>
      <c r="Q379" s="35"/>
      <c r="R379" s="55" t="s">
        <v>3134</v>
      </c>
      <c r="S379" s="35" t="s">
        <v>1737</v>
      </c>
      <c r="T379" s="34">
        <v>0</v>
      </c>
      <c r="U379" s="35">
        <v>159.9</v>
      </c>
      <c r="V379" s="1" t="s">
        <v>2603</v>
      </c>
      <c r="W379" s="55">
        <v>0.8</v>
      </c>
      <c r="X379" s="35" t="str">
        <f>IFERROR(
    IF(ISNUMBER(MATCH(TRIM(CLEAN(SUBSTITUTE(SUBSTITUTE(Y379, CHAR(13), ""), CHAR(10), " "))), sizeList!A:A, 0)),
        INDEX(sizeList!B:B, MATCH(TRIM(CLEAN(SUBSTITUTE(SUBSTITUTE(Y379, CHAR(13), ""), CHAR(10), " "))), sizeList!A:A, 0)),
        IF(ISNUMBER(MATCH(Y379, sizeList!A:A, 0)),
            INDEX(sizeList!B:B, MATCH(Y379, sizeList!A:A, 0)),
            IF(ISNUMBER(MATCH(TRIM(CLEAN(SUBSTITUTE(SUBSTITUTE(Y379, CHAR(13), ""), CHAR(10), " "))), sizeList!B:B, 0)),
                INDEX(sizeList!B:B, MATCH(TRIM(CLEAN(SUBSTITUTE(SUBSTITUTE(Y379, CHAR(13), ""), CHAR(10), " "))), sizeList!B:B, 0)),
                IF(ISNUMBER(MATCH(Y379, sizeList!B:B, 0)),
                    INDEX(sizeList!B:B, MATCH(Y379, sizeList!B:B, 0)),
                    "")
            )
        )
    ),
    ""
)</f>
        <v>ONE</v>
      </c>
      <c r="Y379" s="35" t="s">
        <v>592</v>
      </c>
      <c r="Z379" s="35" t="s">
        <v>2617</v>
      </c>
      <c r="AA379" s="117" t="str">
        <f t="shared" si="47"/>
        <v>BLACK/BLACK</v>
      </c>
      <c r="AB379" s="7" t="str">
        <f>IF(AA379="", "", IFERROR(VLOOKUP(AA379, colorList!A:B,2,FALSE),""))</f>
        <v>fekete/fekete</v>
      </c>
      <c r="AC379" s="7" t="str">
        <f>IF(Z379="", "", IFERROR(VLOOKUP(Z379, colorList!A:B,2,FALSE),""))</f>
        <v>fekete/fekete</v>
      </c>
      <c r="AD379" s="7"/>
    </row>
    <row r="380" spans="1:30" ht="60" customHeight="1" x14ac:dyDescent="0.25">
      <c r="A380" s="53" t="s">
        <v>889</v>
      </c>
      <c r="B380" s="7" t="str" cm="1">
        <f t="array" ref="B380">ProcessN2(S380,A380,C380)</f>
        <v>AC872_BK_WH</v>
      </c>
      <c r="C380" s="7" t="s">
        <v>1105</v>
      </c>
      <c r="D380" s="52" t="str">
        <f t="shared" si="40"/>
        <v>Acavallo Close Contact díjlovas memóriahabos nyeregemelő egyenes</v>
      </c>
      <c r="E380" s="52" t="s">
        <v>2784</v>
      </c>
      <c r="F380" s="52" t="str">
        <f t="shared" si="41"/>
        <v>Dressage Lycra and memory foam half pad with bamboo fibre</v>
      </c>
      <c r="G380" s="52" t="s">
        <v>2904</v>
      </c>
      <c r="H380" s="116" t="str">
        <f t="shared" si="42"/>
        <v>Acavallo</v>
      </c>
      <c r="I380" s="35" t="s">
        <v>2999</v>
      </c>
      <c r="J380" s="53" t="str">
        <f t="shared" si="43"/>
        <v>Lófelszerelés</v>
      </c>
      <c r="K380" s="53" t="s">
        <v>3007</v>
      </c>
      <c r="L380" s="35" t="str">
        <f t="shared" si="44"/>
        <v>Nyeregemelő</v>
      </c>
      <c r="M380" s="35" t="s">
        <v>3014</v>
      </c>
      <c r="N380" s="35" t="str">
        <f t="shared" si="45"/>
        <v>Egyenes(Nem emelt)</v>
      </c>
      <c r="O380" s="35" t="s">
        <v>3244</v>
      </c>
      <c r="P380" s="35" t="str">
        <f t="shared" si="46"/>
        <v/>
      </c>
      <c r="Q380" s="35"/>
      <c r="R380" s="55" t="s">
        <v>3134</v>
      </c>
      <c r="S380" s="35" t="s">
        <v>1738</v>
      </c>
      <c r="T380" s="34">
        <v>0</v>
      </c>
      <c r="U380" s="35">
        <v>159.9</v>
      </c>
      <c r="V380" s="1" t="s">
        <v>2603</v>
      </c>
      <c r="W380" s="55">
        <v>0.8</v>
      </c>
      <c r="X380" s="35" t="str">
        <f>IFERROR(
    IF(ISNUMBER(MATCH(TRIM(CLEAN(SUBSTITUTE(SUBSTITUTE(Y380, CHAR(13), ""), CHAR(10), " "))), sizeList!A:A, 0)),
        INDEX(sizeList!B:B, MATCH(TRIM(CLEAN(SUBSTITUTE(SUBSTITUTE(Y380, CHAR(13), ""), CHAR(10), " "))), sizeList!A:A, 0)),
        IF(ISNUMBER(MATCH(Y380, sizeList!A:A, 0)),
            INDEX(sizeList!B:B, MATCH(Y380, sizeList!A:A, 0)),
            IF(ISNUMBER(MATCH(TRIM(CLEAN(SUBSTITUTE(SUBSTITUTE(Y380, CHAR(13), ""), CHAR(10), " "))), sizeList!B:B, 0)),
                INDEX(sizeList!B:B, MATCH(TRIM(CLEAN(SUBSTITUTE(SUBSTITUTE(Y380, CHAR(13), ""), CHAR(10), " "))), sizeList!B:B, 0)),
                IF(ISNUMBER(MATCH(Y380, sizeList!B:B, 0)),
                    INDEX(sizeList!B:B, MATCH(Y380, sizeList!B:B, 0)),
                    "")
            )
        )
    ),
    ""
)</f>
        <v>ONE</v>
      </c>
      <c r="Y380" s="35" t="s">
        <v>592</v>
      </c>
      <c r="Z380" s="35" t="s">
        <v>2618</v>
      </c>
      <c r="AA380" s="117" t="str">
        <f t="shared" si="47"/>
        <v>BLACK/WHITE</v>
      </c>
      <c r="AB380" s="7" t="str">
        <f>IF(AA380="", "", IFERROR(VLOOKUP(AA380, colorList!A:B,2,FALSE),""))</f>
        <v>fekete/fehér</v>
      </c>
      <c r="AC380" s="7" t="str">
        <f>IF(Z380="", "", IFERROR(VLOOKUP(Z380, colorList!A:B,2,FALSE),""))</f>
        <v>fekete/fehér</v>
      </c>
      <c r="AD380" s="7"/>
    </row>
    <row r="381" spans="1:30" ht="60" customHeight="1" x14ac:dyDescent="0.25">
      <c r="A381" s="53" t="s">
        <v>889</v>
      </c>
      <c r="B381" s="7" t="str" cm="1">
        <f t="array" ref="B381">ProcessN2(S381,A381,C381)</f>
        <v>AC872_DB_BK</v>
      </c>
      <c r="C381" s="7" t="s">
        <v>1106</v>
      </c>
      <c r="D381" s="52" t="str">
        <f t="shared" si="40"/>
        <v>Acavallo Close Contact díjlovas memóriahabos nyeregemelő egyenes</v>
      </c>
      <c r="E381" s="52" t="s">
        <v>2784</v>
      </c>
      <c r="F381" s="52" t="str">
        <f t="shared" si="41"/>
        <v>Dressage Lycra and memory foam half pad with bamboo fibre</v>
      </c>
      <c r="G381" s="52" t="s">
        <v>2904</v>
      </c>
      <c r="H381" s="116" t="str">
        <f t="shared" si="42"/>
        <v>Acavallo</v>
      </c>
      <c r="I381" s="35" t="s">
        <v>2999</v>
      </c>
      <c r="J381" s="53" t="str">
        <f t="shared" si="43"/>
        <v>Lófelszerelés</v>
      </c>
      <c r="K381" s="53" t="s">
        <v>3007</v>
      </c>
      <c r="L381" s="35" t="str">
        <f t="shared" si="44"/>
        <v>Nyeregemelő</v>
      </c>
      <c r="M381" s="35" t="s">
        <v>3014</v>
      </c>
      <c r="N381" s="35" t="str">
        <f t="shared" si="45"/>
        <v>Egyenes(Nem emelt)</v>
      </c>
      <c r="O381" s="35" t="s">
        <v>3244</v>
      </c>
      <c r="P381" s="35" t="str">
        <f t="shared" si="46"/>
        <v/>
      </c>
      <c r="Q381" s="35"/>
      <c r="R381" s="55" t="s">
        <v>3134</v>
      </c>
      <c r="S381" s="35" t="s">
        <v>1739</v>
      </c>
      <c r="T381" s="34">
        <v>0</v>
      </c>
      <c r="U381" s="35">
        <v>159.9</v>
      </c>
      <c r="V381" s="1" t="s">
        <v>2603</v>
      </c>
      <c r="W381" s="55">
        <v>0.8</v>
      </c>
      <c r="X381" s="35" t="str">
        <f>IFERROR(
    IF(ISNUMBER(MATCH(TRIM(CLEAN(SUBSTITUTE(SUBSTITUTE(Y381, CHAR(13), ""), CHAR(10), " "))), sizeList!A:A, 0)),
        INDEX(sizeList!B:B, MATCH(TRIM(CLEAN(SUBSTITUTE(SUBSTITUTE(Y381, CHAR(13), ""), CHAR(10), " "))), sizeList!A:A, 0)),
        IF(ISNUMBER(MATCH(Y381, sizeList!A:A, 0)),
            INDEX(sizeList!B:B, MATCH(Y381, sizeList!A:A, 0)),
            IF(ISNUMBER(MATCH(TRIM(CLEAN(SUBSTITUTE(SUBSTITUTE(Y381, CHAR(13), ""), CHAR(10), " "))), sizeList!B:B, 0)),
                INDEX(sizeList!B:B, MATCH(TRIM(CLEAN(SUBSTITUTE(SUBSTITUTE(Y381, CHAR(13), ""), CHAR(10), " "))), sizeList!B:B, 0)),
                IF(ISNUMBER(MATCH(Y381, sizeList!B:B, 0)),
                    INDEX(sizeList!B:B, MATCH(Y381, sizeList!B:B, 0)),
                    "")
            )
        )
    ),
    ""
)</f>
        <v>ONE</v>
      </c>
      <c r="Y381" s="35" t="s">
        <v>592</v>
      </c>
      <c r="Z381" s="35" t="s">
        <v>2619</v>
      </c>
      <c r="AA381" s="117" t="str">
        <f t="shared" si="47"/>
        <v>DEEP BLUE/BLACK</v>
      </c>
      <c r="AB381" s="7" t="str">
        <f>IF(AA381="", "", IFERROR(VLOOKUP(AA381, colorList!A:B,2,FALSE),""))</f>
        <v>mélykék/fekete</v>
      </c>
      <c r="AC381" s="7" t="str">
        <f>IF(Z381="", "", IFERROR(VLOOKUP(Z381, colorList!A:B,2,FALSE),""))</f>
        <v>mélykék/fekete</v>
      </c>
      <c r="AD381" s="7"/>
    </row>
    <row r="382" spans="1:30" ht="60" customHeight="1" x14ac:dyDescent="0.25">
      <c r="A382" s="53" t="s">
        <v>889</v>
      </c>
      <c r="B382" s="7" t="str" cm="1">
        <f t="array" ref="B382">ProcessN2(S382,A382,C382)</f>
        <v>AC872_DB_WH</v>
      </c>
      <c r="C382" s="7" t="s">
        <v>1107</v>
      </c>
      <c r="D382" s="52" t="str">
        <f t="shared" si="40"/>
        <v>Acavallo Close Contact díjlovas memóriahabos nyeregemelő egyenes</v>
      </c>
      <c r="E382" s="52" t="s">
        <v>2784</v>
      </c>
      <c r="F382" s="52" t="str">
        <f t="shared" si="41"/>
        <v>Dressage Lycra and memory foam half pad with bamboo fibre</v>
      </c>
      <c r="G382" s="52" t="s">
        <v>2904</v>
      </c>
      <c r="H382" s="116" t="str">
        <f t="shared" si="42"/>
        <v>Acavallo</v>
      </c>
      <c r="I382" s="35" t="s">
        <v>2999</v>
      </c>
      <c r="J382" s="53" t="str">
        <f t="shared" si="43"/>
        <v>Lófelszerelés</v>
      </c>
      <c r="K382" s="53" t="s">
        <v>3007</v>
      </c>
      <c r="L382" s="35" t="str">
        <f t="shared" si="44"/>
        <v>Nyeregemelő</v>
      </c>
      <c r="M382" s="35" t="s">
        <v>3014</v>
      </c>
      <c r="N382" s="35" t="str">
        <f t="shared" si="45"/>
        <v>Egyenes(Nem emelt)</v>
      </c>
      <c r="O382" s="35" t="s">
        <v>3244</v>
      </c>
      <c r="P382" s="35" t="str">
        <f t="shared" si="46"/>
        <v/>
      </c>
      <c r="Q382" s="35"/>
      <c r="R382" s="55" t="s">
        <v>3134</v>
      </c>
      <c r="S382" s="35" t="s">
        <v>1740</v>
      </c>
      <c r="T382" s="34">
        <v>0</v>
      </c>
      <c r="U382" s="35">
        <v>159.9</v>
      </c>
      <c r="V382" s="1" t="s">
        <v>2603</v>
      </c>
      <c r="W382" s="55">
        <v>0.8</v>
      </c>
      <c r="X382" s="35" t="str">
        <f>IFERROR(
    IF(ISNUMBER(MATCH(TRIM(CLEAN(SUBSTITUTE(SUBSTITUTE(Y382, CHAR(13), ""), CHAR(10), " "))), sizeList!A:A, 0)),
        INDEX(sizeList!B:B, MATCH(TRIM(CLEAN(SUBSTITUTE(SUBSTITUTE(Y382, CHAR(13), ""), CHAR(10), " "))), sizeList!A:A, 0)),
        IF(ISNUMBER(MATCH(Y382, sizeList!A:A, 0)),
            INDEX(sizeList!B:B, MATCH(Y382, sizeList!A:A, 0)),
            IF(ISNUMBER(MATCH(TRIM(CLEAN(SUBSTITUTE(SUBSTITUTE(Y382, CHAR(13), ""), CHAR(10), " "))), sizeList!B:B, 0)),
                INDEX(sizeList!B:B, MATCH(TRIM(CLEAN(SUBSTITUTE(SUBSTITUTE(Y382, CHAR(13), ""), CHAR(10), " "))), sizeList!B:B, 0)),
                IF(ISNUMBER(MATCH(Y382, sizeList!B:B, 0)),
                    INDEX(sizeList!B:B, MATCH(Y382, sizeList!B:B, 0)),
                    "")
            )
        )
    ),
    ""
)</f>
        <v>ONE</v>
      </c>
      <c r="Y382" s="35" t="s">
        <v>592</v>
      </c>
      <c r="Z382" s="35" t="s">
        <v>2620</v>
      </c>
      <c r="AA382" s="117" t="str">
        <f t="shared" si="47"/>
        <v>DEEP BLUE/WHITE</v>
      </c>
      <c r="AB382" s="7" t="str">
        <f>IF(AA382="", "", IFERROR(VLOOKUP(AA382, colorList!A:B,2,FALSE),""))</f>
        <v>mélykék/fehér</v>
      </c>
      <c r="AC382" s="7" t="str">
        <f>IF(Z382="", "", IFERROR(VLOOKUP(Z382, colorList!A:B,2,FALSE),""))</f>
        <v>mélykék/fehér</v>
      </c>
      <c r="AD382" s="7"/>
    </row>
    <row r="383" spans="1:30" ht="60" customHeight="1" x14ac:dyDescent="0.25">
      <c r="A383" s="53" t="s">
        <v>889</v>
      </c>
      <c r="B383" s="7" t="str" cm="1">
        <f t="array" ref="B383">ProcessN2(S383,A383,C383)</f>
        <v>AC872_LL_BK</v>
      </c>
      <c r="C383" s="7" t="s">
        <v>1108</v>
      </c>
      <c r="D383" s="52" t="str">
        <f t="shared" si="40"/>
        <v>Acavallo Close Contact díjlovas memóriahabos nyeregemelő egyenes</v>
      </c>
      <c r="E383" s="52" t="s">
        <v>2784</v>
      </c>
      <c r="F383" s="52" t="str">
        <f t="shared" si="41"/>
        <v>Dressage Lycra and memory foam half pad with bamboo fibre</v>
      </c>
      <c r="G383" s="52" t="s">
        <v>2904</v>
      </c>
      <c r="H383" s="116" t="str">
        <f t="shared" si="42"/>
        <v>Acavallo</v>
      </c>
      <c r="I383" s="35" t="s">
        <v>2999</v>
      </c>
      <c r="J383" s="53" t="str">
        <f t="shared" si="43"/>
        <v>Lófelszerelés</v>
      </c>
      <c r="K383" s="53" t="s">
        <v>3007</v>
      </c>
      <c r="L383" s="35" t="str">
        <f t="shared" si="44"/>
        <v>Nyeregemelő</v>
      </c>
      <c r="M383" s="35" t="s">
        <v>3014</v>
      </c>
      <c r="N383" s="35" t="str">
        <f t="shared" si="45"/>
        <v>Egyenes(Nem emelt)</v>
      </c>
      <c r="O383" s="35" t="s">
        <v>3244</v>
      </c>
      <c r="P383" s="35" t="str">
        <f t="shared" si="46"/>
        <v/>
      </c>
      <c r="Q383" s="35"/>
      <c r="R383" s="55" t="s">
        <v>3134</v>
      </c>
      <c r="S383" s="35" t="s">
        <v>1741</v>
      </c>
      <c r="T383" s="34">
        <v>0</v>
      </c>
      <c r="U383" s="35">
        <v>159.9</v>
      </c>
      <c r="V383" s="1" t="s">
        <v>2603</v>
      </c>
      <c r="W383" s="55">
        <v>0.8</v>
      </c>
      <c r="X383" s="35" t="str">
        <f>IFERROR(
    IF(ISNUMBER(MATCH(TRIM(CLEAN(SUBSTITUTE(SUBSTITUTE(Y383, CHAR(13), ""), CHAR(10), " "))), sizeList!A:A, 0)),
        INDEX(sizeList!B:B, MATCH(TRIM(CLEAN(SUBSTITUTE(SUBSTITUTE(Y383, CHAR(13), ""), CHAR(10), " "))), sizeList!A:A, 0)),
        IF(ISNUMBER(MATCH(Y383, sizeList!A:A, 0)),
            INDEX(sizeList!B:B, MATCH(Y383, sizeList!A:A, 0)),
            IF(ISNUMBER(MATCH(TRIM(CLEAN(SUBSTITUTE(SUBSTITUTE(Y383, CHAR(13), ""), CHAR(10), " "))), sizeList!B:B, 0)),
                INDEX(sizeList!B:B, MATCH(TRIM(CLEAN(SUBSTITUTE(SUBSTITUTE(Y383, CHAR(13), ""), CHAR(10), " "))), sizeList!B:B, 0)),
                IF(ISNUMBER(MATCH(Y383, sizeList!B:B, 0)),
                    INDEX(sizeList!B:B, MATCH(Y383, sizeList!B:B, 0)),
                    "")
            )
        )
    ),
    ""
)</f>
        <v>ONE</v>
      </c>
      <c r="Y383" s="35" t="s">
        <v>592</v>
      </c>
      <c r="Z383" s="35" t="s">
        <v>2621</v>
      </c>
      <c r="AA383" s="117" t="str">
        <f t="shared" si="47"/>
        <v>LILLA/BLACK</v>
      </c>
      <c r="AB383" s="7" t="str">
        <f>IF(AA383="", "", IFERROR(VLOOKUP(AA383, colorList!A:B,2,FALSE),""))</f>
        <v>lila/fekete</v>
      </c>
      <c r="AC383" s="7" t="str">
        <f>IF(Z383="", "", IFERROR(VLOOKUP(Z383, colorList!A:B,2,FALSE),""))</f>
        <v>lila/fekete</v>
      </c>
      <c r="AD383" s="7"/>
    </row>
    <row r="384" spans="1:30" ht="60" customHeight="1" x14ac:dyDescent="0.25">
      <c r="A384" s="53" t="s">
        <v>889</v>
      </c>
      <c r="B384" s="7" t="str" cm="1">
        <f t="array" ref="B384">ProcessN2(S384,A384,C384)</f>
        <v>AC872_LL_WH</v>
      </c>
      <c r="C384" s="7" t="s">
        <v>1109</v>
      </c>
      <c r="D384" s="52" t="str">
        <f t="shared" si="40"/>
        <v>Acavallo Close Contact díjlovas memóriahabos nyeregemelő egyenes</v>
      </c>
      <c r="E384" s="52" t="s">
        <v>2784</v>
      </c>
      <c r="F384" s="52" t="str">
        <f t="shared" si="41"/>
        <v>Dressage Lycra and memory foam half pad with bamboo fibre</v>
      </c>
      <c r="G384" s="52" t="s">
        <v>2904</v>
      </c>
      <c r="H384" s="116" t="str">
        <f t="shared" si="42"/>
        <v>Acavallo</v>
      </c>
      <c r="I384" s="35" t="s">
        <v>2999</v>
      </c>
      <c r="J384" s="53" t="str">
        <f t="shared" si="43"/>
        <v>Lófelszerelés</v>
      </c>
      <c r="K384" s="53" t="s">
        <v>3007</v>
      </c>
      <c r="L384" s="35" t="str">
        <f t="shared" si="44"/>
        <v>Nyeregemelő</v>
      </c>
      <c r="M384" s="35" t="s">
        <v>3014</v>
      </c>
      <c r="N384" s="35" t="str">
        <f t="shared" si="45"/>
        <v>Egyenes(Nem emelt)</v>
      </c>
      <c r="O384" s="35" t="s">
        <v>3244</v>
      </c>
      <c r="P384" s="35" t="str">
        <f t="shared" si="46"/>
        <v/>
      </c>
      <c r="Q384" s="35"/>
      <c r="R384" s="55" t="s">
        <v>3134</v>
      </c>
      <c r="S384" s="35" t="s">
        <v>1742</v>
      </c>
      <c r="T384" s="34">
        <v>0</v>
      </c>
      <c r="U384" s="35">
        <v>159.9</v>
      </c>
      <c r="V384" s="1" t="s">
        <v>2603</v>
      </c>
      <c r="W384" s="55">
        <v>0.8</v>
      </c>
      <c r="X384" s="35" t="str">
        <f>IFERROR(
    IF(ISNUMBER(MATCH(TRIM(CLEAN(SUBSTITUTE(SUBSTITUTE(Y384, CHAR(13), ""), CHAR(10), " "))), sizeList!A:A, 0)),
        INDEX(sizeList!B:B, MATCH(TRIM(CLEAN(SUBSTITUTE(SUBSTITUTE(Y384, CHAR(13), ""), CHAR(10), " "))), sizeList!A:A, 0)),
        IF(ISNUMBER(MATCH(Y384, sizeList!A:A, 0)),
            INDEX(sizeList!B:B, MATCH(Y384, sizeList!A:A, 0)),
            IF(ISNUMBER(MATCH(TRIM(CLEAN(SUBSTITUTE(SUBSTITUTE(Y384, CHAR(13), ""), CHAR(10), " "))), sizeList!B:B, 0)),
                INDEX(sizeList!B:B, MATCH(TRIM(CLEAN(SUBSTITUTE(SUBSTITUTE(Y384, CHAR(13), ""), CHAR(10), " "))), sizeList!B:B, 0)),
                IF(ISNUMBER(MATCH(Y384, sizeList!B:B, 0)),
                    INDEX(sizeList!B:B, MATCH(Y384, sizeList!B:B, 0)),
                    "")
            )
        )
    ),
    ""
)</f>
        <v>ONE</v>
      </c>
      <c r="Y384" s="35" t="s">
        <v>592</v>
      </c>
      <c r="Z384" s="35" t="s">
        <v>2622</v>
      </c>
      <c r="AA384" s="117" t="str">
        <f t="shared" si="47"/>
        <v>LILLA/WHITE</v>
      </c>
      <c r="AB384" s="7" t="str">
        <f>IF(AA384="", "", IFERROR(VLOOKUP(AA384, colorList!A:B,2,FALSE),""))</f>
        <v>lila/fehér</v>
      </c>
      <c r="AC384" s="7" t="str">
        <f>IF(Z384="", "", IFERROR(VLOOKUP(Z384, colorList!A:B,2,FALSE),""))</f>
        <v>lila/fehér</v>
      </c>
      <c r="AD384" s="7"/>
    </row>
    <row r="385" spans="1:30" ht="60" customHeight="1" x14ac:dyDescent="0.25">
      <c r="A385" s="53" t="s">
        <v>889</v>
      </c>
      <c r="B385" s="7" t="str" cm="1">
        <f t="array" ref="B385">ProcessN2(S385,A385,C385)</f>
        <v>AC872_PT_BK</v>
      </c>
      <c r="C385" s="7" t="s">
        <v>1110</v>
      </c>
      <c r="D385" s="52" t="str">
        <f t="shared" si="40"/>
        <v>Acavallo Close Contact díjlovas memóriahabos nyeregemelő egyenes</v>
      </c>
      <c r="E385" s="52" t="s">
        <v>2784</v>
      </c>
      <c r="F385" s="52" t="str">
        <f t="shared" si="41"/>
        <v>Dressage Lycra and memory foam half pad with bamboo fibre</v>
      </c>
      <c r="G385" s="52" t="s">
        <v>2904</v>
      </c>
      <c r="H385" s="116" t="str">
        <f t="shared" si="42"/>
        <v>Acavallo</v>
      </c>
      <c r="I385" s="35" t="s">
        <v>2999</v>
      </c>
      <c r="J385" s="53" t="str">
        <f t="shared" si="43"/>
        <v>Lófelszerelés</v>
      </c>
      <c r="K385" s="53" t="s">
        <v>3007</v>
      </c>
      <c r="L385" s="35" t="str">
        <f t="shared" si="44"/>
        <v>Nyeregemelő</v>
      </c>
      <c r="M385" s="35" t="s">
        <v>3014</v>
      </c>
      <c r="N385" s="35" t="str">
        <f t="shared" si="45"/>
        <v>Egyenes(Nem emelt)</v>
      </c>
      <c r="O385" s="35" t="s">
        <v>3244</v>
      </c>
      <c r="P385" s="35" t="str">
        <f t="shared" si="46"/>
        <v/>
      </c>
      <c r="Q385" s="35"/>
      <c r="R385" s="55" t="s">
        <v>3134</v>
      </c>
      <c r="S385" s="35" t="s">
        <v>1743</v>
      </c>
      <c r="T385" s="34">
        <v>0</v>
      </c>
      <c r="U385" s="35">
        <v>159.9</v>
      </c>
      <c r="V385" s="1" t="s">
        <v>2603</v>
      </c>
      <c r="W385" s="55">
        <v>0.8</v>
      </c>
      <c r="X385" s="35" t="str">
        <f>IFERROR(
    IF(ISNUMBER(MATCH(TRIM(CLEAN(SUBSTITUTE(SUBSTITUTE(Y385, CHAR(13), ""), CHAR(10), " "))), sizeList!A:A, 0)),
        INDEX(sizeList!B:B, MATCH(TRIM(CLEAN(SUBSTITUTE(SUBSTITUTE(Y385, CHAR(13), ""), CHAR(10), " "))), sizeList!A:A, 0)),
        IF(ISNUMBER(MATCH(Y385, sizeList!A:A, 0)),
            INDEX(sizeList!B:B, MATCH(Y385, sizeList!A:A, 0)),
            IF(ISNUMBER(MATCH(TRIM(CLEAN(SUBSTITUTE(SUBSTITUTE(Y385, CHAR(13), ""), CHAR(10), " "))), sizeList!B:B, 0)),
                INDEX(sizeList!B:B, MATCH(TRIM(CLEAN(SUBSTITUTE(SUBSTITUTE(Y385, CHAR(13), ""), CHAR(10), " "))), sizeList!B:B, 0)),
                IF(ISNUMBER(MATCH(Y385, sizeList!B:B, 0)),
                    INDEX(sizeList!B:B, MATCH(Y385, sizeList!B:B, 0)),
                    "")
            )
        )
    ),
    ""
)</f>
        <v>ONE</v>
      </c>
      <c r="Y385" s="35" t="s">
        <v>592</v>
      </c>
      <c r="Z385" s="35" t="s">
        <v>2623</v>
      </c>
      <c r="AA385" s="117" t="str">
        <f t="shared" si="47"/>
        <v>PETROL/BLACK</v>
      </c>
      <c r="AB385" s="7" t="str">
        <f>IF(AA385="", "", IFERROR(VLOOKUP(AA385, colorList!A:B,2,FALSE),""))</f>
        <v>kék/fekete</v>
      </c>
      <c r="AC385" s="7" t="str">
        <f>IF(Z385="", "", IFERROR(VLOOKUP(Z385, colorList!A:B,2,FALSE),""))</f>
        <v>kék/fekete</v>
      </c>
      <c r="AD385" s="7"/>
    </row>
    <row r="386" spans="1:30" ht="60" customHeight="1" x14ac:dyDescent="0.25">
      <c r="A386" s="53" t="s">
        <v>889</v>
      </c>
      <c r="B386" s="7" t="str" cm="1">
        <f t="array" ref="B386">ProcessN2(S386,A386,C386)</f>
        <v>AC872_PT_WH</v>
      </c>
      <c r="C386" s="7" t="s">
        <v>1111</v>
      </c>
      <c r="D386" s="52" t="str">
        <f t="shared" ref="D386:D449" si="48">TRIM(CLEAN(SUBSTITUTE(SUBSTITUTE(E386, CHAR(13), ""), CHAR(10), " ")))</f>
        <v>Acavallo Close Contact díjlovas memóriahabos nyeregemelő egyenes</v>
      </c>
      <c r="E386" s="52" t="s">
        <v>2784</v>
      </c>
      <c r="F386" s="52" t="str">
        <f t="shared" ref="F386:F449" si="49">TRIM(CLEAN(SUBSTITUTE(SUBSTITUTE(G386, CHAR(13), ""), CHAR(10), " ")))</f>
        <v>Dressage Lycra and memory foam half pad with bamboo fibre</v>
      </c>
      <c r="G386" s="52" t="s">
        <v>2904</v>
      </c>
      <c r="H386" s="116" t="str">
        <f t="shared" ref="H386:H449" si="50">TRIM(CLEAN(SUBSTITUTE(SUBSTITUTE(I386, CHAR(13), ""), CHAR(10), " ")))</f>
        <v>Acavallo</v>
      </c>
      <c r="I386" s="35" t="s">
        <v>2999</v>
      </c>
      <c r="J386" s="53" t="str">
        <f t="shared" ref="J386:J449" si="51">TRIM(CLEAN(SUBSTITUTE(SUBSTITUTE(K386, CHAR(13), ""), CHAR(10), " ")))</f>
        <v>Lófelszerelés</v>
      </c>
      <c r="K386" s="53" t="s">
        <v>3007</v>
      </c>
      <c r="L386" s="35" t="str">
        <f t="shared" ref="L386:L449" si="52">TRIM(CLEAN(SUBSTITUTE(SUBSTITUTE(M386, CHAR(13), ""), CHAR(10), " ")))</f>
        <v>Nyeregemelő</v>
      </c>
      <c r="M386" s="35" t="s">
        <v>3014</v>
      </c>
      <c r="N386" s="35" t="str">
        <f t="shared" ref="N386:N449" si="53">TRIM(CLEAN(SUBSTITUTE(SUBSTITUTE(O386, CHAR(13), ""), CHAR(10), " ")))</f>
        <v>Egyenes(Nem emelt)</v>
      </c>
      <c r="O386" s="35" t="s">
        <v>3244</v>
      </c>
      <c r="P386" s="35" t="str">
        <f t="shared" ref="P386:P449" si="54">TRIM(CLEAN(SUBSTITUTE(SUBSTITUTE(Q386, CHAR(13), ""), CHAR(10), " ")))</f>
        <v/>
      </c>
      <c r="Q386" s="35"/>
      <c r="R386" s="55" t="s">
        <v>3134</v>
      </c>
      <c r="S386" s="35" t="s">
        <v>1744</v>
      </c>
      <c r="T386" s="34">
        <v>0</v>
      </c>
      <c r="U386" s="35">
        <v>159.9</v>
      </c>
      <c r="V386" s="1" t="s">
        <v>2603</v>
      </c>
      <c r="W386" s="55">
        <v>0.8</v>
      </c>
      <c r="X386" s="35" t="str">
        <f>IFERROR(
    IF(ISNUMBER(MATCH(TRIM(CLEAN(SUBSTITUTE(SUBSTITUTE(Y386, CHAR(13), ""), CHAR(10), " "))), sizeList!A:A, 0)),
        INDEX(sizeList!B:B, MATCH(TRIM(CLEAN(SUBSTITUTE(SUBSTITUTE(Y386, CHAR(13), ""), CHAR(10), " "))), sizeList!A:A, 0)),
        IF(ISNUMBER(MATCH(Y386, sizeList!A:A, 0)),
            INDEX(sizeList!B:B, MATCH(Y386, sizeList!A:A, 0)),
            IF(ISNUMBER(MATCH(TRIM(CLEAN(SUBSTITUTE(SUBSTITUTE(Y386, CHAR(13), ""), CHAR(10), " "))), sizeList!B:B, 0)),
                INDEX(sizeList!B:B, MATCH(TRIM(CLEAN(SUBSTITUTE(SUBSTITUTE(Y386, CHAR(13), ""), CHAR(10), " "))), sizeList!B:B, 0)),
                IF(ISNUMBER(MATCH(Y386, sizeList!B:B, 0)),
                    INDEX(sizeList!B:B, MATCH(Y386, sizeList!B:B, 0)),
                    "")
            )
        )
    ),
    ""
)</f>
        <v>ONE</v>
      </c>
      <c r="Y386" s="35" t="s">
        <v>592</v>
      </c>
      <c r="Z386" s="35" t="s">
        <v>2624</v>
      </c>
      <c r="AA386" s="117" t="str">
        <f t="shared" ref="AA386:AA449" si="55">TRIM(CLEAN(SUBSTITUTE(SUBSTITUTE(Z386, CHAR(13), ""), CHAR(10), " ")))</f>
        <v>PETROL/WHITE</v>
      </c>
      <c r="AB386" s="7" t="str">
        <f>IF(AA386="", "", IFERROR(VLOOKUP(AA386, colorList!A:B,2,FALSE),""))</f>
        <v>kék/fehér</v>
      </c>
      <c r="AC386" s="7" t="str">
        <f>IF(Z386="", "", IFERROR(VLOOKUP(Z386, colorList!A:B,2,FALSE),""))</f>
        <v>kék/fehér</v>
      </c>
      <c r="AD386" s="7"/>
    </row>
    <row r="387" spans="1:30" ht="60" customHeight="1" x14ac:dyDescent="0.25">
      <c r="A387" s="53" t="s">
        <v>889</v>
      </c>
      <c r="B387" s="7" t="str" cm="1">
        <f t="array" ref="B387">ProcessN2(S387,A387,C387)</f>
        <v>AC872_SA_BK</v>
      </c>
      <c r="C387" s="7" t="s">
        <v>1112</v>
      </c>
      <c r="D387" s="52" t="str">
        <f t="shared" si="48"/>
        <v>Acavallo Close Contact díjlovas memóriahabos nyeregemelő egyenes</v>
      </c>
      <c r="E387" s="52" t="s">
        <v>2784</v>
      </c>
      <c r="F387" s="52" t="str">
        <f t="shared" si="49"/>
        <v>Dressage Lycra and memory foam half pad with bamboo fibre</v>
      </c>
      <c r="G387" s="52" t="s">
        <v>2904</v>
      </c>
      <c r="H387" s="116" t="str">
        <f t="shared" si="50"/>
        <v>Acavallo</v>
      </c>
      <c r="I387" s="35" t="s">
        <v>2999</v>
      </c>
      <c r="J387" s="53" t="str">
        <f t="shared" si="51"/>
        <v>Lófelszerelés</v>
      </c>
      <c r="K387" s="53" t="s">
        <v>3007</v>
      </c>
      <c r="L387" s="35" t="str">
        <f t="shared" si="52"/>
        <v>Nyeregemelő</v>
      </c>
      <c r="M387" s="35" t="s">
        <v>3014</v>
      </c>
      <c r="N387" s="35" t="str">
        <f t="shared" si="53"/>
        <v>Egyenes(Nem emelt)</v>
      </c>
      <c r="O387" s="35" t="s">
        <v>3244</v>
      </c>
      <c r="P387" s="35" t="str">
        <f t="shared" si="54"/>
        <v/>
      </c>
      <c r="Q387" s="35"/>
      <c r="R387" s="55" t="s">
        <v>3134</v>
      </c>
      <c r="S387" s="35" t="s">
        <v>1745</v>
      </c>
      <c r="T387" s="34">
        <v>0</v>
      </c>
      <c r="U387" s="35">
        <v>159.9</v>
      </c>
      <c r="V387" s="1" t="s">
        <v>2603</v>
      </c>
      <c r="W387" s="55">
        <v>0.8</v>
      </c>
      <c r="X387" s="35" t="str">
        <f>IFERROR(
    IF(ISNUMBER(MATCH(TRIM(CLEAN(SUBSTITUTE(SUBSTITUTE(Y387, CHAR(13), ""), CHAR(10), " "))), sizeList!A:A, 0)),
        INDEX(sizeList!B:B, MATCH(TRIM(CLEAN(SUBSTITUTE(SUBSTITUTE(Y387, CHAR(13), ""), CHAR(10), " "))), sizeList!A:A, 0)),
        IF(ISNUMBER(MATCH(Y387, sizeList!A:A, 0)),
            INDEX(sizeList!B:B, MATCH(Y387, sizeList!A:A, 0)),
            IF(ISNUMBER(MATCH(TRIM(CLEAN(SUBSTITUTE(SUBSTITUTE(Y387, CHAR(13), ""), CHAR(10), " "))), sizeList!B:B, 0)),
                INDEX(sizeList!B:B, MATCH(TRIM(CLEAN(SUBSTITUTE(SUBSTITUTE(Y387, CHAR(13), ""), CHAR(10), " "))), sizeList!B:B, 0)),
                IF(ISNUMBER(MATCH(Y387, sizeList!B:B, 0)),
                    INDEX(sizeList!B:B, MATCH(Y387, sizeList!B:B, 0)),
                    "")
            )
        )
    ),
    ""
)</f>
        <v>ONE</v>
      </c>
      <c r="Y387" s="35" t="s">
        <v>592</v>
      </c>
      <c r="Z387" s="35" t="s">
        <v>2625</v>
      </c>
      <c r="AA387" s="117" t="str">
        <f t="shared" si="55"/>
        <v>SAND/BLACK</v>
      </c>
      <c r="AB387" s="7" t="str">
        <f>IF(AA387="", "", IFERROR(VLOOKUP(AA387, colorList!A:B,2,FALSE),""))</f>
        <v>homok/fekete</v>
      </c>
      <c r="AC387" s="7" t="str">
        <f>IF(Z387="", "", IFERROR(VLOOKUP(Z387, colorList!A:B,2,FALSE),""))</f>
        <v>homok/fekete</v>
      </c>
      <c r="AD387" s="7"/>
    </row>
    <row r="388" spans="1:30" ht="60" customHeight="1" x14ac:dyDescent="0.25">
      <c r="A388" s="53" t="s">
        <v>889</v>
      </c>
      <c r="B388" s="7" t="str" cm="1">
        <f t="array" ref="B388">ProcessN2(S388,A388,C388)</f>
        <v>AC872_SA_WH</v>
      </c>
      <c r="C388" s="7" t="s">
        <v>1113</v>
      </c>
      <c r="D388" s="52" t="str">
        <f t="shared" si="48"/>
        <v>Acavallo Close Contact díjlovas memóriahabos nyeregemelő egyenes</v>
      </c>
      <c r="E388" s="52" t="s">
        <v>2784</v>
      </c>
      <c r="F388" s="52" t="str">
        <f t="shared" si="49"/>
        <v>Dressage Lycra and memory foam half pad with bamboo fibre</v>
      </c>
      <c r="G388" s="52" t="s">
        <v>2904</v>
      </c>
      <c r="H388" s="116" t="str">
        <f t="shared" si="50"/>
        <v>Acavallo</v>
      </c>
      <c r="I388" s="35" t="s">
        <v>2999</v>
      </c>
      <c r="J388" s="53" t="str">
        <f t="shared" si="51"/>
        <v>Lófelszerelés</v>
      </c>
      <c r="K388" s="53" t="s">
        <v>3007</v>
      </c>
      <c r="L388" s="35" t="str">
        <f t="shared" si="52"/>
        <v>Nyeregemelő</v>
      </c>
      <c r="M388" s="35" t="s">
        <v>3014</v>
      </c>
      <c r="N388" s="35" t="str">
        <f t="shared" si="53"/>
        <v>Egyenes(Nem emelt)</v>
      </c>
      <c r="O388" s="35" t="s">
        <v>3244</v>
      </c>
      <c r="P388" s="35" t="str">
        <f t="shared" si="54"/>
        <v/>
      </c>
      <c r="Q388" s="35"/>
      <c r="R388" s="55" t="s">
        <v>3134</v>
      </c>
      <c r="S388" s="35" t="s">
        <v>1746</v>
      </c>
      <c r="T388" s="34">
        <v>0</v>
      </c>
      <c r="U388" s="35">
        <v>159.9</v>
      </c>
      <c r="V388" s="1" t="s">
        <v>2603</v>
      </c>
      <c r="W388" s="55">
        <v>0.8</v>
      </c>
      <c r="X388" s="35" t="str">
        <f>IFERROR(
    IF(ISNUMBER(MATCH(TRIM(CLEAN(SUBSTITUTE(SUBSTITUTE(Y388, CHAR(13), ""), CHAR(10), " "))), sizeList!A:A, 0)),
        INDEX(sizeList!B:B, MATCH(TRIM(CLEAN(SUBSTITUTE(SUBSTITUTE(Y388, CHAR(13), ""), CHAR(10), " "))), sizeList!A:A, 0)),
        IF(ISNUMBER(MATCH(Y388, sizeList!A:A, 0)),
            INDEX(sizeList!B:B, MATCH(Y388, sizeList!A:A, 0)),
            IF(ISNUMBER(MATCH(TRIM(CLEAN(SUBSTITUTE(SUBSTITUTE(Y388, CHAR(13), ""), CHAR(10), " "))), sizeList!B:B, 0)),
                INDEX(sizeList!B:B, MATCH(TRIM(CLEAN(SUBSTITUTE(SUBSTITUTE(Y388, CHAR(13), ""), CHAR(10), " "))), sizeList!B:B, 0)),
                IF(ISNUMBER(MATCH(Y388, sizeList!B:B, 0)),
                    INDEX(sizeList!B:B, MATCH(Y388, sizeList!B:B, 0)),
                    "")
            )
        )
    ),
    ""
)</f>
        <v>ONE</v>
      </c>
      <c r="Y388" s="35" t="s">
        <v>592</v>
      </c>
      <c r="Z388" s="35" t="s">
        <v>2626</v>
      </c>
      <c r="AA388" s="117" t="str">
        <f t="shared" si="55"/>
        <v>SAND/WHITE</v>
      </c>
      <c r="AB388" s="7" t="str">
        <f>IF(AA388="", "", IFERROR(VLOOKUP(AA388, colorList!A:B,2,FALSE),""))</f>
        <v>homok/fehér</v>
      </c>
      <c r="AC388" s="7" t="str">
        <f>IF(Z388="", "", IFERROR(VLOOKUP(Z388, colorList!A:B,2,FALSE),""))</f>
        <v>homok/fehér</v>
      </c>
      <c r="AD388" s="7"/>
    </row>
    <row r="389" spans="1:30" ht="60" customHeight="1" x14ac:dyDescent="0.25">
      <c r="A389" s="69" t="s">
        <v>889</v>
      </c>
      <c r="B389" s="7" t="str" cm="1">
        <f t="array" ref="B389">ProcessN2(S389,A389,C389)</f>
        <v>AC872_SMD_BK</v>
      </c>
      <c r="C389" s="7" t="s">
        <v>1114</v>
      </c>
      <c r="D389" s="70" t="str">
        <f t="shared" si="48"/>
        <v>Acavallo Close Contact díjlovas memóriahabos nyeregemelő egyenes</v>
      </c>
      <c r="E389" s="70" t="s">
        <v>2784</v>
      </c>
      <c r="F389" s="52" t="str">
        <f t="shared" si="49"/>
        <v>Dressage Lycra and memory foam half pad with bamboo fibre</v>
      </c>
      <c r="G389" s="70" t="s">
        <v>2904</v>
      </c>
      <c r="H389" s="116" t="str">
        <f t="shared" si="50"/>
        <v>Acavallo</v>
      </c>
      <c r="I389" s="40" t="s">
        <v>2999</v>
      </c>
      <c r="J389" s="69" t="str">
        <f t="shared" si="51"/>
        <v>Lófelszerelés</v>
      </c>
      <c r="K389" s="69" t="s">
        <v>3007</v>
      </c>
      <c r="L389" s="40" t="str">
        <f t="shared" si="52"/>
        <v>Nyeregemelő</v>
      </c>
      <c r="M389" s="40" t="s">
        <v>3014</v>
      </c>
      <c r="N389" s="35" t="str">
        <f t="shared" si="53"/>
        <v>Egyenes(Nem emelt)</v>
      </c>
      <c r="O389" s="35" t="s">
        <v>3244</v>
      </c>
      <c r="P389" s="40" t="str">
        <f t="shared" si="54"/>
        <v/>
      </c>
      <c r="Q389" s="40"/>
      <c r="R389" s="77" t="s">
        <v>3134</v>
      </c>
      <c r="S389" s="40" t="s">
        <v>1747</v>
      </c>
      <c r="T389" s="34">
        <v>0</v>
      </c>
      <c r="U389" s="40">
        <v>159.9</v>
      </c>
      <c r="V389" s="15" t="s">
        <v>2603</v>
      </c>
      <c r="W389" s="77">
        <v>0.8</v>
      </c>
      <c r="X389" s="40" t="str">
        <f>IFERROR(
    IF(ISNUMBER(MATCH(TRIM(CLEAN(SUBSTITUTE(SUBSTITUTE(Y389, CHAR(13), ""), CHAR(10), " "))), sizeList!A:A, 0)),
        INDEX(sizeList!B:B, MATCH(TRIM(CLEAN(SUBSTITUTE(SUBSTITUTE(Y389, CHAR(13), ""), CHAR(10), " "))), sizeList!A:A, 0)),
        IF(ISNUMBER(MATCH(Y389, sizeList!A:A, 0)),
            INDEX(sizeList!B:B, MATCH(Y389, sizeList!A:A, 0)),
            IF(ISNUMBER(MATCH(TRIM(CLEAN(SUBSTITUTE(SUBSTITUTE(Y389, CHAR(13), ""), CHAR(10), " "))), sizeList!B:B, 0)),
                INDEX(sizeList!B:B, MATCH(TRIM(CLEAN(SUBSTITUTE(SUBSTITUTE(Y389, CHAR(13), ""), CHAR(10), " "))), sizeList!B:B, 0)),
                IF(ISNUMBER(MATCH(Y389, sizeList!B:B, 0)),
                    INDEX(sizeList!B:B, MATCH(Y389, sizeList!B:B, 0)),
                    "")
            )
        )
    ),
    ""
)</f>
        <v>ONE</v>
      </c>
      <c r="Y389" s="40" t="s">
        <v>592</v>
      </c>
      <c r="Z389" s="40" t="s">
        <v>2627</v>
      </c>
      <c r="AA389" s="117" t="str">
        <f t="shared" si="55"/>
        <v>SMOKE DORE/BLACK</v>
      </c>
      <c r="AB389" s="72" t="str">
        <f>IF(AA389="", "", IFERROR(VLOOKUP(AA389, colorList!A:B,2,FALSE),""))</f>
        <v>füst arany/fekete</v>
      </c>
      <c r="AC389" s="72" t="str">
        <f>IF(Z389="", "", IFERROR(VLOOKUP(Z389, colorList!A:B,2,FALSE),""))</f>
        <v>füst arany/fekete</v>
      </c>
      <c r="AD389" s="7"/>
    </row>
    <row r="390" spans="1:30" ht="60" customHeight="1" x14ac:dyDescent="0.25">
      <c r="A390" s="69" t="s">
        <v>889</v>
      </c>
      <c r="B390" s="7" t="str" cm="1">
        <f t="array" ref="B390">ProcessN2(S390,A390,C390)</f>
        <v>AC872_SMD_WH</v>
      </c>
      <c r="C390" s="7" t="s">
        <v>1115</v>
      </c>
      <c r="D390" s="70" t="str">
        <f t="shared" si="48"/>
        <v>Acavallo Close Contact díjlovas memóriahabos nyeregemelő egyenes</v>
      </c>
      <c r="E390" s="70" t="s">
        <v>2784</v>
      </c>
      <c r="F390" s="52" t="str">
        <f t="shared" si="49"/>
        <v>Dressage Lycra and memory foam half pad with bamboo fibre</v>
      </c>
      <c r="G390" s="70" t="s">
        <v>2904</v>
      </c>
      <c r="H390" s="116" t="str">
        <f t="shared" si="50"/>
        <v>Acavallo</v>
      </c>
      <c r="I390" s="40" t="s">
        <v>2999</v>
      </c>
      <c r="J390" s="69" t="str">
        <f t="shared" si="51"/>
        <v>Lófelszerelés</v>
      </c>
      <c r="K390" s="69" t="s">
        <v>3007</v>
      </c>
      <c r="L390" s="40" t="str">
        <f t="shared" si="52"/>
        <v>Nyeregemelő</v>
      </c>
      <c r="M390" s="40" t="s">
        <v>3014</v>
      </c>
      <c r="N390" s="35" t="str">
        <f t="shared" si="53"/>
        <v>Egyenes(Nem emelt)</v>
      </c>
      <c r="O390" s="35" t="s">
        <v>3244</v>
      </c>
      <c r="P390" s="40" t="str">
        <f t="shared" si="54"/>
        <v/>
      </c>
      <c r="Q390" s="40"/>
      <c r="R390" s="77" t="s">
        <v>3134</v>
      </c>
      <c r="S390" s="40" t="s">
        <v>1748</v>
      </c>
      <c r="T390" s="34">
        <v>0</v>
      </c>
      <c r="U390" s="40">
        <v>159.9</v>
      </c>
      <c r="V390" s="15" t="s">
        <v>2603</v>
      </c>
      <c r="W390" s="77">
        <v>0.8</v>
      </c>
      <c r="X390" s="40" t="str">
        <f>IFERROR(
    IF(ISNUMBER(MATCH(TRIM(CLEAN(SUBSTITUTE(SUBSTITUTE(Y390, CHAR(13), ""), CHAR(10), " "))), sizeList!A:A, 0)),
        INDEX(sizeList!B:B, MATCH(TRIM(CLEAN(SUBSTITUTE(SUBSTITUTE(Y390, CHAR(13), ""), CHAR(10), " "))), sizeList!A:A, 0)),
        IF(ISNUMBER(MATCH(Y390, sizeList!A:A, 0)),
            INDEX(sizeList!B:B, MATCH(Y390, sizeList!A:A, 0)),
            IF(ISNUMBER(MATCH(TRIM(CLEAN(SUBSTITUTE(SUBSTITUTE(Y390, CHAR(13), ""), CHAR(10), " "))), sizeList!B:B, 0)),
                INDEX(sizeList!B:B, MATCH(TRIM(CLEAN(SUBSTITUTE(SUBSTITUTE(Y390, CHAR(13), ""), CHAR(10), " "))), sizeList!B:B, 0)),
                IF(ISNUMBER(MATCH(Y390, sizeList!B:B, 0)),
                    INDEX(sizeList!B:B, MATCH(Y390, sizeList!B:B, 0)),
                    "")
            )
        )
    ),
    ""
)</f>
        <v>ONE</v>
      </c>
      <c r="Y390" s="40" t="s">
        <v>592</v>
      </c>
      <c r="Z390" s="40" t="s">
        <v>2628</v>
      </c>
      <c r="AA390" s="117" t="str">
        <f t="shared" si="55"/>
        <v>SMOKE DORE/WHITE</v>
      </c>
      <c r="AB390" s="72" t="str">
        <f>IF(AA390="", "", IFERROR(VLOOKUP(AA390, colorList!A:B,2,FALSE),""))</f>
        <v>füst arany/fehér</v>
      </c>
      <c r="AC390" s="72" t="str">
        <f>IF(Z390="", "", IFERROR(VLOOKUP(Z390, colorList!A:B,2,FALSE),""))</f>
        <v>füst arany/fehér</v>
      </c>
      <c r="AD390" s="7"/>
    </row>
    <row r="391" spans="1:30" ht="60" customHeight="1" x14ac:dyDescent="0.25">
      <c r="A391" s="53" t="s">
        <v>889</v>
      </c>
      <c r="B391" s="7" t="str" cm="1">
        <f t="array" ref="B391">ProcessN2(S391,A391,C391)</f>
        <v>AC872_TR_BK</v>
      </c>
      <c r="C391" s="7" t="s">
        <v>1116</v>
      </c>
      <c r="D391" s="52" t="str">
        <f t="shared" si="48"/>
        <v>Acavallo Close Contact díjlovas memóriahabos nyeregemelő egyenes</v>
      </c>
      <c r="E391" s="52" t="s">
        <v>2784</v>
      </c>
      <c r="F391" s="52" t="str">
        <f t="shared" si="49"/>
        <v>Dressage Lycra and memory foam half pad with bamboo fibre</v>
      </c>
      <c r="G391" s="52" t="s">
        <v>2904</v>
      </c>
      <c r="H391" s="116" t="str">
        <f t="shared" si="50"/>
        <v>Acavallo</v>
      </c>
      <c r="I391" s="35" t="s">
        <v>2999</v>
      </c>
      <c r="J391" s="53" t="str">
        <f t="shared" si="51"/>
        <v>Lófelszerelés</v>
      </c>
      <c r="K391" s="53" t="s">
        <v>3007</v>
      </c>
      <c r="L391" s="35" t="str">
        <f t="shared" si="52"/>
        <v>Nyeregemelő</v>
      </c>
      <c r="M391" s="35" t="s">
        <v>3014</v>
      </c>
      <c r="N391" s="35" t="str">
        <f t="shared" si="53"/>
        <v>Egyenes(Nem emelt)</v>
      </c>
      <c r="O391" s="35" t="s">
        <v>3244</v>
      </c>
      <c r="P391" s="35" t="str">
        <f t="shared" si="54"/>
        <v/>
      </c>
      <c r="Q391" s="35"/>
      <c r="R391" s="55" t="s">
        <v>3134</v>
      </c>
      <c r="S391" s="35" t="s">
        <v>1749</v>
      </c>
      <c r="T391" s="34">
        <v>0</v>
      </c>
      <c r="U391" s="35">
        <v>159.9</v>
      </c>
      <c r="V391" s="1" t="s">
        <v>2603</v>
      </c>
      <c r="W391" s="55">
        <v>0.8</v>
      </c>
      <c r="X391" s="35" t="str">
        <f>IFERROR(
    IF(ISNUMBER(MATCH(TRIM(CLEAN(SUBSTITUTE(SUBSTITUTE(Y391, CHAR(13), ""), CHAR(10), " "))), sizeList!A:A, 0)),
        INDEX(sizeList!B:B, MATCH(TRIM(CLEAN(SUBSTITUTE(SUBSTITUTE(Y391, CHAR(13), ""), CHAR(10), " "))), sizeList!A:A, 0)),
        IF(ISNUMBER(MATCH(Y391, sizeList!A:A, 0)),
            INDEX(sizeList!B:B, MATCH(Y391, sizeList!A:A, 0)),
            IF(ISNUMBER(MATCH(TRIM(CLEAN(SUBSTITUTE(SUBSTITUTE(Y391, CHAR(13), ""), CHAR(10), " "))), sizeList!B:B, 0)),
                INDEX(sizeList!B:B, MATCH(TRIM(CLEAN(SUBSTITUTE(SUBSTITUTE(Y391, CHAR(13), ""), CHAR(10), " "))), sizeList!B:B, 0)),
                IF(ISNUMBER(MATCH(Y391, sizeList!B:B, 0)),
                    INDEX(sizeList!B:B, MATCH(Y391, sizeList!B:B, 0)),
                    "")
            )
        )
    ),
    ""
)</f>
        <v>ONE</v>
      </c>
      <c r="Y391" s="35" t="s">
        <v>592</v>
      </c>
      <c r="Z391" s="35" t="s">
        <v>2629</v>
      </c>
      <c r="AA391" s="117" t="str">
        <f t="shared" si="55"/>
        <v>TERRA/BLACK</v>
      </c>
      <c r="AB391" s="7" t="str">
        <f>IF(AA391="", "", IFERROR(VLOOKUP(AA391, colorList!A:B,2,FALSE),""))</f>
        <v>terra/fekete</v>
      </c>
      <c r="AC391" s="7" t="str">
        <f>IF(Z391="", "", IFERROR(VLOOKUP(Z391, colorList!A:B,2,FALSE),""))</f>
        <v>terra/fekete</v>
      </c>
      <c r="AD391" s="7"/>
    </row>
    <row r="392" spans="1:30" ht="60" customHeight="1" x14ac:dyDescent="0.25">
      <c r="A392" s="53" t="s">
        <v>889</v>
      </c>
      <c r="B392" s="7" t="str" cm="1">
        <f t="array" ref="B392">ProcessN2(S392,A392,C392)</f>
        <v>AC872_TR_WH</v>
      </c>
      <c r="C392" s="7" t="s">
        <v>1117</v>
      </c>
      <c r="D392" s="52" t="str">
        <f t="shared" si="48"/>
        <v>Acavallo Close Contact díjlovas memóriahabos nyeregemelő egyenes</v>
      </c>
      <c r="E392" s="52" t="s">
        <v>2784</v>
      </c>
      <c r="F392" s="52" t="str">
        <f t="shared" si="49"/>
        <v>Dressage Lycra and memory foam half pad with bamboo fibre</v>
      </c>
      <c r="G392" s="52" t="s">
        <v>2904</v>
      </c>
      <c r="H392" s="116" t="str">
        <f t="shared" si="50"/>
        <v>Acavallo</v>
      </c>
      <c r="I392" s="35" t="s">
        <v>2999</v>
      </c>
      <c r="J392" s="53" t="str">
        <f t="shared" si="51"/>
        <v>Lófelszerelés</v>
      </c>
      <c r="K392" s="53" t="s">
        <v>3007</v>
      </c>
      <c r="L392" s="35" t="str">
        <f t="shared" si="52"/>
        <v>Nyeregemelő</v>
      </c>
      <c r="M392" s="35" t="s">
        <v>3014</v>
      </c>
      <c r="N392" s="35" t="str">
        <f t="shared" si="53"/>
        <v>Egyenes(Nem emelt)</v>
      </c>
      <c r="O392" s="35" t="s">
        <v>3244</v>
      </c>
      <c r="P392" s="35" t="str">
        <f t="shared" si="54"/>
        <v/>
      </c>
      <c r="Q392" s="35"/>
      <c r="R392" s="55" t="s">
        <v>3134</v>
      </c>
      <c r="S392" s="35" t="s">
        <v>1750</v>
      </c>
      <c r="T392" s="34">
        <v>0</v>
      </c>
      <c r="U392" s="35">
        <v>159.9</v>
      </c>
      <c r="V392" s="1" t="s">
        <v>2603</v>
      </c>
      <c r="W392" s="55">
        <v>0.8</v>
      </c>
      <c r="X392" s="35" t="str">
        <f>IFERROR(
    IF(ISNUMBER(MATCH(TRIM(CLEAN(SUBSTITUTE(SUBSTITUTE(Y392, CHAR(13), ""), CHAR(10), " "))), sizeList!A:A, 0)),
        INDEX(sizeList!B:B, MATCH(TRIM(CLEAN(SUBSTITUTE(SUBSTITUTE(Y392, CHAR(13), ""), CHAR(10), " "))), sizeList!A:A, 0)),
        IF(ISNUMBER(MATCH(Y392, sizeList!A:A, 0)),
            INDEX(sizeList!B:B, MATCH(Y392, sizeList!A:A, 0)),
            IF(ISNUMBER(MATCH(TRIM(CLEAN(SUBSTITUTE(SUBSTITUTE(Y392, CHAR(13), ""), CHAR(10), " "))), sizeList!B:B, 0)),
                INDEX(sizeList!B:B, MATCH(TRIM(CLEAN(SUBSTITUTE(SUBSTITUTE(Y392, CHAR(13), ""), CHAR(10), " "))), sizeList!B:B, 0)),
                IF(ISNUMBER(MATCH(Y392, sizeList!B:B, 0)),
                    INDEX(sizeList!B:B, MATCH(Y392, sizeList!B:B, 0)),
                    "")
            )
        )
    ),
    ""
)</f>
        <v>ONE</v>
      </c>
      <c r="Y392" s="35" t="s">
        <v>592</v>
      </c>
      <c r="Z392" s="35" t="s">
        <v>2630</v>
      </c>
      <c r="AA392" s="117" t="str">
        <f t="shared" si="55"/>
        <v>TERRA/WHITE</v>
      </c>
      <c r="AB392" s="7" t="str">
        <f>IF(AA392="", "", IFERROR(VLOOKUP(AA392, colorList!A:B,2,FALSE),""))</f>
        <v>terra/fehér</v>
      </c>
      <c r="AC392" s="7" t="str">
        <f>IF(Z392="", "", IFERROR(VLOOKUP(Z392, colorList!A:B,2,FALSE),""))</f>
        <v>terra/fehér</v>
      </c>
      <c r="AD392" s="7"/>
    </row>
    <row r="393" spans="1:30" ht="60" customHeight="1" x14ac:dyDescent="0.25">
      <c r="A393" s="53" t="s">
        <v>889</v>
      </c>
      <c r="B393" s="7" t="str" cm="1">
        <f t="array" ref="B393">ProcessN2(S393,A393,C393)</f>
        <v>AC872_WH_BK</v>
      </c>
      <c r="C393" s="7" t="s">
        <v>1118</v>
      </c>
      <c r="D393" s="52" t="str">
        <f t="shared" si="48"/>
        <v>Acavallo Close Contact díjlovas memóriahabos nyeregemelő egyenes</v>
      </c>
      <c r="E393" s="52" t="s">
        <v>2784</v>
      </c>
      <c r="F393" s="52" t="str">
        <f t="shared" si="49"/>
        <v>Dressage Lycra and memory foam half pad with bamboo fibre</v>
      </c>
      <c r="G393" s="52" t="s">
        <v>2904</v>
      </c>
      <c r="H393" s="116" t="str">
        <f t="shared" si="50"/>
        <v>Acavallo</v>
      </c>
      <c r="I393" s="35" t="s">
        <v>2999</v>
      </c>
      <c r="J393" s="53" t="str">
        <f t="shared" si="51"/>
        <v>Lófelszerelés</v>
      </c>
      <c r="K393" s="53" t="s">
        <v>3007</v>
      </c>
      <c r="L393" s="35" t="str">
        <f t="shared" si="52"/>
        <v>Nyeregemelő</v>
      </c>
      <c r="M393" s="35" t="s">
        <v>3014</v>
      </c>
      <c r="N393" s="35" t="str">
        <f t="shared" si="53"/>
        <v>Egyenes(Nem emelt)</v>
      </c>
      <c r="O393" s="35" t="s">
        <v>3244</v>
      </c>
      <c r="P393" s="35" t="str">
        <f t="shared" si="54"/>
        <v/>
      </c>
      <c r="Q393" s="35"/>
      <c r="R393" s="55" t="s">
        <v>3134</v>
      </c>
      <c r="S393" s="35" t="s">
        <v>1751</v>
      </c>
      <c r="T393" s="34">
        <v>0</v>
      </c>
      <c r="U393" s="35">
        <v>159.9</v>
      </c>
      <c r="V393" s="1" t="s">
        <v>2603</v>
      </c>
      <c r="W393" s="55">
        <v>0.8</v>
      </c>
      <c r="X393" s="35" t="str">
        <f>IFERROR(
    IF(ISNUMBER(MATCH(TRIM(CLEAN(SUBSTITUTE(SUBSTITUTE(Y393, CHAR(13), ""), CHAR(10), " "))), sizeList!A:A, 0)),
        INDEX(sizeList!B:B, MATCH(TRIM(CLEAN(SUBSTITUTE(SUBSTITUTE(Y393, CHAR(13), ""), CHAR(10), " "))), sizeList!A:A, 0)),
        IF(ISNUMBER(MATCH(Y393, sizeList!A:A, 0)),
            INDEX(sizeList!B:B, MATCH(Y393, sizeList!A:A, 0)),
            IF(ISNUMBER(MATCH(TRIM(CLEAN(SUBSTITUTE(SUBSTITUTE(Y393, CHAR(13), ""), CHAR(10), " "))), sizeList!B:B, 0)),
                INDEX(sizeList!B:B, MATCH(TRIM(CLEAN(SUBSTITUTE(SUBSTITUTE(Y393, CHAR(13), ""), CHAR(10), " "))), sizeList!B:B, 0)),
                IF(ISNUMBER(MATCH(Y393, sizeList!B:B, 0)),
                    INDEX(sizeList!B:B, MATCH(Y393, sizeList!B:B, 0)),
                    "")
            )
        )
    ),
    ""
)</f>
        <v>ONE</v>
      </c>
      <c r="Y393" s="35" t="s">
        <v>592</v>
      </c>
      <c r="Z393" s="35" t="s">
        <v>2631</v>
      </c>
      <c r="AA393" s="117" t="str">
        <f t="shared" si="55"/>
        <v>WHITE/BLACK</v>
      </c>
      <c r="AB393" s="7" t="str">
        <f>IF(AA393="", "", IFERROR(VLOOKUP(AA393, colorList!A:B,2,FALSE),""))</f>
        <v>fehér/fekete</v>
      </c>
      <c r="AC393" s="7" t="str">
        <f>IF(Z393="", "", IFERROR(VLOOKUP(Z393, colorList!A:B,2,FALSE),""))</f>
        <v>fehér/fekete</v>
      </c>
      <c r="AD393" s="7"/>
    </row>
    <row r="394" spans="1:30" ht="60" customHeight="1" x14ac:dyDescent="0.25">
      <c r="A394" s="53" t="s">
        <v>889</v>
      </c>
      <c r="B394" s="7" t="str" cm="1">
        <f t="array" ref="B394">ProcessN2(S394,A394,C394)</f>
        <v>AC872_WH_WH</v>
      </c>
      <c r="C394" s="7" t="s">
        <v>1119</v>
      </c>
      <c r="D394" s="52" t="str">
        <f t="shared" si="48"/>
        <v>Acavallo Close Contact díjlovas memóriahabos nyeregemelő egyenes</v>
      </c>
      <c r="E394" s="52" t="s">
        <v>2784</v>
      </c>
      <c r="F394" s="52" t="str">
        <f t="shared" si="49"/>
        <v>Dressage Lycra and memory foam half pad with bamboo fibre</v>
      </c>
      <c r="G394" s="52" t="s">
        <v>2904</v>
      </c>
      <c r="H394" s="116" t="str">
        <f t="shared" si="50"/>
        <v>Acavallo</v>
      </c>
      <c r="I394" s="35" t="s">
        <v>2999</v>
      </c>
      <c r="J394" s="53" t="str">
        <f t="shared" si="51"/>
        <v>Lófelszerelés</v>
      </c>
      <c r="K394" s="53" t="s">
        <v>3007</v>
      </c>
      <c r="L394" s="35" t="str">
        <f t="shared" si="52"/>
        <v>Nyeregemelő</v>
      </c>
      <c r="M394" s="35" t="s">
        <v>3014</v>
      </c>
      <c r="N394" s="35" t="str">
        <f t="shared" si="53"/>
        <v>Egyenes(Nem emelt)</v>
      </c>
      <c r="O394" s="35" t="s">
        <v>3244</v>
      </c>
      <c r="P394" s="35" t="str">
        <f t="shared" si="54"/>
        <v/>
      </c>
      <c r="Q394" s="35"/>
      <c r="R394" s="55" t="s">
        <v>3134</v>
      </c>
      <c r="S394" s="35" t="s">
        <v>1752</v>
      </c>
      <c r="T394" s="34">
        <v>0</v>
      </c>
      <c r="U394" s="35">
        <v>159.9</v>
      </c>
      <c r="V394" s="1" t="s">
        <v>2603</v>
      </c>
      <c r="W394" s="55">
        <v>0.8</v>
      </c>
      <c r="X394" s="35" t="str">
        <f>IFERROR(
    IF(ISNUMBER(MATCH(TRIM(CLEAN(SUBSTITUTE(SUBSTITUTE(Y394, CHAR(13), ""), CHAR(10), " "))), sizeList!A:A, 0)),
        INDEX(sizeList!B:B, MATCH(TRIM(CLEAN(SUBSTITUTE(SUBSTITUTE(Y394, CHAR(13), ""), CHAR(10), " "))), sizeList!A:A, 0)),
        IF(ISNUMBER(MATCH(Y394, sizeList!A:A, 0)),
            INDEX(sizeList!B:B, MATCH(Y394, sizeList!A:A, 0)),
            IF(ISNUMBER(MATCH(TRIM(CLEAN(SUBSTITUTE(SUBSTITUTE(Y394, CHAR(13), ""), CHAR(10), " "))), sizeList!B:B, 0)),
                INDEX(sizeList!B:B, MATCH(TRIM(CLEAN(SUBSTITUTE(SUBSTITUTE(Y394, CHAR(13), ""), CHAR(10), " "))), sizeList!B:B, 0)),
                IF(ISNUMBER(MATCH(Y394, sizeList!B:B, 0)),
                    INDEX(sizeList!B:B, MATCH(Y394, sizeList!B:B, 0)),
                    "")
            )
        )
    ),
    ""
)</f>
        <v>ONE</v>
      </c>
      <c r="Y394" s="35" t="s">
        <v>592</v>
      </c>
      <c r="Z394" s="35" t="s">
        <v>2632</v>
      </c>
      <c r="AA394" s="117" t="str">
        <f t="shared" si="55"/>
        <v>WHITE/WHITE</v>
      </c>
      <c r="AB394" s="7" t="str">
        <f>IF(AA394="", "", IFERROR(VLOOKUP(AA394, colorList!A:B,2,FALSE),""))</f>
        <v>fehér/fehér</v>
      </c>
      <c r="AC394" s="7" t="str">
        <f>IF(Z394="", "", IFERROR(VLOOKUP(Z394, colorList!A:B,2,FALSE),""))</f>
        <v>fehér/fehér</v>
      </c>
      <c r="AD394" s="7"/>
    </row>
    <row r="395" spans="1:30" ht="60" customHeight="1" x14ac:dyDescent="0.25">
      <c r="A395" s="69" t="s">
        <v>891</v>
      </c>
      <c r="B395" s="7" t="str" cm="1">
        <f t="array" ref="B395">ProcessN2(S395,A395,C395)</f>
        <v>AC872SE_SK</v>
      </c>
      <c r="C395" s="7" t="s">
        <v>1158</v>
      </c>
      <c r="D395" s="70" t="str">
        <f t="shared" si="48"/>
        <v>Acavallo Spine Free díjlovas memóriahabos nyeregemelő lycra &amp; bambuszbéléssel</v>
      </c>
      <c r="E395" s="70" t="s">
        <v>2786</v>
      </c>
      <c r="F395" s="52" t="str">
        <f t="shared" si="49"/>
        <v>SPINE FREE LYCRA &amp; MEMORY FOAM 1/2 PAD DRESSAGE W/SILICON GRIP &amp; BAMBOO</v>
      </c>
      <c r="G395" s="70" t="s">
        <v>2907</v>
      </c>
      <c r="H395" s="116" t="str">
        <f t="shared" si="50"/>
        <v>Acavallo</v>
      </c>
      <c r="I395" s="40" t="s">
        <v>2999</v>
      </c>
      <c r="J395" s="69" t="str">
        <f t="shared" si="51"/>
        <v>Lófelszerelés</v>
      </c>
      <c r="K395" s="69" t="s">
        <v>3007</v>
      </c>
      <c r="L395" s="40" t="str">
        <f t="shared" si="52"/>
        <v>Nyeregemelő</v>
      </c>
      <c r="M395" s="40" t="s">
        <v>3014</v>
      </c>
      <c r="N395" s="35" t="str">
        <f t="shared" si="53"/>
        <v>Egyenes(Nem emelt)</v>
      </c>
      <c r="O395" s="35" t="s">
        <v>3244</v>
      </c>
      <c r="P395" s="40" t="str">
        <f t="shared" si="54"/>
        <v/>
      </c>
      <c r="Q395" s="40"/>
      <c r="R395" s="71" t="s">
        <v>3137</v>
      </c>
      <c r="S395" s="40" t="s">
        <v>1791</v>
      </c>
      <c r="T395" s="34">
        <v>0</v>
      </c>
      <c r="U395" s="40">
        <v>169.9</v>
      </c>
      <c r="V395" s="15" t="s">
        <v>2603</v>
      </c>
      <c r="W395" s="77">
        <v>0.8</v>
      </c>
      <c r="X395" s="40" t="str">
        <f>IFERROR(
    IF(ISNUMBER(MATCH(TRIM(CLEAN(SUBSTITUTE(SUBSTITUTE(Y395, CHAR(13), ""), CHAR(10), " "))), sizeList!A:A, 0)),
        INDEX(sizeList!B:B, MATCH(TRIM(CLEAN(SUBSTITUTE(SUBSTITUTE(Y395, CHAR(13), ""), CHAR(10), " "))), sizeList!A:A, 0)),
        IF(ISNUMBER(MATCH(Y395, sizeList!A:A, 0)),
            INDEX(sizeList!B:B, MATCH(Y395, sizeList!A:A, 0)),
            IF(ISNUMBER(MATCH(TRIM(CLEAN(SUBSTITUTE(SUBSTITUTE(Y395, CHAR(13), ""), CHAR(10), " "))), sizeList!B:B, 0)),
                INDEX(sizeList!B:B, MATCH(TRIM(CLEAN(SUBSTITUTE(SUBSTITUTE(Y395, CHAR(13), ""), CHAR(10), " "))), sizeList!B:B, 0)),
                IF(ISNUMBER(MATCH(Y395, sizeList!B:B, 0)),
                    INDEX(sizeList!B:B, MATCH(Y395, sizeList!B:B, 0)),
                    "")
            )
        )
    ),
    ""
)</f>
        <v>ONE</v>
      </c>
      <c r="Y395" s="40" t="s">
        <v>592</v>
      </c>
      <c r="Z395" s="40" t="s">
        <v>2633</v>
      </c>
      <c r="AA395" s="117" t="str">
        <f t="shared" si="55"/>
        <v>SKY BLUE</v>
      </c>
      <c r="AB395" s="72" t="str">
        <f>IF(AA395="", "", IFERROR(VLOOKUP(AA395, colorList!A:B,2,FALSE),""))</f>
        <v>égszínkék</v>
      </c>
      <c r="AC395" s="72" t="str">
        <f>IF(Z395="", "", IFERROR(VLOOKUP(Z395, colorList!A:B,2,FALSE),""))</f>
        <v>égszínkék</v>
      </c>
      <c r="AD395" s="7"/>
    </row>
    <row r="396" spans="1:30" ht="60" customHeight="1" x14ac:dyDescent="0.25">
      <c r="A396" s="53" t="s">
        <v>867</v>
      </c>
      <c r="B396" s="7" t="str" cm="1">
        <f t="array" ref="B396">ProcessN2(S396,A396,C396)</f>
        <v>AC9400_BK</v>
      </c>
      <c r="C396" s="7" t="s">
        <v>1018</v>
      </c>
      <c r="D396" s="52" t="str">
        <f t="shared" si="48"/>
        <v>Acavallo anatómiai zselés kishasvédős heveder</v>
      </c>
      <c r="E396" s="52" t="s">
        <v>2762</v>
      </c>
      <c r="F396" s="52" t="str">
        <f t="shared" si="49"/>
        <v>ACAVALLO LEATHER STUDGUARD GIRTH</v>
      </c>
      <c r="G396" s="52" t="s">
        <v>2882</v>
      </c>
      <c r="H396" s="116" t="str">
        <f t="shared" si="50"/>
        <v>Acavallo</v>
      </c>
      <c r="I396" s="35" t="s">
        <v>2999</v>
      </c>
      <c r="J396" s="53" t="str">
        <f t="shared" si="51"/>
        <v>Lófelszerelés</v>
      </c>
      <c r="K396" s="53" t="s">
        <v>3007</v>
      </c>
      <c r="L396" s="53" t="str">
        <f t="shared" si="52"/>
        <v>Nyereg és tartozékai</v>
      </c>
      <c r="M396" s="53" t="s">
        <v>3008</v>
      </c>
      <c r="N396" s="35" t="str">
        <f t="shared" si="53"/>
        <v>Heveder</v>
      </c>
      <c r="O396" s="35" t="s">
        <v>3009</v>
      </c>
      <c r="P396" s="53" t="str">
        <f t="shared" si="54"/>
        <v>Hasvédős heveder</v>
      </c>
      <c r="Q396" s="53" t="s">
        <v>3012</v>
      </c>
      <c r="R396" s="55" t="s">
        <v>3112</v>
      </c>
      <c r="S396" s="35" t="s">
        <v>1510</v>
      </c>
      <c r="T396" s="34">
        <v>0</v>
      </c>
      <c r="U396" s="35">
        <v>285.5</v>
      </c>
      <c r="V396" s="1" t="s">
        <v>2603</v>
      </c>
      <c r="W396" s="55">
        <v>1</v>
      </c>
      <c r="X396" s="35" t="str">
        <f>IFERROR(
    IF(ISNUMBER(MATCH(TRIM(CLEAN(SUBSTITUTE(SUBSTITUTE(Y396, CHAR(13), ""), CHAR(10), " "))), sizeList!A:A, 0)),
        INDEX(sizeList!B:B, MATCH(TRIM(CLEAN(SUBSTITUTE(SUBSTITUTE(Y396, CHAR(13), ""), CHAR(10), " "))), sizeList!A:A, 0)),
        IF(ISNUMBER(MATCH(Y396, sizeList!A:A, 0)),
            INDEX(sizeList!B:B, MATCH(Y396, sizeList!A:A, 0)),
            IF(ISNUMBER(MATCH(TRIM(CLEAN(SUBSTITUTE(SUBSTITUTE(Y396, CHAR(13), ""), CHAR(10), " "))), sizeList!B:B, 0)),
                INDEX(sizeList!B:B, MATCH(TRIM(CLEAN(SUBSTITUTE(SUBSTITUTE(Y396, CHAR(13), ""), CHAR(10), " "))), sizeList!B:B, 0)),
                IF(ISNUMBER(MATCH(Y396, sizeList!B:B, 0)),
                    INDEX(sizeList!B:B, MATCH(Y396, sizeList!B:B, 0)),
                    "")
            )
        )
    ),
    ""
)</f>
        <v>110 cm</v>
      </c>
      <c r="Y396" s="35" t="s">
        <v>837</v>
      </c>
      <c r="Z396" s="35" t="s">
        <v>2604</v>
      </c>
      <c r="AA396" s="117" t="str">
        <f t="shared" si="55"/>
        <v>BLACK</v>
      </c>
      <c r="AB396" s="7" t="str">
        <f>IF(AA396="", "", IFERROR(VLOOKUP(AA396, colorList!A:B,2,FALSE),""))</f>
        <v>fekete</v>
      </c>
      <c r="AC396" s="7" t="str">
        <f>IF(Z396="", "", IFERROR(VLOOKUP(Z396, colorList!A:B,2,FALSE),""))</f>
        <v>fekete</v>
      </c>
      <c r="AD396" s="7"/>
    </row>
    <row r="397" spans="1:30" ht="60" customHeight="1" x14ac:dyDescent="0.25">
      <c r="A397" s="53" t="s">
        <v>867</v>
      </c>
      <c r="B397" s="7" t="str" cm="1">
        <f t="array" ref="B397">ProcessN2(S397,A397,C397)</f>
        <v>AC9400_BK</v>
      </c>
      <c r="C397" s="7" t="s">
        <v>979</v>
      </c>
      <c r="D397" s="52" t="str">
        <f t="shared" si="48"/>
        <v>Acavallo anatómiai zselés kishasvédős heveder</v>
      </c>
      <c r="E397" s="52" t="s">
        <v>2762</v>
      </c>
      <c r="F397" s="52" t="str">
        <f t="shared" si="49"/>
        <v>ACAVALLO LEATHER STUDGUARD GIRTH</v>
      </c>
      <c r="G397" s="52" t="s">
        <v>2882</v>
      </c>
      <c r="H397" s="116" t="str">
        <f t="shared" si="50"/>
        <v>Acavallo</v>
      </c>
      <c r="I397" s="35" t="s">
        <v>2999</v>
      </c>
      <c r="J397" s="53" t="str">
        <f t="shared" si="51"/>
        <v>Lófelszerelés</v>
      </c>
      <c r="K397" s="53" t="s">
        <v>3007</v>
      </c>
      <c r="L397" s="53" t="str">
        <f t="shared" si="52"/>
        <v>Nyereg és tartozékai</v>
      </c>
      <c r="M397" s="53" t="s">
        <v>3008</v>
      </c>
      <c r="N397" s="35" t="str">
        <f t="shared" si="53"/>
        <v>Heveder</v>
      </c>
      <c r="O397" s="35" t="s">
        <v>3009</v>
      </c>
      <c r="P397" s="53" t="str">
        <f t="shared" si="54"/>
        <v>Hasvédős heveder</v>
      </c>
      <c r="Q397" s="53" t="s">
        <v>3012</v>
      </c>
      <c r="R397" s="55" t="s">
        <v>3112</v>
      </c>
      <c r="S397" s="35" t="s">
        <v>1511</v>
      </c>
      <c r="T397" s="34">
        <v>0</v>
      </c>
      <c r="U397" s="35">
        <v>285.5</v>
      </c>
      <c r="V397" s="1" t="s">
        <v>2603</v>
      </c>
      <c r="W397" s="55">
        <v>1</v>
      </c>
      <c r="X397" s="35" t="str">
        <f>IFERROR(
    IF(ISNUMBER(MATCH(TRIM(CLEAN(SUBSTITUTE(SUBSTITUTE(Y397, CHAR(13), ""), CHAR(10), " "))), sizeList!A:A, 0)),
        INDEX(sizeList!B:B, MATCH(TRIM(CLEAN(SUBSTITUTE(SUBSTITUTE(Y397, CHAR(13), ""), CHAR(10), " "))), sizeList!A:A, 0)),
        IF(ISNUMBER(MATCH(Y397, sizeList!A:A, 0)),
            INDEX(sizeList!B:B, MATCH(Y397, sizeList!A:A, 0)),
            IF(ISNUMBER(MATCH(TRIM(CLEAN(SUBSTITUTE(SUBSTITUTE(Y397, CHAR(13), ""), CHAR(10), " "))), sizeList!B:B, 0)),
                INDEX(sizeList!B:B, MATCH(TRIM(CLEAN(SUBSTITUTE(SUBSTITUTE(Y397, CHAR(13), ""), CHAR(10), " "))), sizeList!B:B, 0)),
                IF(ISNUMBER(MATCH(Y397, sizeList!B:B, 0)),
                    INDEX(sizeList!B:B, MATCH(Y397, sizeList!B:B, 0)),
                    "")
            )
        )
    ),
    ""
)</f>
        <v>115 cm</v>
      </c>
      <c r="Y397" s="35" t="s">
        <v>838</v>
      </c>
      <c r="Z397" s="35" t="s">
        <v>2604</v>
      </c>
      <c r="AA397" s="117" t="str">
        <f t="shared" si="55"/>
        <v>BLACK</v>
      </c>
      <c r="AB397" s="7" t="str">
        <f>IF(AA397="", "", IFERROR(VLOOKUP(AA397, colorList!A:B,2,FALSE),""))</f>
        <v>fekete</v>
      </c>
      <c r="AC397" s="7" t="str">
        <f>IF(Z397="", "", IFERROR(VLOOKUP(Z397, colorList!A:B,2,FALSE),""))</f>
        <v>fekete</v>
      </c>
      <c r="AD397" s="7"/>
    </row>
    <row r="398" spans="1:30" ht="60" customHeight="1" x14ac:dyDescent="0.25">
      <c r="A398" s="53" t="s">
        <v>867</v>
      </c>
      <c r="B398" s="7" t="str" cm="1">
        <f t="array" ref="B398">ProcessN2(S398,A398,C398)</f>
        <v>AC9400_BK</v>
      </c>
      <c r="C398" s="7" t="s">
        <v>980</v>
      </c>
      <c r="D398" s="52" t="str">
        <f t="shared" si="48"/>
        <v>Acavallo anatómiai zselés kishasvédős heveder</v>
      </c>
      <c r="E398" s="52" t="s">
        <v>2762</v>
      </c>
      <c r="F398" s="52" t="str">
        <f t="shared" si="49"/>
        <v>ACAVALLO LEATHER STUDGUARD GIRTH</v>
      </c>
      <c r="G398" s="52" t="s">
        <v>2882</v>
      </c>
      <c r="H398" s="116" t="str">
        <f t="shared" si="50"/>
        <v>Acavallo</v>
      </c>
      <c r="I398" s="35" t="s">
        <v>2999</v>
      </c>
      <c r="J398" s="53" t="str">
        <f t="shared" si="51"/>
        <v>Lófelszerelés</v>
      </c>
      <c r="K398" s="53" t="s">
        <v>3007</v>
      </c>
      <c r="L398" s="53" t="str">
        <f t="shared" si="52"/>
        <v>Nyereg és tartozékai</v>
      </c>
      <c r="M398" s="53" t="s">
        <v>3008</v>
      </c>
      <c r="N398" s="35" t="str">
        <f t="shared" si="53"/>
        <v>Heveder</v>
      </c>
      <c r="O398" s="35" t="s">
        <v>3009</v>
      </c>
      <c r="P398" s="53" t="str">
        <f t="shared" si="54"/>
        <v>Hasvédős heveder</v>
      </c>
      <c r="Q398" s="53" t="s">
        <v>3012</v>
      </c>
      <c r="R398" s="55" t="s">
        <v>3112</v>
      </c>
      <c r="S398" s="35" t="s">
        <v>1512</v>
      </c>
      <c r="T398" s="34">
        <v>0</v>
      </c>
      <c r="U398" s="35">
        <v>285.5</v>
      </c>
      <c r="V398" s="1" t="s">
        <v>2603</v>
      </c>
      <c r="W398" s="55">
        <v>1</v>
      </c>
      <c r="X398" s="35" t="str">
        <f>IFERROR(
    IF(ISNUMBER(MATCH(TRIM(CLEAN(SUBSTITUTE(SUBSTITUTE(Y398, CHAR(13), ""), CHAR(10), " "))), sizeList!A:A, 0)),
        INDEX(sizeList!B:B, MATCH(TRIM(CLEAN(SUBSTITUTE(SUBSTITUTE(Y398, CHAR(13), ""), CHAR(10), " "))), sizeList!A:A, 0)),
        IF(ISNUMBER(MATCH(Y398, sizeList!A:A, 0)),
            INDEX(sizeList!B:B, MATCH(Y398, sizeList!A:A, 0)),
            IF(ISNUMBER(MATCH(TRIM(CLEAN(SUBSTITUTE(SUBSTITUTE(Y398, CHAR(13), ""), CHAR(10), " "))), sizeList!B:B, 0)),
                INDEX(sizeList!B:B, MATCH(TRIM(CLEAN(SUBSTITUTE(SUBSTITUTE(Y398, CHAR(13), ""), CHAR(10), " "))), sizeList!B:B, 0)),
                IF(ISNUMBER(MATCH(Y398, sizeList!B:B, 0)),
                    INDEX(sizeList!B:B, MATCH(Y398, sizeList!B:B, 0)),
                    "")
            )
        )
    ),
    ""
)</f>
        <v>120 cm</v>
      </c>
      <c r="Y398" s="35" t="s">
        <v>840</v>
      </c>
      <c r="Z398" s="35" t="s">
        <v>2604</v>
      </c>
      <c r="AA398" s="117" t="str">
        <f t="shared" si="55"/>
        <v>BLACK</v>
      </c>
      <c r="AB398" s="7" t="str">
        <f>IF(AA398="", "", IFERROR(VLOOKUP(AA398, colorList!A:B,2,FALSE),""))</f>
        <v>fekete</v>
      </c>
      <c r="AC398" s="7" t="str">
        <f>IF(Z398="", "", IFERROR(VLOOKUP(Z398, colorList!A:B,2,FALSE),""))</f>
        <v>fekete</v>
      </c>
      <c r="AD398" s="7"/>
    </row>
    <row r="399" spans="1:30" ht="60" customHeight="1" x14ac:dyDescent="0.25">
      <c r="A399" s="53" t="s">
        <v>867</v>
      </c>
      <c r="B399" s="7" t="str" cm="1">
        <f t="array" ref="B399">ProcessN2(S399,A399,C399)</f>
        <v>AC9400_BK</v>
      </c>
      <c r="C399" s="7" t="s">
        <v>981</v>
      </c>
      <c r="D399" s="52" t="str">
        <f t="shared" si="48"/>
        <v>Acavallo anatómiai zselés kishasvédős heveder</v>
      </c>
      <c r="E399" s="52" t="s">
        <v>2762</v>
      </c>
      <c r="F399" s="52" t="str">
        <f t="shared" si="49"/>
        <v>ACAVALLO LEATHER STUDGUARD GIRTH</v>
      </c>
      <c r="G399" s="52" t="s">
        <v>2882</v>
      </c>
      <c r="H399" s="116" t="str">
        <f t="shared" si="50"/>
        <v>Acavallo</v>
      </c>
      <c r="I399" s="35" t="s">
        <v>2999</v>
      </c>
      <c r="J399" s="53" t="str">
        <f t="shared" si="51"/>
        <v>Lófelszerelés</v>
      </c>
      <c r="K399" s="53" t="s">
        <v>3007</v>
      </c>
      <c r="L399" s="53" t="str">
        <f t="shared" si="52"/>
        <v>Nyereg és tartozékai</v>
      </c>
      <c r="M399" s="53" t="s">
        <v>3008</v>
      </c>
      <c r="N399" s="35" t="str">
        <f t="shared" si="53"/>
        <v>Heveder</v>
      </c>
      <c r="O399" s="35" t="s">
        <v>3009</v>
      </c>
      <c r="P399" s="53" t="str">
        <f t="shared" si="54"/>
        <v>Hasvédős heveder</v>
      </c>
      <c r="Q399" s="53" t="s">
        <v>3012</v>
      </c>
      <c r="R399" s="55" t="s">
        <v>3112</v>
      </c>
      <c r="S399" s="35" t="s">
        <v>1513</v>
      </c>
      <c r="T399" s="34">
        <v>0</v>
      </c>
      <c r="U399" s="35">
        <v>285.5</v>
      </c>
      <c r="V399" s="1" t="s">
        <v>2603</v>
      </c>
      <c r="W399" s="55">
        <v>1</v>
      </c>
      <c r="X399" s="35" t="str">
        <f>IFERROR(
    IF(ISNUMBER(MATCH(TRIM(CLEAN(SUBSTITUTE(SUBSTITUTE(Y399, CHAR(13), ""), CHAR(10), " "))), sizeList!A:A, 0)),
        INDEX(sizeList!B:B, MATCH(TRIM(CLEAN(SUBSTITUTE(SUBSTITUTE(Y399, CHAR(13), ""), CHAR(10), " "))), sizeList!A:A, 0)),
        IF(ISNUMBER(MATCH(Y399, sizeList!A:A, 0)),
            INDEX(sizeList!B:B, MATCH(Y399, sizeList!A:A, 0)),
            IF(ISNUMBER(MATCH(TRIM(CLEAN(SUBSTITUTE(SUBSTITUTE(Y399, CHAR(13), ""), CHAR(10), " "))), sizeList!B:B, 0)),
                INDEX(sizeList!B:B, MATCH(TRIM(CLEAN(SUBSTITUTE(SUBSTITUTE(Y399, CHAR(13), ""), CHAR(10), " "))), sizeList!B:B, 0)),
                IF(ISNUMBER(MATCH(Y399, sizeList!B:B, 0)),
                    INDEX(sizeList!B:B, MATCH(Y399, sizeList!B:B, 0)),
                    "")
            )
        )
    ),
    ""
)</f>
        <v>125 cm</v>
      </c>
      <c r="Y399" s="35" t="s">
        <v>841</v>
      </c>
      <c r="Z399" s="35" t="s">
        <v>2604</v>
      </c>
      <c r="AA399" s="117" t="str">
        <f t="shared" si="55"/>
        <v>BLACK</v>
      </c>
      <c r="AB399" s="7" t="str">
        <f>IF(AA399="", "", IFERROR(VLOOKUP(AA399, colorList!A:B,2,FALSE),""))</f>
        <v>fekete</v>
      </c>
      <c r="AC399" s="7" t="str">
        <f>IF(Z399="", "", IFERROR(VLOOKUP(Z399, colorList!A:B,2,FALSE),""))</f>
        <v>fekete</v>
      </c>
      <c r="AD399" s="7"/>
    </row>
    <row r="400" spans="1:30" ht="60" customHeight="1" x14ac:dyDescent="0.25">
      <c r="A400" s="53" t="s">
        <v>867</v>
      </c>
      <c r="B400" s="7" t="str" cm="1">
        <f t="array" ref="B400">ProcessN2(S400,A400,C400)</f>
        <v>AC9400_BK</v>
      </c>
      <c r="C400" s="7" t="s">
        <v>982</v>
      </c>
      <c r="D400" s="52" t="str">
        <f t="shared" si="48"/>
        <v>Acavallo anatómiai zselés kishasvédős heveder</v>
      </c>
      <c r="E400" s="52" t="s">
        <v>2762</v>
      </c>
      <c r="F400" s="52" t="str">
        <f t="shared" si="49"/>
        <v>ACAVALLO LEATHER STUDGUARD GIRTH</v>
      </c>
      <c r="G400" s="52" t="s">
        <v>2882</v>
      </c>
      <c r="H400" s="116" t="str">
        <f t="shared" si="50"/>
        <v>Acavallo</v>
      </c>
      <c r="I400" s="35" t="s">
        <v>2999</v>
      </c>
      <c r="J400" s="53" t="str">
        <f t="shared" si="51"/>
        <v>Lófelszerelés</v>
      </c>
      <c r="K400" s="53" t="s">
        <v>3007</v>
      </c>
      <c r="L400" s="53" t="str">
        <f t="shared" si="52"/>
        <v>Nyereg és tartozékai</v>
      </c>
      <c r="M400" s="53" t="s">
        <v>3008</v>
      </c>
      <c r="N400" s="35" t="str">
        <f t="shared" si="53"/>
        <v>Heveder</v>
      </c>
      <c r="O400" s="35" t="s">
        <v>3009</v>
      </c>
      <c r="P400" s="53" t="str">
        <f t="shared" si="54"/>
        <v>Hasvédős heveder</v>
      </c>
      <c r="Q400" s="53" t="s">
        <v>3012</v>
      </c>
      <c r="R400" s="55" t="s">
        <v>3112</v>
      </c>
      <c r="S400" s="35" t="s">
        <v>1514</v>
      </c>
      <c r="T400" s="34">
        <v>0</v>
      </c>
      <c r="U400" s="35">
        <v>285.5</v>
      </c>
      <c r="V400" s="1" t="s">
        <v>2603</v>
      </c>
      <c r="W400" s="55">
        <v>1</v>
      </c>
      <c r="X400" s="35" t="str">
        <f>IFERROR(
    IF(ISNUMBER(MATCH(TRIM(CLEAN(SUBSTITUTE(SUBSTITUTE(Y400, CHAR(13), ""), CHAR(10), " "))), sizeList!A:A, 0)),
        INDEX(sizeList!B:B, MATCH(TRIM(CLEAN(SUBSTITUTE(SUBSTITUTE(Y400, CHAR(13), ""), CHAR(10), " "))), sizeList!A:A, 0)),
        IF(ISNUMBER(MATCH(Y400, sizeList!A:A, 0)),
            INDEX(sizeList!B:B, MATCH(Y400, sizeList!A:A, 0)),
            IF(ISNUMBER(MATCH(TRIM(CLEAN(SUBSTITUTE(SUBSTITUTE(Y400, CHAR(13), ""), CHAR(10), " "))), sizeList!B:B, 0)),
                INDEX(sizeList!B:B, MATCH(TRIM(CLEAN(SUBSTITUTE(SUBSTITUTE(Y400, CHAR(13), ""), CHAR(10), " "))), sizeList!B:B, 0)),
                IF(ISNUMBER(MATCH(Y400, sizeList!B:B, 0)),
                    INDEX(sizeList!B:B, MATCH(Y400, sizeList!B:B, 0)),
                    "")
            )
        )
    ),
    ""
)</f>
        <v>130 cm</v>
      </c>
      <c r="Y400" s="35" t="s">
        <v>842</v>
      </c>
      <c r="Z400" s="35" t="s">
        <v>2604</v>
      </c>
      <c r="AA400" s="117" t="str">
        <f t="shared" si="55"/>
        <v>BLACK</v>
      </c>
      <c r="AB400" s="7" t="str">
        <f>IF(AA400="", "", IFERROR(VLOOKUP(AA400, colorList!A:B,2,FALSE),""))</f>
        <v>fekete</v>
      </c>
      <c r="AC400" s="7" t="str">
        <f>IF(Z400="", "", IFERROR(VLOOKUP(Z400, colorList!A:B,2,FALSE),""))</f>
        <v>fekete</v>
      </c>
      <c r="AD400" s="7"/>
    </row>
    <row r="401" spans="1:30" ht="60" customHeight="1" x14ac:dyDescent="0.25">
      <c r="A401" s="53" t="s">
        <v>867</v>
      </c>
      <c r="B401" s="7" t="str" cm="1">
        <f t="array" ref="B401">ProcessN2(S401,A401,C401)</f>
        <v>AC9400_BK</v>
      </c>
      <c r="C401" s="7" t="s">
        <v>983</v>
      </c>
      <c r="D401" s="52" t="str">
        <f t="shared" si="48"/>
        <v>Acavallo anatómiai zselés kishasvédős heveder</v>
      </c>
      <c r="E401" s="52" t="s">
        <v>2762</v>
      </c>
      <c r="F401" s="52" t="str">
        <f t="shared" si="49"/>
        <v>ACAVALLO LEATHER STUDGUARD GIRTH</v>
      </c>
      <c r="G401" s="52" t="s">
        <v>2882</v>
      </c>
      <c r="H401" s="116" t="str">
        <f t="shared" si="50"/>
        <v>Acavallo</v>
      </c>
      <c r="I401" s="35" t="s">
        <v>2999</v>
      </c>
      <c r="J401" s="53" t="str">
        <f t="shared" si="51"/>
        <v>Lófelszerelés</v>
      </c>
      <c r="K401" s="53" t="s">
        <v>3007</v>
      </c>
      <c r="L401" s="53" t="str">
        <f t="shared" si="52"/>
        <v>Nyereg és tartozékai</v>
      </c>
      <c r="M401" s="53" t="s">
        <v>3008</v>
      </c>
      <c r="N401" s="35" t="str">
        <f t="shared" si="53"/>
        <v>Heveder</v>
      </c>
      <c r="O401" s="35" t="s">
        <v>3009</v>
      </c>
      <c r="P401" s="53" t="str">
        <f t="shared" si="54"/>
        <v>Hasvédős heveder</v>
      </c>
      <c r="Q401" s="53" t="s">
        <v>3012</v>
      </c>
      <c r="R401" s="55" t="s">
        <v>3112</v>
      </c>
      <c r="S401" s="35" t="s">
        <v>1515</v>
      </c>
      <c r="T401" s="34">
        <v>0</v>
      </c>
      <c r="U401" s="35">
        <v>285.5</v>
      </c>
      <c r="V401" s="1" t="s">
        <v>2603</v>
      </c>
      <c r="W401" s="55">
        <v>1</v>
      </c>
      <c r="X401" s="35" t="str">
        <f>IFERROR(
    IF(ISNUMBER(MATCH(TRIM(CLEAN(SUBSTITUTE(SUBSTITUTE(Y401, CHAR(13), ""), CHAR(10), " "))), sizeList!A:A, 0)),
        INDEX(sizeList!B:B, MATCH(TRIM(CLEAN(SUBSTITUTE(SUBSTITUTE(Y401, CHAR(13), ""), CHAR(10), " "))), sizeList!A:A, 0)),
        IF(ISNUMBER(MATCH(Y401, sizeList!A:A, 0)),
            INDEX(sizeList!B:B, MATCH(Y401, sizeList!A:A, 0)),
            IF(ISNUMBER(MATCH(TRIM(CLEAN(SUBSTITUTE(SUBSTITUTE(Y401, CHAR(13), ""), CHAR(10), " "))), sizeList!B:B, 0)),
                INDEX(sizeList!B:B, MATCH(TRIM(CLEAN(SUBSTITUTE(SUBSTITUTE(Y401, CHAR(13), ""), CHAR(10), " "))), sizeList!B:B, 0)),
                IF(ISNUMBER(MATCH(Y401, sizeList!B:B, 0)),
                    INDEX(sizeList!B:B, MATCH(Y401, sizeList!B:B, 0)),
                    "")
            )
        )
    ),
    ""
)</f>
        <v>135 cm</v>
      </c>
      <c r="Y401" s="35" t="s">
        <v>843</v>
      </c>
      <c r="Z401" s="35" t="s">
        <v>2604</v>
      </c>
      <c r="AA401" s="117" t="str">
        <f t="shared" si="55"/>
        <v>BLACK</v>
      </c>
      <c r="AB401" s="7" t="str">
        <f>IF(AA401="", "", IFERROR(VLOOKUP(AA401, colorList!A:B,2,FALSE),""))</f>
        <v>fekete</v>
      </c>
      <c r="AC401" s="7" t="str">
        <f>IF(Z401="", "", IFERROR(VLOOKUP(Z401, colorList!A:B,2,FALSE),""))</f>
        <v>fekete</v>
      </c>
      <c r="AD401" s="7"/>
    </row>
    <row r="402" spans="1:30" ht="60" customHeight="1" x14ac:dyDescent="0.25">
      <c r="A402" s="53" t="s">
        <v>867</v>
      </c>
      <c r="B402" s="7" t="str" cm="1">
        <f t="array" ref="B402">ProcessN2(S402,A402,C402)</f>
        <v>AC9400_BK</v>
      </c>
      <c r="C402" s="7" t="s">
        <v>984</v>
      </c>
      <c r="D402" s="52" t="str">
        <f t="shared" si="48"/>
        <v>Acavallo anatómiai zselés kishasvédős heveder</v>
      </c>
      <c r="E402" s="52" t="s">
        <v>2762</v>
      </c>
      <c r="F402" s="52" t="str">
        <f t="shared" si="49"/>
        <v>ACAVALLO LEATHER STUDGUARD GIRTH</v>
      </c>
      <c r="G402" s="52" t="s">
        <v>2882</v>
      </c>
      <c r="H402" s="116" t="str">
        <f t="shared" si="50"/>
        <v>Acavallo</v>
      </c>
      <c r="I402" s="35" t="s">
        <v>2999</v>
      </c>
      <c r="J402" s="53" t="str">
        <f t="shared" si="51"/>
        <v>Lófelszerelés</v>
      </c>
      <c r="K402" s="53" t="s">
        <v>3007</v>
      </c>
      <c r="L402" s="53" t="str">
        <f t="shared" si="52"/>
        <v>Nyereg és tartozékai</v>
      </c>
      <c r="M402" s="53" t="s">
        <v>3008</v>
      </c>
      <c r="N402" s="35" t="str">
        <f t="shared" si="53"/>
        <v>Heveder</v>
      </c>
      <c r="O402" s="35" t="s">
        <v>3009</v>
      </c>
      <c r="P402" s="53" t="str">
        <f t="shared" si="54"/>
        <v>Hasvédős heveder</v>
      </c>
      <c r="Q402" s="53" t="s">
        <v>3012</v>
      </c>
      <c r="R402" s="55" t="s">
        <v>3112</v>
      </c>
      <c r="S402" s="35" t="s">
        <v>1516</v>
      </c>
      <c r="T402" s="34">
        <v>0</v>
      </c>
      <c r="U402" s="35">
        <v>285.5</v>
      </c>
      <c r="V402" s="1" t="s">
        <v>2603</v>
      </c>
      <c r="W402" s="55">
        <v>1</v>
      </c>
      <c r="X402" s="35" t="str">
        <f>IFERROR(
    IF(ISNUMBER(MATCH(TRIM(CLEAN(SUBSTITUTE(SUBSTITUTE(Y402, CHAR(13), ""), CHAR(10), " "))), sizeList!A:A, 0)),
        INDEX(sizeList!B:B, MATCH(TRIM(CLEAN(SUBSTITUTE(SUBSTITUTE(Y402, CHAR(13), ""), CHAR(10), " "))), sizeList!A:A, 0)),
        IF(ISNUMBER(MATCH(Y402, sizeList!A:A, 0)),
            INDEX(sizeList!B:B, MATCH(Y402, sizeList!A:A, 0)),
            IF(ISNUMBER(MATCH(TRIM(CLEAN(SUBSTITUTE(SUBSTITUTE(Y402, CHAR(13), ""), CHAR(10), " "))), sizeList!B:B, 0)),
                INDEX(sizeList!B:B, MATCH(TRIM(CLEAN(SUBSTITUTE(SUBSTITUTE(Y402, CHAR(13), ""), CHAR(10), " "))), sizeList!B:B, 0)),
                IF(ISNUMBER(MATCH(Y402, sizeList!B:B, 0)),
                    INDEX(sizeList!B:B, MATCH(Y402, sizeList!B:B, 0)),
                    "")
            )
        )
    ),
    ""
)</f>
        <v>140 cm</v>
      </c>
      <c r="Y402" s="35" t="s">
        <v>844</v>
      </c>
      <c r="Z402" s="35" t="s">
        <v>2604</v>
      </c>
      <c r="AA402" s="117" t="str">
        <f t="shared" si="55"/>
        <v>BLACK</v>
      </c>
      <c r="AB402" s="7" t="str">
        <f>IF(AA402="", "", IFERROR(VLOOKUP(AA402, colorList!A:B,2,FALSE),""))</f>
        <v>fekete</v>
      </c>
      <c r="AC402" s="7" t="str">
        <f>IF(Z402="", "", IFERROR(VLOOKUP(Z402, colorList!A:B,2,FALSE),""))</f>
        <v>fekete</v>
      </c>
      <c r="AD402" s="7"/>
    </row>
    <row r="403" spans="1:30" ht="60" customHeight="1" x14ac:dyDescent="0.25">
      <c r="A403" s="53" t="s">
        <v>867</v>
      </c>
      <c r="B403" s="7" t="str" cm="1">
        <f t="array" ref="B403">ProcessN2(S403,A403,C403)</f>
        <v>AC9400_BK</v>
      </c>
      <c r="C403" s="7" t="s">
        <v>1019</v>
      </c>
      <c r="D403" s="52" t="str">
        <f t="shared" si="48"/>
        <v>Acavallo anatómiai zselés kishasvédős heveder</v>
      </c>
      <c r="E403" s="52" t="s">
        <v>2762</v>
      </c>
      <c r="F403" s="52" t="str">
        <f t="shared" si="49"/>
        <v>ACAVALLO LEATHER STUDGUARD GIRTH</v>
      </c>
      <c r="G403" s="52" t="s">
        <v>2882</v>
      </c>
      <c r="H403" s="116" t="str">
        <f t="shared" si="50"/>
        <v>Acavallo</v>
      </c>
      <c r="I403" s="35" t="s">
        <v>2999</v>
      </c>
      <c r="J403" s="53" t="str">
        <f t="shared" si="51"/>
        <v>Lófelszerelés</v>
      </c>
      <c r="K403" s="53" t="s">
        <v>3007</v>
      </c>
      <c r="L403" s="53" t="str">
        <f t="shared" si="52"/>
        <v>Nyereg és tartozékai</v>
      </c>
      <c r="M403" s="53" t="s">
        <v>3008</v>
      </c>
      <c r="N403" s="35" t="str">
        <f t="shared" si="53"/>
        <v>Heveder</v>
      </c>
      <c r="O403" s="35" t="s">
        <v>3009</v>
      </c>
      <c r="P403" s="53" t="str">
        <f t="shared" si="54"/>
        <v>Hasvédős heveder</v>
      </c>
      <c r="Q403" s="53" t="s">
        <v>3012</v>
      </c>
      <c r="R403" s="55" t="s">
        <v>3112</v>
      </c>
      <c r="S403" s="35" t="s">
        <v>1517</v>
      </c>
      <c r="T403" s="34">
        <v>0</v>
      </c>
      <c r="U403" s="35">
        <v>285.5</v>
      </c>
      <c r="V403" s="1" t="s">
        <v>2603</v>
      </c>
      <c r="W403" s="55">
        <v>1</v>
      </c>
      <c r="X403" s="35" t="str">
        <f>IFERROR(
    IF(ISNUMBER(MATCH(TRIM(CLEAN(SUBSTITUTE(SUBSTITUTE(Y403, CHAR(13), ""), CHAR(10), " "))), sizeList!A:A, 0)),
        INDEX(sizeList!B:B, MATCH(TRIM(CLEAN(SUBSTITUTE(SUBSTITUTE(Y403, CHAR(13), ""), CHAR(10), " "))), sizeList!A:A, 0)),
        IF(ISNUMBER(MATCH(Y403, sizeList!A:A, 0)),
            INDEX(sizeList!B:B, MATCH(Y403, sizeList!A:A, 0)),
            IF(ISNUMBER(MATCH(TRIM(CLEAN(SUBSTITUTE(SUBSTITUTE(Y403, CHAR(13), ""), CHAR(10), " "))), sizeList!B:B, 0)),
                INDEX(sizeList!B:B, MATCH(TRIM(CLEAN(SUBSTITUTE(SUBSTITUTE(Y403, CHAR(13), ""), CHAR(10), " "))), sizeList!B:B, 0)),
                IF(ISNUMBER(MATCH(Y403, sizeList!B:B, 0)),
                    INDEX(sizeList!B:B, MATCH(Y403, sizeList!B:B, 0)),
                    "")
            )
        )
    ),
    ""
)</f>
        <v>145 cm</v>
      </c>
      <c r="Y403" s="35" t="s">
        <v>845</v>
      </c>
      <c r="Z403" s="35" t="s">
        <v>2604</v>
      </c>
      <c r="AA403" s="117" t="str">
        <f t="shared" si="55"/>
        <v>BLACK</v>
      </c>
      <c r="AB403" s="7" t="str">
        <f>IF(AA403="", "", IFERROR(VLOOKUP(AA403, colorList!A:B,2,FALSE),""))</f>
        <v>fekete</v>
      </c>
      <c r="AC403" s="7" t="str">
        <f>IF(Z403="", "", IFERROR(VLOOKUP(Z403, colorList!A:B,2,FALSE),""))</f>
        <v>fekete</v>
      </c>
      <c r="AD403" s="7"/>
    </row>
    <row r="404" spans="1:30" ht="60" customHeight="1" x14ac:dyDescent="0.25">
      <c r="A404" s="53" t="s">
        <v>867</v>
      </c>
      <c r="B404" s="7" t="str" cm="1">
        <f t="array" ref="B404">ProcessN2(S404,A404,C404)</f>
        <v>AC9400_BK</v>
      </c>
      <c r="C404" s="7" t="s">
        <v>1020</v>
      </c>
      <c r="D404" s="52" t="str">
        <f t="shared" si="48"/>
        <v>Acavallo anatómiai zselés kishasvédős heveder</v>
      </c>
      <c r="E404" s="52" t="s">
        <v>2762</v>
      </c>
      <c r="F404" s="52" t="str">
        <f t="shared" si="49"/>
        <v>ACAVALLO LEATHER STUDGUARD GIRTH</v>
      </c>
      <c r="G404" s="52" t="s">
        <v>2882</v>
      </c>
      <c r="H404" s="116" t="str">
        <f t="shared" si="50"/>
        <v>Acavallo</v>
      </c>
      <c r="I404" s="35" t="s">
        <v>2999</v>
      </c>
      <c r="J404" s="53" t="str">
        <f t="shared" si="51"/>
        <v>Lófelszerelés</v>
      </c>
      <c r="K404" s="53" t="s">
        <v>3007</v>
      </c>
      <c r="L404" s="53" t="str">
        <f t="shared" si="52"/>
        <v>Nyereg és tartozékai</v>
      </c>
      <c r="M404" s="53" t="s">
        <v>3008</v>
      </c>
      <c r="N404" s="35" t="str">
        <f t="shared" si="53"/>
        <v>Heveder</v>
      </c>
      <c r="O404" s="35" t="s">
        <v>3009</v>
      </c>
      <c r="P404" s="53" t="str">
        <f t="shared" si="54"/>
        <v>Hasvédős heveder</v>
      </c>
      <c r="Q404" s="53" t="s">
        <v>3012</v>
      </c>
      <c r="R404" s="55" t="s">
        <v>3112</v>
      </c>
      <c r="S404" s="35" t="s">
        <v>1518</v>
      </c>
      <c r="T404" s="34">
        <v>0</v>
      </c>
      <c r="U404" s="35">
        <v>285.5</v>
      </c>
      <c r="V404" s="1" t="s">
        <v>2603</v>
      </c>
      <c r="W404" s="55">
        <v>1</v>
      </c>
      <c r="X404" s="35" t="str">
        <f>IFERROR(
    IF(ISNUMBER(MATCH(TRIM(CLEAN(SUBSTITUTE(SUBSTITUTE(Y404, CHAR(13), ""), CHAR(10), " "))), sizeList!A:A, 0)),
        INDEX(sizeList!B:B, MATCH(TRIM(CLEAN(SUBSTITUTE(SUBSTITUTE(Y404, CHAR(13), ""), CHAR(10), " "))), sizeList!A:A, 0)),
        IF(ISNUMBER(MATCH(Y404, sizeList!A:A, 0)),
            INDEX(sizeList!B:B, MATCH(Y404, sizeList!A:A, 0)),
            IF(ISNUMBER(MATCH(TRIM(CLEAN(SUBSTITUTE(SUBSTITUTE(Y404, CHAR(13), ""), CHAR(10), " "))), sizeList!B:B, 0)),
                INDEX(sizeList!B:B, MATCH(TRIM(CLEAN(SUBSTITUTE(SUBSTITUTE(Y404, CHAR(13), ""), CHAR(10), " "))), sizeList!B:B, 0)),
                IF(ISNUMBER(MATCH(Y404, sizeList!B:B, 0)),
                    INDEX(sizeList!B:B, MATCH(Y404, sizeList!B:B, 0)),
                    "")
            )
        )
    ),
    ""
)</f>
        <v>150 cm</v>
      </c>
      <c r="Y404" s="35" t="s">
        <v>846</v>
      </c>
      <c r="Z404" s="35" t="s">
        <v>2604</v>
      </c>
      <c r="AA404" s="117" t="str">
        <f t="shared" si="55"/>
        <v>BLACK</v>
      </c>
      <c r="AB404" s="7" t="str">
        <f>IF(AA404="", "", IFERROR(VLOOKUP(AA404, colorList!A:B,2,FALSE),""))</f>
        <v>fekete</v>
      </c>
      <c r="AC404" s="7" t="str">
        <f>IF(Z404="", "", IFERROR(VLOOKUP(Z404, colorList!A:B,2,FALSE),""))</f>
        <v>fekete</v>
      </c>
      <c r="AD404" s="7"/>
    </row>
    <row r="405" spans="1:30" ht="60" customHeight="1" x14ac:dyDescent="0.25">
      <c r="A405" s="53" t="s">
        <v>867</v>
      </c>
      <c r="B405" s="7" t="str" cm="1">
        <f t="array" ref="B405">ProcessN2(S405,A405,C405)</f>
        <v>AC9400_COG</v>
      </c>
      <c r="C405" s="7" t="s">
        <v>1021</v>
      </c>
      <c r="D405" s="52" t="str">
        <f t="shared" si="48"/>
        <v>Acavallo anatómiai zselés kishasvédős heveder</v>
      </c>
      <c r="E405" s="52" t="s">
        <v>2762</v>
      </c>
      <c r="F405" s="52" t="str">
        <f t="shared" si="49"/>
        <v>ACAVALLO LEATHER STUDGUARD GIRTH</v>
      </c>
      <c r="G405" s="52" t="s">
        <v>2882</v>
      </c>
      <c r="H405" s="116" t="str">
        <f t="shared" si="50"/>
        <v>Acavallo</v>
      </c>
      <c r="I405" s="35" t="s">
        <v>2999</v>
      </c>
      <c r="J405" s="53" t="str">
        <f t="shared" si="51"/>
        <v>Lófelszerelés</v>
      </c>
      <c r="K405" s="53" t="s">
        <v>3007</v>
      </c>
      <c r="L405" s="53" t="str">
        <f t="shared" si="52"/>
        <v>Nyereg és tartozékai</v>
      </c>
      <c r="M405" s="53" t="s">
        <v>3008</v>
      </c>
      <c r="N405" s="35" t="str">
        <f t="shared" si="53"/>
        <v>Heveder</v>
      </c>
      <c r="O405" s="35" t="s">
        <v>3009</v>
      </c>
      <c r="P405" s="53" t="str">
        <f t="shared" si="54"/>
        <v>Hasvédős heveder</v>
      </c>
      <c r="Q405" s="53" t="s">
        <v>3012</v>
      </c>
      <c r="R405" s="55" t="s">
        <v>3112</v>
      </c>
      <c r="S405" s="35" t="s">
        <v>1519</v>
      </c>
      <c r="T405" s="34">
        <v>0</v>
      </c>
      <c r="U405" s="35">
        <v>285.5</v>
      </c>
      <c r="V405" s="1" t="s">
        <v>2603</v>
      </c>
      <c r="W405" s="55">
        <v>1</v>
      </c>
      <c r="X405" s="35" t="str">
        <f>IFERROR(
    IF(ISNUMBER(MATCH(TRIM(CLEAN(SUBSTITUTE(SUBSTITUTE(Y405, CHAR(13), ""), CHAR(10), " "))), sizeList!A:A, 0)),
        INDEX(sizeList!B:B, MATCH(TRIM(CLEAN(SUBSTITUTE(SUBSTITUTE(Y405, CHAR(13), ""), CHAR(10), " "))), sizeList!A:A, 0)),
        IF(ISNUMBER(MATCH(Y405, sizeList!A:A, 0)),
            INDEX(sizeList!B:B, MATCH(Y405, sizeList!A:A, 0)),
            IF(ISNUMBER(MATCH(TRIM(CLEAN(SUBSTITUTE(SUBSTITUTE(Y405, CHAR(13), ""), CHAR(10), " "))), sizeList!B:B, 0)),
                INDEX(sizeList!B:B, MATCH(TRIM(CLEAN(SUBSTITUTE(SUBSTITUTE(Y405, CHAR(13), ""), CHAR(10), " "))), sizeList!B:B, 0)),
                IF(ISNUMBER(MATCH(Y405, sizeList!B:B, 0)),
                    INDEX(sizeList!B:B, MATCH(Y405, sizeList!B:B, 0)),
                    "")
            )
        )
    ),
    ""
)</f>
        <v>110 cm</v>
      </c>
      <c r="Y405" s="35" t="s">
        <v>837</v>
      </c>
      <c r="Z405" s="35" t="s">
        <v>2610</v>
      </c>
      <c r="AA405" s="117" t="str">
        <f t="shared" si="55"/>
        <v>COGNAC</v>
      </c>
      <c r="AB405" s="7" t="str">
        <f>IF(AA405="", "", IFERROR(VLOOKUP(AA405, colorList!A:B,2,FALSE),""))</f>
        <v>konyak</v>
      </c>
      <c r="AC405" s="7" t="str">
        <f>IF(Z405="", "", IFERROR(VLOOKUP(Z405, colorList!A:B,2,FALSE),""))</f>
        <v>konyak</v>
      </c>
      <c r="AD405" s="7"/>
    </row>
    <row r="406" spans="1:30" ht="60" customHeight="1" x14ac:dyDescent="0.25">
      <c r="A406" s="53" t="s">
        <v>867</v>
      </c>
      <c r="B406" s="7" t="str" cm="1">
        <f t="array" ref="B406">ProcessN2(S406,A406,C406)</f>
        <v>AC9400_COG</v>
      </c>
      <c r="C406" s="7" t="s">
        <v>1022</v>
      </c>
      <c r="D406" s="52" t="str">
        <f t="shared" si="48"/>
        <v>Acavallo anatómiai zselés kishasvédős heveder</v>
      </c>
      <c r="E406" s="52" t="s">
        <v>2762</v>
      </c>
      <c r="F406" s="52" t="str">
        <f t="shared" si="49"/>
        <v>ACAVALLO LEATHER STUDGUARD GIRTH</v>
      </c>
      <c r="G406" s="52" t="s">
        <v>2882</v>
      </c>
      <c r="H406" s="116" t="str">
        <f t="shared" si="50"/>
        <v>Acavallo</v>
      </c>
      <c r="I406" s="35" t="s">
        <v>2999</v>
      </c>
      <c r="J406" s="53" t="str">
        <f t="shared" si="51"/>
        <v>Lófelszerelés</v>
      </c>
      <c r="K406" s="53" t="s">
        <v>3007</v>
      </c>
      <c r="L406" s="53" t="str">
        <f t="shared" si="52"/>
        <v>Nyereg és tartozékai</v>
      </c>
      <c r="M406" s="53" t="s">
        <v>3008</v>
      </c>
      <c r="N406" s="35" t="str">
        <f t="shared" si="53"/>
        <v>Heveder</v>
      </c>
      <c r="O406" s="35" t="s">
        <v>3009</v>
      </c>
      <c r="P406" s="53" t="str">
        <f t="shared" si="54"/>
        <v>Hasvédős heveder</v>
      </c>
      <c r="Q406" s="53" t="s">
        <v>3012</v>
      </c>
      <c r="R406" s="55" t="s">
        <v>3112</v>
      </c>
      <c r="S406" s="35" t="s">
        <v>1520</v>
      </c>
      <c r="T406" s="34">
        <v>0</v>
      </c>
      <c r="U406" s="35">
        <v>285.5</v>
      </c>
      <c r="V406" s="1" t="s">
        <v>2603</v>
      </c>
      <c r="W406" s="55">
        <v>1</v>
      </c>
      <c r="X406" s="35" t="str">
        <f>IFERROR(
    IF(ISNUMBER(MATCH(TRIM(CLEAN(SUBSTITUTE(SUBSTITUTE(Y406, CHAR(13), ""), CHAR(10), " "))), sizeList!A:A, 0)),
        INDEX(sizeList!B:B, MATCH(TRIM(CLEAN(SUBSTITUTE(SUBSTITUTE(Y406, CHAR(13), ""), CHAR(10), " "))), sizeList!A:A, 0)),
        IF(ISNUMBER(MATCH(Y406, sizeList!A:A, 0)),
            INDEX(sizeList!B:B, MATCH(Y406, sizeList!A:A, 0)),
            IF(ISNUMBER(MATCH(TRIM(CLEAN(SUBSTITUTE(SUBSTITUTE(Y406, CHAR(13), ""), CHAR(10), " "))), sizeList!B:B, 0)),
                INDEX(sizeList!B:B, MATCH(TRIM(CLEAN(SUBSTITUTE(SUBSTITUTE(Y406, CHAR(13), ""), CHAR(10), " "))), sizeList!B:B, 0)),
                IF(ISNUMBER(MATCH(Y406, sizeList!B:B, 0)),
                    INDEX(sizeList!B:B, MATCH(Y406, sizeList!B:B, 0)),
                    "")
            )
        )
    ),
    ""
)</f>
        <v>115 cm</v>
      </c>
      <c r="Y406" s="35" t="s">
        <v>838</v>
      </c>
      <c r="Z406" s="35" t="s">
        <v>2610</v>
      </c>
      <c r="AA406" s="117" t="str">
        <f t="shared" si="55"/>
        <v>COGNAC</v>
      </c>
      <c r="AB406" s="7" t="str">
        <f>IF(AA406="", "", IFERROR(VLOOKUP(AA406, colorList!A:B,2,FALSE),""))</f>
        <v>konyak</v>
      </c>
      <c r="AC406" s="7" t="str">
        <f>IF(Z406="", "", IFERROR(VLOOKUP(Z406, colorList!A:B,2,FALSE),""))</f>
        <v>konyak</v>
      </c>
      <c r="AD406" s="7"/>
    </row>
    <row r="407" spans="1:30" ht="60" customHeight="1" x14ac:dyDescent="0.25">
      <c r="A407" s="53" t="s">
        <v>867</v>
      </c>
      <c r="B407" s="7" t="str" cm="1">
        <f t="array" ref="B407">ProcessN2(S407,A407,C407)</f>
        <v>AC9400_COG</v>
      </c>
      <c r="C407" s="7" t="s">
        <v>1023</v>
      </c>
      <c r="D407" s="52" t="str">
        <f t="shared" si="48"/>
        <v>Acavallo anatómiai zselés kishasvédős heveder</v>
      </c>
      <c r="E407" s="52" t="s">
        <v>2762</v>
      </c>
      <c r="F407" s="52" t="str">
        <f t="shared" si="49"/>
        <v>ACAVALLO LEATHER STUDGUARD GIRTH</v>
      </c>
      <c r="G407" s="52" t="s">
        <v>2882</v>
      </c>
      <c r="H407" s="116" t="str">
        <f t="shared" si="50"/>
        <v>Acavallo</v>
      </c>
      <c r="I407" s="35" t="s">
        <v>2999</v>
      </c>
      <c r="J407" s="53" t="str">
        <f t="shared" si="51"/>
        <v>Lófelszerelés</v>
      </c>
      <c r="K407" s="53" t="s">
        <v>3007</v>
      </c>
      <c r="L407" s="53" t="str">
        <f t="shared" si="52"/>
        <v>Nyereg és tartozékai</v>
      </c>
      <c r="M407" s="53" t="s">
        <v>3008</v>
      </c>
      <c r="N407" s="35" t="str">
        <f t="shared" si="53"/>
        <v>Heveder</v>
      </c>
      <c r="O407" s="35" t="s">
        <v>3009</v>
      </c>
      <c r="P407" s="53" t="str">
        <f t="shared" si="54"/>
        <v>Hasvédős heveder</v>
      </c>
      <c r="Q407" s="53" t="s">
        <v>3012</v>
      </c>
      <c r="R407" s="55" t="s">
        <v>3112</v>
      </c>
      <c r="S407" s="35" t="s">
        <v>1521</v>
      </c>
      <c r="T407" s="34">
        <v>0</v>
      </c>
      <c r="U407" s="35">
        <v>285.5</v>
      </c>
      <c r="V407" s="1" t="s">
        <v>2603</v>
      </c>
      <c r="W407" s="55">
        <v>1</v>
      </c>
      <c r="X407" s="35" t="str">
        <f>IFERROR(
    IF(ISNUMBER(MATCH(TRIM(CLEAN(SUBSTITUTE(SUBSTITUTE(Y407, CHAR(13), ""), CHAR(10), " "))), sizeList!A:A, 0)),
        INDEX(sizeList!B:B, MATCH(TRIM(CLEAN(SUBSTITUTE(SUBSTITUTE(Y407, CHAR(13), ""), CHAR(10), " "))), sizeList!A:A, 0)),
        IF(ISNUMBER(MATCH(Y407, sizeList!A:A, 0)),
            INDEX(sizeList!B:B, MATCH(Y407, sizeList!A:A, 0)),
            IF(ISNUMBER(MATCH(TRIM(CLEAN(SUBSTITUTE(SUBSTITUTE(Y407, CHAR(13), ""), CHAR(10), " "))), sizeList!B:B, 0)),
                INDEX(sizeList!B:B, MATCH(TRIM(CLEAN(SUBSTITUTE(SUBSTITUTE(Y407, CHAR(13), ""), CHAR(10), " "))), sizeList!B:B, 0)),
                IF(ISNUMBER(MATCH(Y407, sizeList!B:B, 0)),
                    INDEX(sizeList!B:B, MATCH(Y407, sizeList!B:B, 0)),
                    "")
            )
        )
    ),
    ""
)</f>
        <v>120 cm</v>
      </c>
      <c r="Y407" s="35" t="s">
        <v>840</v>
      </c>
      <c r="Z407" s="35" t="s">
        <v>2610</v>
      </c>
      <c r="AA407" s="117" t="str">
        <f t="shared" si="55"/>
        <v>COGNAC</v>
      </c>
      <c r="AB407" s="7" t="str">
        <f>IF(AA407="", "", IFERROR(VLOOKUP(AA407, colorList!A:B,2,FALSE),""))</f>
        <v>konyak</v>
      </c>
      <c r="AC407" s="7" t="str">
        <f>IF(Z407="", "", IFERROR(VLOOKUP(Z407, colorList!A:B,2,FALSE),""))</f>
        <v>konyak</v>
      </c>
      <c r="AD407" s="7"/>
    </row>
    <row r="408" spans="1:30" ht="60" customHeight="1" x14ac:dyDescent="0.25">
      <c r="A408" s="53" t="s">
        <v>867</v>
      </c>
      <c r="B408" s="7" t="str" cm="1">
        <f t="array" ref="B408">ProcessN2(S408,A408,C408)</f>
        <v>AC9400_COG</v>
      </c>
      <c r="C408" s="7" t="s">
        <v>1024</v>
      </c>
      <c r="D408" s="52" t="str">
        <f t="shared" si="48"/>
        <v>Acavallo anatómiai zselés kishasvédős heveder</v>
      </c>
      <c r="E408" s="52" t="s">
        <v>2762</v>
      </c>
      <c r="F408" s="52" t="str">
        <f t="shared" si="49"/>
        <v>ACAVALLO LEATHER STUDGUARD GIRTH</v>
      </c>
      <c r="G408" s="52" t="s">
        <v>2882</v>
      </c>
      <c r="H408" s="116" t="str">
        <f t="shared" si="50"/>
        <v>Acavallo</v>
      </c>
      <c r="I408" s="35" t="s">
        <v>2999</v>
      </c>
      <c r="J408" s="53" t="str">
        <f t="shared" si="51"/>
        <v>Lófelszerelés</v>
      </c>
      <c r="K408" s="53" t="s">
        <v>3007</v>
      </c>
      <c r="L408" s="53" t="str">
        <f t="shared" si="52"/>
        <v>Nyereg és tartozékai</v>
      </c>
      <c r="M408" s="53" t="s">
        <v>3008</v>
      </c>
      <c r="N408" s="35" t="str">
        <f t="shared" si="53"/>
        <v>Heveder</v>
      </c>
      <c r="O408" s="35" t="s">
        <v>3009</v>
      </c>
      <c r="P408" s="53" t="str">
        <f t="shared" si="54"/>
        <v>Hasvédős heveder</v>
      </c>
      <c r="Q408" s="53" t="s">
        <v>3012</v>
      </c>
      <c r="R408" s="55" t="s">
        <v>3112</v>
      </c>
      <c r="S408" s="35" t="s">
        <v>1522</v>
      </c>
      <c r="T408" s="34">
        <v>0</v>
      </c>
      <c r="U408" s="35">
        <v>285.5</v>
      </c>
      <c r="V408" s="1" t="s">
        <v>2603</v>
      </c>
      <c r="W408" s="55">
        <v>1</v>
      </c>
      <c r="X408" s="35" t="str">
        <f>IFERROR(
    IF(ISNUMBER(MATCH(TRIM(CLEAN(SUBSTITUTE(SUBSTITUTE(Y408, CHAR(13), ""), CHAR(10), " "))), sizeList!A:A, 0)),
        INDEX(sizeList!B:B, MATCH(TRIM(CLEAN(SUBSTITUTE(SUBSTITUTE(Y408, CHAR(13), ""), CHAR(10), " "))), sizeList!A:A, 0)),
        IF(ISNUMBER(MATCH(Y408, sizeList!A:A, 0)),
            INDEX(sizeList!B:B, MATCH(Y408, sizeList!A:A, 0)),
            IF(ISNUMBER(MATCH(TRIM(CLEAN(SUBSTITUTE(SUBSTITUTE(Y408, CHAR(13), ""), CHAR(10), " "))), sizeList!B:B, 0)),
                INDEX(sizeList!B:B, MATCH(TRIM(CLEAN(SUBSTITUTE(SUBSTITUTE(Y408, CHAR(13), ""), CHAR(10), " "))), sizeList!B:B, 0)),
                IF(ISNUMBER(MATCH(Y408, sizeList!B:B, 0)),
                    INDEX(sizeList!B:B, MATCH(Y408, sizeList!B:B, 0)),
                    "")
            )
        )
    ),
    ""
)</f>
        <v>125 cm</v>
      </c>
      <c r="Y408" s="35" t="s">
        <v>841</v>
      </c>
      <c r="Z408" s="35" t="s">
        <v>2610</v>
      </c>
      <c r="AA408" s="117" t="str">
        <f t="shared" si="55"/>
        <v>COGNAC</v>
      </c>
      <c r="AB408" s="7" t="str">
        <f>IF(AA408="", "", IFERROR(VLOOKUP(AA408, colorList!A:B,2,FALSE),""))</f>
        <v>konyak</v>
      </c>
      <c r="AC408" s="7" t="str">
        <f>IF(Z408="", "", IFERROR(VLOOKUP(Z408, colorList!A:B,2,FALSE),""))</f>
        <v>konyak</v>
      </c>
      <c r="AD408" s="7"/>
    </row>
    <row r="409" spans="1:30" ht="60" customHeight="1" x14ac:dyDescent="0.25">
      <c r="A409" s="53" t="s">
        <v>867</v>
      </c>
      <c r="B409" s="7" t="str" cm="1">
        <f t="array" ref="B409">ProcessN2(S409,A409,C409)</f>
        <v>AC9400_COG</v>
      </c>
      <c r="C409" s="7" t="s">
        <v>1025</v>
      </c>
      <c r="D409" s="52" t="str">
        <f t="shared" si="48"/>
        <v>Acavallo anatómiai zselés kishasvédős heveder</v>
      </c>
      <c r="E409" s="52" t="s">
        <v>2762</v>
      </c>
      <c r="F409" s="52" t="str">
        <f t="shared" si="49"/>
        <v>ACAVALLO LEATHER STUDGUARD GIRTH</v>
      </c>
      <c r="G409" s="52" t="s">
        <v>2882</v>
      </c>
      <c r="H409" s="116" t="str">
        <f t="shared" si="50"/>
        <v>Acavallo</v>
      </c>
      <c r="I409" s="35" t="s">
        <v>2999</v>
      </c>
      <c r="J409" s="53" t="str">
        <f t="shared" si="51"/>
        <v>Lófelszerelés</v>
      </c>
      <c r="K409" s="53" t="s">
        <v>3007</v>
      </c>
      <c r="L409" s="53" t="str">
        <f t="shared" si="52"/>
        <v>Nyereg és tartozékai</v>
      </c>
      <c r="M409" s="53" t="s">
        <v>3008</v>
      </c>
      <c r="N409" s="35" t="str">
        <f t="shared" si="53"/>
        <v>Heveder</v>
      </c>
      <c r="O409" s="35" t="s">
        <v>3009</v>
      </c>
      <c r="P409" s="53" t="str">
        <f t="shared" si="54"/>
        <v>Hasvédős heveder</v>
      </c>
      <c r="Q409" s="53" t="s">
        <v>3012</v>
      </c>
      <c r="R409" s="55" t="s">
        <v>3112</v>
      </c>
      <c r="S409" s="35" t="s">
        <v>1523</v>
      </c>
      <c r="T409" s="34">
        <v>0</v>
      </c>
      <c r="U409" s="35">
        <v>285.5</v>
      </c>
      <c r="V409" s="1" t="s">
        <v>2603</v>
      </c>
      <c r="W409" s="55">
        <v>1</v>
      </c>
      <c r="X409" s="35" t="str">
        <f>IFERROR(
    IF(ISNUMBER(MATCH(TRIM(CLEAN(SUBSTITUTE(SUBSTITUTE(Y409, CHAR(13), ""), CHAR(10), " "))), sizeList!A:A, 0)),
        INDEX(sizeList!B:B, MATCH(TRIM(CLEAN(SUBSTITUTE(SUBSTITUTE(Y409, CHAR(13), ""), CHAR(10), " "))), sizeList!A:A, 0)),
        IF(ISNUMBER(MATCH(Y409, sizeList!A:A, 0)),
            INDEX(sizeList!B:B, MATCH(Y409, sizeList!A:A, 0)),
            IF(ISNUMBER(MATCH(TRIM(CLEAN(SUBSTITUTE(SUBSTITUTE(Y409, CHAR(13), ""), CHAR(10), " "))), sizeList!B:B, 0)),
                INDEX(sizeList!B:B, MATCH(TRIM(CLEAN(SUBSTITUTE(SUBSTITUTE(Y409, CHAR(13), ""), CHAR(10), " "))), sizeList!B:B, 0)),
                IF(ISNUMBER(MATCH(Y409, sizeList!B:B, 0)),
                    INDEX(sizeList!B:B, MATCH(Y409, sizeList!B:B, 0)),
                    "")
            )
        )
    ),
    ""
)</f>
        <v>130 cm</v>
      </c>
      <c r="Y409" s="35" t="s">
        <v>842</v>
      </c>
      <c r="Z409" s="35" t="s">
        <v>2610</v>
      </c>
      <c r="AA409" s="117" t="str">
        <f t="shared" si="55"/>
        <v>COGNAC</v>
      </c>
      <c r="AB409" s="7" t="str">
        <f>IF(AA409="", "", IFERROR(VLOOKUP(AA409, colorList!A:B,2,FALSE),""))</f>
        <v>konyak</v>
      </c>
      <c r="AC409" s="7" t="str">
        <f>IF(Z409="", "", IFERROR(VLOOKUP(Z409, colorList!A:B,2,FALSE),""))</f>
        <v>konyak</v>
      </c>
      <c r="AD409" s="7"/>
    </row>
    <row r="410" spans="1:30" ht="60" customHeight="1" x14ac:dyDescent="0.25">
      <c r="A410" s="53" t="s">
        <v>867</v>
      </c>
      <c r="B410" s="7" t="str" cm="1">
        <f t="array" ref="B410">ProcessN2(S410,A410,C410)</f>
        <v>AC9400_COG</v>
      </c>
      <c r="C410" s="7" t="s">
        <v>1026</v>
      </c>
      <c r="D410" s="52" t="str">
        <f t="shared" si="48"/>
        <v>Acavallo anatómiai zselés kishasvédős heveder</v>
      </c>
      <c r="E410" s="52" t="s">
        <v>2762</v>
      </c>
      <c r="F410" s="52" t="str">
        <f t="shared" si="49"/>
        <v>ACAVALLO LEATHER STUDGUARD GIRTH</v>
      </c>
      <c r="G410" s="52" t="s">
        <v>2882</v>
      </c>
      <c r="H410" s="116" t="str">
        <f t="shared" si="50"/>
        <v>Acavallo</v>
      </c>
      <c r="I410" s="35" t="s">
        <v>2999</v>
      </c>
      <c r="J410" s="53" t="str">
        <f t="shared" si="51"/>
        <v>Lófelszerelés</v>
      </c>
      <c r="K410" s="53" t="s">
        <v>3007</v>
      </c>
      <c r="L410" s="53" t="str">
        <f t="shared" si="52"/>
        <v>Nyereg és tartozékai</v>
      </c>
      <c r="M410" s="53" t="s">
        <v>3008</v>
      </c>
      <c r="N410" s="35" t="str">
        <f t="shared" si="53"/>
        <v>Heveder</v>
      </c>
      <c r="O410" s="35" t="s">
        <v>3009</v>
      </c>
      <c r="P410" s="53" t="str">
        <f t="shared" si="54"/>
        <v>Hasvédős heveder</v>
      </c>
      <c r="Q410" s="53" t="s">
        <v>3012</v>
      </c>
      <c r="R410" s="55" t="s">
        <v>3112</v>
      </c>
      <c r="S410" s="35" t="s">
        <v>1524</v>
      </c>
      <c r="T410" s="34">
        <v>0</v>
      </c>
      <c r="U410" s="35">
        <v>285.5</v>
      </c>
      <c r="V410" s="1" t="s">
        <v>2603</v>
      </c>
      <c r="W410" s="55">
        <v>1</v>
      </c>
      <c r="X410" s="35" t="str">
        <f>IFERROR(
    IF(ISNUMBER(MATCH(TRIM(CLEAN(SUBSTITUTE(SUBSTITUTE(Y410, CHAR(13), ""), CHAR(10), " "))), sizeList!A:A, 0)),
        INDEX(sizeList!B:B, MATCH(TRIM(CLEAN(SUBSTITUTE(SUBSTITUTE(Y410, CHAR(13), ""), CHAR(10), " "))), sizeList!A:A, 0)),
        IF(ISNUMBER(MATCH(Y410, sizeList!A:A, 0)),
            INDEX(sizeList!B:B, MATCH(Y410, sizeList!A:A, 0)),
            IF(ISNUMBER(MATCH(TRIM(CLEAN(SUBSTITUTE(SUBSTITUTE(Y410, CHAR(13), ""), CHAR(10), " "))), sizeList!B:B, 0)),
                INDEX(sizeList!B:B, MATCH(TRIM(CLEAN(SUBSTITUTE(SUBSTITUTE(Y410, CHAR(13), ""), CHAR(10), " "))), sizeList!B:B, 0)),
                IF(ISNUMBER(MATCH(Y410, sizeList!B:B, 0)),
                    INDEX(sizeList!B:B, MATCH(Y410, sizeList!B:B, 0)),
                    "")
            )
        )
    ),
    ""
)</f>
        <v>135 cm</v>
      </c>
      <c r="Y410" s="35" t="s">
        <v>843</v>
      </c>
      <c r="Z410" s="35" t="s">
        <v>2610</v>
      </c>
      <c r="AA410" s="117" t="str">
        <f t="shared" si="55"/>
        <v>COGNAC</v>
      </c>
      <c r="AB410" s="7" t="str">
        <f>IF(AA410="", "", IFERROR(VLOOKUP(AA410, colorList!A:B,2,FALSE),""))</f>
        <v>konyak</v>
      </c>
      <c r="AC410" s="7" t="str">
        <f>IF(Z410="", "", IFERROR(VLOOKUP(Z410, colorList!A:B,2,FALSE),""))</f>
        <v>konyak</v>
      </c>
      <c r="AD410" s="7"/>
    </row>
    <row r="411" spans="1:30" ht="60" customHeight="1" x14ac:dyDescent="0.25">
      <c r="A411" s="53" t="s">
        <v>867</v>
      </c>
      <c r="B411" s="7" t="str" cm="1">
        <f t="array" ref="B411">ProcessN2(S411,A411,C411)</f>
        <v>AC9400_COG</v>
      </c>
      <c r="C411" s="7" t="s">
        <v>1027</v>
      </c>
      <c r="D411" s="52" t="str">
        <f t="shared" si="48"/>
        <v>Acavallo anatómiai zselés kishasvédős heveder</v>
      </c>
      <c r="E411" s="52" t="s">
        <v>2762</v>
      </c>
      <c r="F411" s="52" t="str">
        <f t="shared" si="49"/>
        <v>ACAVALLO LEATHER STUDGUARD GIRTH</v>
      </c>
      <c r="G411" s="52" t="s">
        <v>2882</v>
      </c>
      <c r="H411" s="116" t="str">
        <f t="shared" si="50"/>
        <v>Acavallo</v>
      </c>
      <c r="I411" s="35" t="s">
        <v>2999</v>
      </c>
      <c r="J411" s="53" t="str">
        <f t="shared" si="51"/>
        <v>Lófelszerelés</v>
      </c>
      <c r="K411" s="53" t="s">
        <v>3007</v>
      </c>
      <c r="L411" s="53" t="str">
        <f t="shared" si="52"/>
        <v>Nyereg és tartozékai</v>
      </c>
      <c r="M411" s="53" t="s">
        <v>3008</v>
      </c>
      <c r="N411" s="35" t="str">
        <f t="shared" si="53"/>
        <v>Heveder</v>
      </c>
      <c r="O411" s="35" t="s">
        <v>3009</v>
      </c>
      <c r="P411" s="53" t="str">
        <f t="shared" si="54"/>
        <v>Hasvédős heveder</v>
      </c>
      <c r="Q411" s="53" t="s">
        <v>3012</v>
      </c>
      <c r="R411" s="55" t="s">
        <v>3112</v>
      </c>
      <c r="S411" s="35" t="s">
        <v>1525</v>
      </c>
      <c r="T411" s="34">
        <v>0</v>
      </c>
      <c r="U411" s="35">
        <v>285.5</v>
      </c>
      <c r="V411" s="1" t="s">
        <v>2603</v>
      </c>
      <c r="W411" s="55">
        <v>1</v>
      </c>
      <c r="X411" s="35" t="str">
        <f>IFERROR(
    IF(ISNUMBER(MATCH(TRIM(CLEAN(SUBSTITUTE(SUBSTITUTE(Y411, CHAR(13), ""), CHAR(10), " "))), sizeList!A:A, 0)),
        INDEX(sizeList!B:B, MATCH(TRIM(CLEAN(SUBSTITUTE(SUBSTITUTE(Y411, CHAR(13), ""), CHAR(10), " "))), sizeList!A:A, 0)),
        IF(ISNUMBER(MATCH(Y411, sizeList!A:A, 0)),
            INDEX(sizeList!B:B, MATCH(Y411, sizeList!A:A, 0)),
            IF(ISNUMBER(MATCH(TRIM(CLEAN(SUBSTITUTE(SUBSTITUTE(Y411, CHAR(13), ""), CHAR(10), " "))), sizeList!B:B, 0)),
                INDEX(sizeList!B:B, MATCH(TRIM(CLEAN(SUBSTITUTE(SUBSTITUTE(Y411, CHAR(13), ""), CHAR(10), " "))), sizeList!B:B, 0)),
                IF(ISNUMBER(MATCH(Y411, sizeList!B:B, 0)),
                    INDEX(sizeList!B:B, MATCH(Y411, sizeList!B:B, 0)),
                    "")
            )
        )
    ),
    ""
)</f>
        <v>140 cm</v>
      </c>
      <c r="Y411" s="35" t="s">
        <v>844</v>
      </c>
      <c r="Z411" s="35" t="s">
        <v>2610</v>
      </c>
      <c r="AA411" s="117" t="str">
        <f t="shared" si="55"/>
        <v>COGNAC</v>
      </c>
      <c r="AB411" s="7" t="str">
        <f>IF(AA411="", "", IFERROR(VLOOKUP(AA411, colorList!A:B,2,FALSE),""))</f>
        <v>konyak</v>
      </c>
      <c r="AC411" s="7" t="str">
        <f>IF(Z411="", "", IFERROR(VLOOKUP(Z411, colorList!A:B,2,FALSE),""))</f>
        <v>konyak</v>
      </c>
      <c r="AD411" s="7"/>
    </row>
    <row r="412" spans="1:30" ht="60" customHeight="1" x14ac:dyDescent="0.25">
      <c r="A412" s="53" t="s">
        <v>867</v>
      </c>
      <c r="B412" s="7" t="str" cm="1">
        <f t="array" ref="B412">ProcessN2(S412,A412,C412)</f>
        <v>AC9400_COG</v>
      </c>
      <c r="C412" s="7" t="s">
        <v>1028</v>
      </c>
      <c r="D412" s="52" t="str">
        <f t="shared" si="48"/>
        <v>Acavallo anatómiai zselés kishasvédős heveder</v>
      </c>
      <c r="E412" s="52" t="s">
        <v>2762</v>
      </c>
      <c r="F412" s="52" t="str">
        <f t="shared" si="49"/>
        <v>ACAVALLO LEATHER STUDGUARD GIRTH</v>
      </c>
      <c r="G412" s="52" t="s">
        <v>2882</v>
      </c>
      <c r="H412" s="116" t="str">
        <f t="shared" si="50"/>
        <v>Acavallo</v>
      </c>
      <c r="I412" s="35" t="s">
        <v>2999</v>
      </c>
      <c r="J412" s="53" t="str">
        <f t="shared" si="51"/>
        <v>Lófelszerelés</v>
      </c>
      <c r="K412" s="53" t="s">
        <v>3007</v>
      </c>
      <c r="L412" s="53" t="str">
        <f t="shared" si="52"/>
        <v>Nyereg és tartozékai</v>
      </c>
      <c r="M412" s="53" t="s">
        <v>3008</v>
      </c>
      <c r="N412" s="35" t="str">
        <f t="shared" si="53"/>
        <v>Heveder</v>
      </c>
      <c r="O412" s="35" t="s">
        <v>3009</v>
      </c>
      <c r="P412" s="53" t="str">
        <f t="shared" si="54"/>
        <v>Hasvédős heveder</v>
      </c>
      <c r="Q412" s="53" t="s">
        <v>3012</v>
      </c>
      <c r="R412" s="55" t="s">
        <v>3112</v>
      </c>
      <c r="S412" s="35" t="s">
        <v>1526</v>
      </c>
      <c r="T412" s="34">
        <v>0</v>
      </c>
      <c r="U412" s="35">
        <v>285.5</v>
      </c>
      <c r="V412" s="1" t="s">
        <v>2603</v>
      </c>
      <c r="W412" s="55">
        <v>1</v>
      </c>
      <c r="X412" s="35" t="str">
        <f>IFERROR(
    IF(ISNUMBER(MATCH(TRIM(CLEAN(SUBSTITUTE(SUBSTITUTE(Y412, CHAR(13), ""), CHAR(10), " "))), sizeList!A:A, 0)),
        INDEX(sizeList!B:B, MATCH(TRIM(CLEAN(SUBSTITUTE(SUBSTITUTE(Y412, CHAR(13), ""), CHAR(10), " "))), sizeList!A:A, 0)),
        IF(ISNUMBER(MATCH(Y412, sizeList!A:A, 0)),
            INDEX(sizeList!B:B, MATCH(Y412, sizeList!A:A, 0)),
            IF(ISNUMBER(MATCH(TRIM(CLEAN(SUBSTITUTE(SUBSTITUTE(Y412, CHAR(13), ""), CHAR(10), " "))), sizeList!B:B, 0)),
                INDEX(sizeList!B:B, MATCH(TRIM(CLEAN(SUBSTITUTE(SUBSTITUTE(Y412, CHAR(13), ""), CHAR(10), " "))), sizeList!B:B, 0)),
                IF(ISNUMBER(MATCH(Y412, sizeList!B:B, 0)),
                    INDEX(sizeList!B:B, MATCH(Y412, sizeList!B:B, 0)),
                    "")
            )
        )
    ),
    ""
)</f>
        <v>145 cm</v>
      </c>
      <c r="Y412" s="35" t="s">
        <v>845</v>
      </c>
      <c r="Z412" s="35" t="s">
        <v>2610</v>
      </c>
      <c r="AA412" s="117" t="str">
        <f t="shared" si="55"/>
        <v>COGNAC</v>
      </c>
      <c r="AB412" s="7" t="str">
        <f>IF(AA412="", "", IFERROR(VLOOKUP(AA412, colorList!A:B,2,FALSE),""))</f>
        <v>konyak</v>
      </c>
      <c r="AC412" s="7" t="str">
        <f>IF(Z412="", "", IFERROR(VLOOKUP(Z412, colorList!A:B,2,FALSE),""))</f>
        <v>konyak</v>
      </c>
      <c r="AD412" s="7"/>
    </row>
    <row r="413" spans="1:30" ht="60" customHeight="1" x14ac:dyDescent="0.25">
      <c r="A413" s="53" t="s">
        <v>867</v>
      </c>
      <c r="B413" s="7" t="str" cm="1">
        <f t="array" ref="B413">ProcessN2(S413,A413,C413)</f>
        <v>AC9400_COG</v>
      </c>
      <c r="C413" s="7" t="s">
        <v>1029</v>
      </c>
      <c r="D413" s="52" t="str">
        <f t="shared" si="48"/>
        <v>Acavallo anatómiai zselés kishasvédős heveder</v>
      </c>
      <c r="E413" s="52" t="s">
        <v>2762</v>
      </c>
      <c r="F413" s="52" t="str">
        <f t="shared" si="49"/>
        <v>ACAVALLO LEATHER STUDGUARD GIRTH</v>
      </c>
      <c r="G413" s="52" t="s">
        <v>2882</v>
      </c>
      <c r="H413" s="116" t="str">
        <f t="shared" si="50"/>
        <v>Acavallo</v>
      </c>
      <c r="I413" s="35" t="s">
        <v>2999</v>
      </c>
      <c r="J413" s="53" t="str">
        <f t="shared" si="51"/>
        <v>Lófelszerelés</v>
      </c>
      <c r="K413" s="53" t="s">
        <v>3007</v>
      </c>
      <c r="L413" s="53" t="str">
        <f t="shared" si="52"/>
        <v>Nyereg és tartozékai</v>
      </c>
      <c r="M413" s="53" t="s">
        <v>3008</v>
      </c>
      <c r="N413" s="35" t="str">
        <f t="shared" si="53"/>
        <v>Heveder</v>
      </c>
      <c r="O413" s="35" t="s">
        <v>3009</v>
      </c>
      <c r="P413" s="53" t="str">
        <f t="shared" si="54"/>
        <v>Hasvédős heveder</v>
      </c>
      <c r="Q413" s="53" t="s">
        <v>3012</v>
      </c>
      <c r="R413" s="55" t="s">
        <v>3112</v>
      </c>
      <c r="S413" s="35" t="s">
        <v>1527</v>
      </c>
      <c r="T413" s="34">
        <v>0</v>
      </c>
      <c r="U413" s="35">
        <v>285.5</v>
      </c>
      <c r="V413" s="1" t="s">
        <v>2603</v>
      </c>
      <c r="W413" s="55">
        <v>1</v>
      </c>
      <c r="X413" s="35" t="str">
        <f>IFERROR(
    IF(ISNUMBER(MATCH(TRIM(CLEAN(SUBSTITUTE(SUBSTITUTE(Y413, CHAR(13), ""), CHAR(10), " "))), sizeList!A:A, 0)),
        INDEX(sizeList!B:B, MATCH(TRIM(CLEAN(SUBSTITUTE(SUBSTITUTE(Y413, CHAR(13), ""), CHAR(10), " "))), sizeList!A:A, 0)),
        IF(ISNUMBER(MATCH(Y413, sizeList!A:A, 0)),
            INDEX(sizeList!B:B, MATCH(Y413, sizeList!A:A, 0)),
            IF(ISNUMBER(MATCH(TRIM(CLEAN(SUBSTITUTE(SUBSTITUTE(Y413, CHAR(13), ""), CHAR(10), " "))), sizeList!B:B, 0)),
                INDEX(sizeList!B:B, MATCH(TRIM(CLEAN(SUBSTITUTE(SUBSTITUTE(Y413, CHAR(13), ""), CHAR(10), " "))), sizeList!B:B, 0)),
                IF(ISNUMBER(MATCH(Y413, sizeList!B:B, 0)),
                    INDEX(sizeList!B:B, MATCH(Y413, sizeList!B:B, 0)),
                    "")
            )
        )
    ),
    ""
)</f>
        <v>150 cm</v>
      </c>
      <c r="Y413" s="35" t="s">
        <v>846</v>
      </c>
      <c r="Z413" s="35" t="s">
        <v>2610</v>
      </c>
      <c r="AA413" s="117" t="str">
        <f t="shared" si="55"/>
        <v>COGNAC</v>
      </c>
      <c r="AB413" s="7" t="str">
        <f>IF(AA413="", "", IFERROR(VLOOKUP(AA413, colorList!A:B,2,FALSE),""))</f>
        <v>konyak</v>
      </c>
      <c r="AC413" s="7" t="str">
        <f>IF(Z413="", "", IFERROR(VLOOKUP(Z413, colorList!A:B,2,FALSE),""))</f>
        <v>konyak</v>
      </c>
      <c r="AD413" s="7"/>
    </row>
    <row r="414" spans="1:30" ht="60" customHeight="1" x14ac:dyDescent="0.25">
      <c r="A414" s="53" t="s">
        <v>867</v>
      </c>
      <c r="B414" s="7" t="str" cm="1">
        <f t="array" ref="B414">ProcessN2(S414,A414,C414)</f>
        <v>AC9400_TM</v>
      </c>
      <c r="C414" s="7" t="s">
        <v>1030</v>
      </c>
      <c r="D414" s="52" t="str">
        <f t="shared" si="48"/>
        <v>Acavallo anatómiai zselés kishasvédős heveder</v>
      </c>
      <c r="E414" s="52" t="s">
        <v>2762</v>
      </c>
      <c r="F414" s="52" t="str">
        <f t="shared" si="49"/>
        <v>ACAVALLO LEATHER STUDGUARD GIRTH</v>
      </c>
      <c r="G414" s="52" t="s">
        <v>2882</v>
      </c>
      <c r="H414" s="116" t="str">
        <f t="shared" si="50"/>
        <v>Acavallo</v>
      </c>
      <c r="I414" s="35" t="s">
        <v>2999</v>
      </c>
      <c r="J414" s="53" t="str">
        <f t="shared" si="51"/>
        <v>Lófelszerelés</v>
      </c>
      <c r="K414" s="53" t="s">
        <v>3007</v>
      </c>
      <c r="L414" s="53" t="str">
        <f t="shared" si="52"/>
        <v>Nyereg és tartozékai</v>
      </c>
      <c r="M414" s="53" t="s">
        <v>3008</v>
      </c>
      <c r="N414" s="35" t="str">
        <f t="shared" si="53"/>
        <v>Heveder</v>
      </c>
      <c r="O414" s="35" t="s">
        <v>3009</v>
      </c>
      <c r="P414" s="53" t="str">
        <f t="shared" si="54"/>
        <v>Hasvédős heveder</v>
      </c>
      <c r="Q414" s="53" t="s">
        <v>3012</v>
      </c>
      <c r="R414" s="55" t="s">
        <v>3112</v>
      </c>
      <c r="S414" s="35" t="s">
        <v>1528</v>
      </c>
      <c r="T414" s="34">
        <v>0</v>
      </c>
      <c r="U414" s="35">
        <v>285.5</v>
      </c>
      <c r="V414" s="1" t="s">
        <v>2603</v>
      </c>
      <c r="W414" s="55">
        <v>1</v>
      </c>
      <c r="X414" s="35" t="str">
        <f>IFERROR(
    IF(ISNUMBER(MATCH(TRIM(CLEAN(SUBSTITUTE(SUBSTITUTE(Y414, CHAR(13), ""), CHAR(10), " "))), sizeList!A:A, 0)),
        INDEX(sizeList!B:B, MATCH(TRIM(CLEAN(SUBSTITUTE(SUBSTITUTE(Y414, CHAR(13), ""), CHAR(10), " "))), sizeList!A:A, 0)),
        IF(ISNUMBER(MATCH(Y414, sizeList!A:A, 0)),
            INDEX(sizeList!B:B, MATCH(Y414, sizeList!A:A, 0)),
            IF(ISNUMBER(MATCH(TRIM(CLEAN(SUBSTITUTE(SUBSTITUTE(Y414, CHAR(13), ""), CHAR(10), " "))), sizeList!B:B, 0)),
                INDEX(sizeList!B:B, MATCH(TRIM(CLEAN(SUBSTITUTE(SUBSTITUTE(Y414, CHAR(13), ""), CHAR(10), " "))), sizeList!B:B, 0)),
                IF(ISNUMBER(MATCH(Y414, sizeList!B:B, 0)),
                    INDEX(sizeList!B:B, MATCH(Y414, sizeList!B:B, 0)),
                    "")
            )
        )
    ),
    ""
)</f>
        <v>110 cm</v>
      </c>
      <c r="Y414" s="35" t="s">
        <v>837</v>
      </c>
      <c r="Z414" s="35" t="s">
        <v>2605</v>
      </c>
      <c r="AA414" s="117" t="str">
        <f t="shared" si="55"/>
        <v>DARK BROWN</v>
      </c>
      <c r="AB414" s="7" t="str">
        <f>IF(AA414="", "", IFERROR(VLOOKUP(AA414, colorList!A:B,2,FALSE),""))</f>
        <v>sötétbarna</v>
      </c>
      <c r="AC414" s="7" t="str">
        <f>IF(Z414="", "", IFERROR(VLOOKUP(Z414, colorList!A:B,2,FALSE),""))</f>
        <v>sötétbarna</v>
      </c>
      <c r="AD414" s="7"/>
    </row>
    <row r="415" spans="1:30" ht="60" customHeight="1" x14ac:dyDescent="0.25">
      <c r="A415" s="53" t="s">
        <v>867</v>
      </c>
      <c r="B415" s="7" t="str" cm="1">
        <f t="array" ref="B415">ProcessN2(S415,A415,C415)</f>
        <v>AC9400_TM</v>
      </c>
      <c r="C415" s="7" t="s">
        <v>985</v>
      </c>
      <c r="D415" s="52" t="str">
        <f t="shared" si="48"/>
        <v>Acavallo anatómiai zselés kishasvédős heveder</v>
      </c>
      <c r="E415" s="52" t="s">
        <v>2762</v>
      </c>
      <c r="F415" s="52" t="str">
        <f t="shared" si="49"/>
        <v>ACAVALLO LEATHER STUDGUARD GIRTH</v>
      </c>
      <c r="G415" s="52" t="s">
        <v>2882</v>
      </c>
      <c r="H415" s="116" t="str">
        <f t="shared" si="50"/>
        <v>Acavallo</v>
      </c>
      <c r="I415" s="35" t="s">
        <v>2999</v>
      </c>
      <c r="J415" s="53" t="str">
        <f t="shared" si="51"/>
        <v>Lófelszerelés</v>
      </c>
      <c r="K415" s="53" t="s">
        <v>3007</v>
      </c>
      <c r="L415" s="53" t="str">
        <f t="shared" si="52"/>
        <v>Nyereg és tartozékai</v>
      </c>
      <c r="M415" s="53" t="s">
        <v>3008</v>
      </c>
      <c r="N415" s="35" t="str">
        <f t="shared" si="53"/>
        <v>Heveder</v>
      </c>
      <c r="O415" s="35" t="s">
        <v>3009</v>
      </c>
      <c r="P415" s="53" t="str">
        <f t="shared" si="54"/>
        <v>Hasvédős heveder</v>
      </c>
      <c r="Q415" s="53" t="s">
        <v>3012</v>
      </c>
      <c r="R415" s="55" t="s">
        <v>3112</v>
      </c>
      <c r="S415" s="35" t="s">
        <v>1529</v>
      </c>
      <c r="T415" s="34">
        <v>0</v>
      </c>
      <c r="U415" s="35">
        <v>285.5</v>
      </c>
      <c r="V415" s="1" t="s">
        <v>2603</v>
      </c>
      <c r="W415" s="55">
        <v>1</v>
      </c>
      <c r="X415" s="35" t="str">
        <f>IFERROR(
    IF(ISNUMBER(MATCH(TRIM(CLEAN(SUBSTITUTE(SUBSTITUTE(Y415, CHAR(13), ""), CHAR(10), " "))), sizeList!A:A, 0)),
        INDEX(sizeList!B:B, MATCH(TRIM(CLEAN(SUBSTITUTE(SUBSTITUTE(Y415, CHAR(13), ""), CHAR(10), " "))), sizeList!A:A, 0)),
        IF(ISNUMBER(MATCH(Y415, sizeList!A:A, 0)),
            INDEX(sizeList!B:B, MATCH(Y415, sizeList!A:A, 0)),
            IF(ISNUMBER(MATCH(TRIM(CLEAN(SUBSTITUTE(SUBSTITUTE(Y415, CHAR(13), ""), CHAR(10), " "))), sizeList!B:B, 0)),
                INDEX(sizeList!B:B, MATCH(TRIM(CLEAN(SUBSTITUTE(SUBSTITUTE(Y415, CHAR(13), ""), CHAR(10), " "))), sizeList!B:B, 0)),
                IF(ISNUMBER(MATCH(Y415, sizeList!B:B, 0)),
                    INDEX(sizeList!B:B, MATCH(Y415, sizeList!B:B, 0)),
                    "")
            )
        )
    ),
    ""
)</f>
        <v>115 cm</v>
      </c>
      <c r="Y415" s="35" t="s">
        <v>838</v>
      </c>
      <c r="Z415" s="35" t="s">
        <v>2605</v>
      </c>
      <c r="AA415" s="117" t="str">
        <f t="shared" si="55"/>
        <v>DARK BROWN</v>
      </c>
      <c r="AB415" s="7" t="str">
        <f>IF(AA415="", "", IFERROR(VLOOKUP(AA415, colorList!A:B,2,FALSE),""))</f>
        <v>sötétbarna</v>
      </c>
      <c r="AC415" s="7" t="str">
        <f>IF(Z415="", "", IFERROR(VLOOKUP(Z415, colorList!A:B,2,FALSE),""))</f>
        <v>sötétbarna</v>
      </c>
      <c r="AD415" s="7"/>
    </row>
    <row r="416" spans="1:30" ht="60" customHeight="1" x14ac:dyDescent="0.25">
      <c r="A416" s="53" t="s">
        <v>867</v>
      </c>
      <c r="B416" s="7" t="str" cm="1">
        <f t="array" ref="B416">ProcessN2(S416,A416,C416)</f>
        <v>AC9400_TM</v>
      </c>
      <c r="C416" s="7" t="s">
        <v>986</v>
      </c>
      <c r="D416" s="52" t="str">
        <f t="shared" si="48"/>
        <v>Acavallo anatómiai zselés kishasvédős heveder</v>
      </c>
      <c r="E416" s="52" t="s">
        <v>2762</v>
      </c>
      <c r="F416" s="52" t="str">
        <f t="shared" si="49"/>
        <v>ACAVALLO LEATHER STUDGUARD GIRTH</v>
      </c>
      <c r="G416" s="52" t="s">
        <v>2882</v>
      </c>
      <c r="H416" s="116" t="str">
        <f t="shared" si="50"/>
        <v>Acavallo</v>
      </c>
      <c r="I416" s="35" t="s">
        <v>2999</v>
      </c>
      <c r="J416" s="53" t="str">
        <f t="shared" si="51"/>
        <v>Lófelszerelés</v>
      </c>
      <c r="K416" s="53" t="s">
        <v>3007</v>
      </c>
      <c r="L416" s="53" t="str">
        <f t="shared" si="52"/>
        <v>Nyereg és tartozékai</v>
      </c>
      <c r="M416" s="53" t="s">
        <v>3008</v>
      </c>
      <c r="N416" s="35" t="str">
        <f t="shared" si="53"/>
        <v>Heveder</v>
      </c>
      <c r="O416" s="35" t="s">
        <v>3009</v>
      </c>
      <c r="P416" s="53" t="str">
        <f t="shared" si="54"/>
        <v>Hasvédős heveder</v>
      </c>
      <c r="Q416" s="53" t="s">
        <v>3012</v>
      </c>
      <c r="R416" s="55" t="s">
        <v>3112</v>
      </c>
      <c r="S416" s="35" t="s">
        <v>1530</v>
      </c>
      <c r="T416" s="34">
        <v>0</v>
      </c>
      <c r="U416" s="35">
        <v>285.5</v>
      </c>
      <c r="V416" s="1" t="s">
        <v>2603</v>
      </c>
      <c r="W416" s="55">
        <v>1</v>
      </c>
      <c r="X416" s="35" t="str">
        <f>IFERROR(
    IF(ISNUMBER(MATCH(TRIM(CLEAN(SUBSTITUTE(SUBSTITUTE(Y416, CHAR(13), ""), CHAR(10), " "))), sizeList!A:A, 0)),
        INDEX(sizeList!B:B, MATCH(TRIM(CLEAN(SUBSTITUTE(SUBSTITUTE(Y416, CHAR(13), ""), CHAR(10), " "))), sizeList!A:A, 0)),
        IF(ISNUMBER(MATCH(Y416, sizeList!A:A, 0)),
            INDEX(sizeList!B:B, MATCH(Y416, sizeList!A:A, 0)),
            IF(ISNUMBER(MATCH(TRIM(CLEAN(SUBSTITUTE(SUBSTITUTE(Y416, CHAR(13), ""), CHAR(10), " "))), sizeList!B:B, 0)),
                INDEX(sizeList!B:B, MATCH(TRIM(CLEAN(SUBSTITUTE(SUBSTITUTE(Y416, CHAR(13), ""), CHAR(10), " "))), sizeList!B:B, 0)),
                IF(ISNUMBER(MATCH(Y416, sizeList!B:B, 0)),
                    INDEX(sizeList!B:B, MATCH(Y416, sizeList!B:B, 0)),
                    "")
            )
        )
    ),
    ""
)</f>
        <v>120 cm</v>
      </c>
      <c r="Y416" s="35" t="s">
        <v>840</v>
      </c>
      <c r="Z416" s="35" t="s">
        <v>2605</v>
      </c>
      <c r="AA416" s="117" t="str">
        <f t="shared" si="55"/>
        <v>DARK BROWN</v>
      </c>
      <c r="AB416" s="7" t="str">
        <f>IF(AA416="", "", IFERROR(VLOOKUP(AA416, colorList!A:B,2,FALSE),""))</f>
        <v>sötétbarna</v>
      </c>
      <c r="AC416" s="7" t="str">
        <f>IF(Z416="", "", IFERROR(VLOOKUP(Z416, colorList!A:B,2,FALSE),""))</f>
        <v>sötétbarna</v>
      </c>
      <c r="AD416" s="7"/>
    </row>
    <row r="417" spans="1:30" s="72" customFormat="1" ht="60" customHeight="1" x14ac:dyDescent="0.25">
      <c r="A417" s="53" t="s">
        <v>867</v>
      </c>
      <c r="B417" s="7" t="str" cm="1">
        <f t="array" ref="B417">ProcessN2(S417,A417,C417)</f>
        <v>AC9400_TM</v>
      </c>
      <c r="C417" s="7" t="s">
        <v>987</v>
      </c>
      <c r="D417" s="52" t="str">
        <f t="shared" si="48"/>
        <v>Acavallo anatómiai zselés kishasvédős heveder</v>
      </c>
      <c r="E417" s="52" t="s">
        <v>2762</v>
      </c>
      <c r="F417" s="52" t="str">
        <f t="shared" si="49"/>
        <v>ACAVALLO LEATHER STUDGUARD GIRTH</v>
      </c>
      <c r="G417" s="52" t="s">
        <v>2882</v>
      </c>
      <c r="H417" s="116" t="str">
        <f t="shared" si="50"/>
        <v>Acavallo</v>
      </c>
      <c r="I417" s="35" t="s">
        <v>2999</v>
      </c>
      <c r="J417" s="53" t="str">
        <f t="shared" si="51"/>
        <v>Lófelszerelés</v>
      </c>
      <c r="K417" s="53" t="s">
        <v>3007</v>
      </c>
      <c r="L417" s="53" t="str">
        <f t="shared" si="52"/>
        <v>Nyereg és tartozékai</v>
      </c>
      <c r="M417" s="53" t="s">
        <v>3008</v>
      </c>
      <c r="N417" s="35" t="str">
        <f t="shared" si="53"/>
        <v>Heveder</v>
      </c>
      <c r="O417" s="35" t="s">
        <v>3009</v>
      </c>
      <c r="P417" s="53" t="str">
        <f t="shared" si="54"/>
        <v>Hasvédős heveder</v>
      </c>
      <c r="Q417" s="53" t="s">
        <v>3012</v>
      </c>
      <c r="R417" s="55" t="s">
        <v>3112</v>
      </c>
      <c r="S417" s="35" t="s">
        <v>1531</v>
      </c>
      <c r="T417" s="34">
        <v>0</v>
      </c>
      <c r="U417" s="35">
        <v>285.5</v>
      </c>
      <c r="V417" s="1" t="s">
        <v>2603</v>
      </c>
      <c r="W417" s="55">
        <v>1</v>
      </c>
      <c r="X417" s="35" t="str">
        <f>IFERROR(
    IF(ISNUMBER(MATCH(TRIM(CLEAN(SUBSTITUTE(SUBSTITUTE(Y417, CHAR(13), ""), CHAR(10), " "))), sizeList!A:A, 0)),
        INDEX(sizeList!B:B, MATCH(TRIM(CLEAN(SUBSTITUTE(SUBSTITUTE(Y417, CHAR(13), ""), CHAR(10), " "))), sizeList!A:A, 0)),
        IF(ISNUMBER(MATCH(Y417, sizeList!A:A, 0)),
            INDEX(sizeList!B:B, MATCH(Y417, sizeList!A:A, 0)),
            IF(ISNUMBER(MATCH(TRIM(CLEAN(SUBSTITUTE(SUBSTITUTE(Y417, CHAR(13), ""), CHAR(10), " "))), sizeList!B:B, 0)),
                INDEX(sizeList!B:B, MATCH(TRIM(CLEAN(SUBSTITUTE(SUBSTITUTE(Y417, CHAR(13), ""), CHAR(10), " "))), sizeList!B:B, 0)),
                IF(ISNUMBER(MATCH(Y417, sizeList!B:B, 0)),
                    INDEX(sizeList!B:B, MATCH(Y417, sizeList!B:B, 0)),
                    "")
            )
        )
    ),
    ""
)</f>
        <v>125 cm</v>
      </c>
      <c r="Y417" s="35" t="s">
        <v>841</v>
      </c>
      <c r="Z417" s="35" t="s">
        <v>2605</v>
      </c>
      <c r="AA417" s="117" t="str">
        <f t="shared" si="55"/>
        <v>DARK BROWN</v>
      </c>
      <c r="AB417" s="7" t="str">
        <f>IF(AA417="", "", IFERROR(VLOOKUP(AA417, colorList!A:B,2,FALSE),""))</f>
        <v>sötétbarna</v>
      </c>
      <c r="AC417" s="7" t="str">
        <f>IF(Z417="", "", IFERROR(VLOOKUP(Z417, colorList!A:B,2,FALSE),""))</f>
        <v>sötétbarna</v>
      </c>
    </row>
    <row r="418" spans="1:30" s="72" customFormat="1" ht="60" customHeight="1" x14ac:dyDescent="0.25">
      <c r="A418" s="53" t="s">
        <v>867</v>
      </c>
      <c r="B418" s="7" t="str" cm="1">
        <f t="array" ref="B418">ProcessN2(S418,A418,C418)</f>
        <v>AC9400_TM</v>
      </c>
      <c r="C418" s="7" t="s">
        <v>988</v>
      </c>
      <c r="D418" s="52" t="str">
        <f t="shared" si="48"/>
        <v>Acavallo anatómiai zselés kishasvédős heveder</v>
      </c>
      <c r="E418" s="52" t="s">
        <v>2762</v>
      </c>
      <c r="F418" s="52" t="str">
        <f t="shared" si="49"/>
        <v>ACAVALLO LEATHER STUDGUARD GIRTH</v>
      </c>
      <c r="G418" s="52" t="s">
        <v>2882</v>
      </c>
      <c r="H418" s="116" t="str">
        <f t="shared" si="50"/>
        <v>Acavallo</v>
      </c>
      <c r="I418" s="35" t="s">
        <v>2999</v>
      </c>
      <c r="J418" s="53" t="str">
        <f t="shared" si="51"/>
        <v>Lófelszerelés</v>
      </c>
      <c r="K418" s="53" t="s">
        <v>3007</v>
      </c>
      <c r="L418" s="53" t="str">
        <f t="shared" si="52"/>
        <v>Nyereg és tartozékai</v>
      </c>
      <c r="M418" s="53" t="s">
        <v>3008</v>
      </c>
      <c r="N418" s="35" t="str">
        <f t="shared" si="53"/>
        <v>Heveder</v>
      </c>
      <c r="O418" s="35" t="s">
        <v>3009</v>
      </c>
      <c r="P418" s="53" t="str">
        <f t="shared" si="54"/>
        <v>Hasvédős heveder</v>
      </c>
      <c r="Q418" s="53" t="s">
        <v>3012</v>
      </c>
      <c r="R418" s="55" t="s">
        <v>3112</v>
      </c>
      <c r="S418" s="35" t="s">
        <v>1532</v>
      </c>
      <c r="T418" s="34">
        <v>0</v>
      </c>
      <c r="U418" s="35">
        <v>285.5</v>
      </c>
      <c r="V418" s="1" t="s">
        <v>2603</v>
      </c>
      <c r="W418" s="55">
        <v>1</v>
      </c>
      <c r="X418" s="35" t="str">
        <f>IFERROR(
    IF(ISNUMBER(MATCH(TRIM(CLEAN(SUBSTITUTE(SUBSTITUTE(Y418, CHAR(13), ""), CHAR(10), " "))), sizeList!A:A, 0)),
        INDEX(sizeList!B:B, MATCH(TRIM(CLEAN(SUBSTITUTE(SUBSTITUTE(Y418, CHAR(13), ""), CHAR(10), " "))), sizeList!A:A, 0)),
        IF(ISNUMBER(MATCH(Y418, sizeList!A:A, 0)),
            INDEX(sizeList!B:B, MATCH(Y418, sizeList!A:A, 0)),
            IF(ISNUMBER(MATCH(TRIM(CLEAN(SUBSTITUTE(SUBSTITUTE(Y418, CHAR(13), ""), CHAR(10), " "))), sizeList!B:B, 0)),
                INDEX(sizeList!B:B, MATCH(TRIM(CLEAN(SUBSTITUTE(SUBSTITUTE(Y418, CHAR(13), ""), CHAR(10), " "))), sizeList!B:B, 0)),
                IF(ISNUMBER(MATCH(Y418, sizeList!B:B, 0)),
                    INDEX(sizeList!B:B, MATCH(Y418, sizeList!B:B, 0)),
                    "")
            )
        )
    ),
    ""
)</f>
        <v>130 cm</v>
      </c>
      <c r="Y418" s="35" t="s">
        <v>842</v>
      </c>
      <c r="Z418" s="35" t="s">
        <v>2605</v>
      </c>
      <c r="AA418" s="117" t="str">
        <f t="shared" si="55"/>
        <v>DARK BROWN</v>
      </c>
      <c r="AB418" s="7" t="str">
        <f>IF(AA418="", "", IFERROR(VLOOKUP(AA418, colorList!A:B,2,FALSE),""))</f>
        <v>sötétbarna</v>
      </c>
      <c r="AC418" s="7" t="str">
        <f>IF(Z418="", "", IFERROR(VLOOKUP(Z418, colorList!A:B,2,FALSE),""))</f>
        <v>sötétbarna</v>
      </c>
    </row>
    <row r="419" spans="1:30" s="72" customFormat="1" ht="60" customHeight="1" x14ac:dyDescent="0.25">
      <c r="A419" s="53" t="s">
        <v>867</v>
      </c>
      <c r="B419" s="7" t="str" cm="1">
        <f t="array" ref="B419">ProcessN2(S419,A419,C419)</f>
        <v>AC9400_TM</v>
      </c>
      <c r="C419" s="7" t="s">
        <v>989</v>
      </c>
      <c r="D419" s="52" t="str">
        <f t="shared" si="48"/>
        <v>Acavallo anatómiai zselés kishasvédős heveder</v>
      </c>
      <c r="E419" s="52" t="s">
        <v>2762</v>
      </c>
      <c r="F419" s="52" t="str">
        <f t="shared" si="49"/>
        <v>ACAVALLO LEATHER STUDGUARD GIRTH</v>
      </c>
      <c r="G419" s="52" t="s">
        <v>2882</v>
      </c>
      <c r="H419" s="116" t="str">
        <f t="shared" si="50"/>
        <v>Acavallo</v>
      </c>
      <c r="I419" s="35" t="s">
        <v>2999</v>
      </c>
      <c r="J419" s="53" t="str">
        <f t="shared" si="51"/>
        <v>Lófelszerelés</v>
      </c>
      <c r="K419" s="53" t="s">
        <v>3007</v>
      </c>
      <c r="L419" s="53" t="str">
        <f t="shared" si="52"/>
        <v>Nyereg és tartozékai</v>
      </c>
      <c r="M419" s="53" t="s">
        <v>3008</v>
      </c>
      <c r="N419" s="35" t="str">
        <f t="shared" si="53"/>
        <v>Heveder</v>
      </c>
      <c r="O419" s="35" t="s">
        <v>3009</v>
      </c>
      <c r="P419" s="53" t="str">
        <f t="shared" si="54"/>
        <v>Hasvédős heveder</v>
      </c>
      <c r="Q419" s="53" t="s">
        <v>3012</v>
      </c>
      <c r="R419" s="55" t="s">
        <v>3112</v>
      </c>
      <c r="S419" s="35" t="s">
        <v>1533</v>
      </c>
      <c r="T419" s="34">
        <v>0</v>
      </c>
      <c r="U419" s="35">
        <v>285.5</v>
      </c>
      <c r="V419" s="1" t="s">
        <v>2603</v>
      </c>
      <c r="W419" s="55">
        <v>1</v>
      </c>
      <c r="X419" s="35" t="str">
        <f>IFERROR(
    IF(ISNUMBER(MATCH(TRIM(CLEAN(SUBSTITUTE(SUBSTITUTE(Y419, CHAR(13), ""), CHAR(10), " "))), sizeList!A:A, 0)),
        INDEX(sizeList!B:B, MATCH(TRIM(CLEAN(SUBSTITUTE(SUBSTITUTE(Y419, CHAR(13), ""), CHAR(10), " "))), sizeList!A:A, 0)),
        IF(ISNUMBER(MATCH(Y419, sizeList!A:A, 0)),
            INDEX(sizeList!B:B, MATCH(Y419, sizeList!A:A, 0)),
            IF(ISNUMBER(MATCH(TRIM(CLEAN(SUBSTITUTE(SUBSTITUTE(Y419, CHAR(13), ""), CHAR(10), " "))), sizeList!B:B, 0)),
                INDEX(sizeList!B:B, MATCH(TRIM(CLEAN(SUBSTITUTE(SUBSTITUTE(Y419, CHAR(13), ""), CHAR(10), " "))), sizeList!B:B, 0)),
                IF(ISNUMBER(MATCH(Y419, sizeList!B:B, 0)),
                    INDEX(sizeList!B:B, MATCH(Y419, sizeList!B:B, 0)),
                    "")
            )
        )
    ),
    ""
)</f>
        <v>135 cm</v>
      </c>
      <c r="Y419" s="35" t="s">
        <v>843</v>
      </c>
      <c r="Z419" s="35" t="s">
        <v>2605</v>
      </c>
      <c r="AA419" s="117" t="str">
        <f t="shared" si="55"/>
        <v>DARK BROWN</v>
      </c>
      <c r="AB419" s="7" t="str">
        <f>IF(AA419="", "", IFERROR(VLOOKUP(AA419, colorList!A:B,2,FALSE),""))</f>
        <v>sötétbarna</v>
      </c>
      <c r="AC419" s="7" t="str">
        <f>IF(Z419="", "", IFERROR(VLOOKUP(Z419, colorList!A:B,2,FALSE),""))</f>
        <v>sötétbarna</v>
      </c>
    </row>
    <row r="420" spans="1:30" ht="60" customHeight="1" x14ac:dyDescent="0.25">
      <c r="A420" s="53" t="s">
        <v>867</v>
      </c>
      <c r="B420" s="7" t="str" cm="1">
        <f t="array" ref="B420">ProcessN2(S420,A420,C420)</f>
        <v>AC9400_TM</v>
      </c>
      <c r="C420" s="7" t="s">
        <v>990</v>
      </c>
      <c r="D420" s="52" t="str">
        <f t="shared" si="48"/>
        <v>Acavallo anatómiai zselés kishasvédős heveder</v>
      </c>
      <c r="E420" s="52" t="s">
        <v>2762</v>
      </c>
      <c r="F420" s="52" t="str">
        <f t="shared" si="49"/>
        <v>ACAVALLO LEATHER STUDGUARD GIRTH</v>
      </c>
      <c r="G420" s="52" t="s">
        <v>2882</v>
      </c>
      <c r="H420" s="116" t="str">
        <f t="shared" si="50"/>
        <v>Acavallo</v>
      </c>
      <c r="I420" s="35" t="s">
        <v>2999</v>
      </c>
      <c r="J420" s="53" t="str">
        <f t="shared" si="51"/>
        <v>Lófelszerelés</v>
      </c>
      <c r="K420" s="53" t="s">
        <v>3007</v>
      </c>
      <c r="L420" s="53" t="str">
        <f t="shared" si="52"/>
        <v>Nyereg és tartozékai</v>
      </c>
      <c r="M420" s="53" t="s">
        <v>3008</v>
      </c>
      <c r="N420" s="35" t="str">
        <f t="shared" si="53"/>
        <v>Heveder</v>
      </c>
      <c r="O420" s="35" t="s">
        <v>3009</v>
      </c>
      <c r="P420" s="53" t="str">
        <f t="shared" si="54"/>
        <v>Hasvédős heveder</v>
      </c>
      <c r="Q420" s="53" t="s">
        <v>3012</v>
      </c>
      <c r="R420" s="55" t="s">
        <v>3112</v>
      </c>
      <c r="S420" s="35" t="s">
        <v>1534</v>
      </c>
      <c r="T420" s="34">
        <v>0</v>
      </c>
      <c r="U420" s="35">
        <v>285.5</v>
      </c>
      <c r="V420" s="1" t="s">
        <v>2603</v>
      </c>
      <c r="W420" s="55">
        <v>1</v>
      </c>
      <c r="X420" s="35" t="str">
        <f>IFERROR(
    IF(ISNUMBER(MATCH(TRIM(CLEAN(SUBSTITUTE(SUBSTITUTE(Y420, CHAR(13), ""), CHAR(10), " "))), sizeList!A:A, 0)),
        INDEX(sizeList!B:B, MATCH(TRIM(CLEAN(SUBSTITUTE(SUBSTITUTE(Y420, CHAR(13), ""), CHAR(10), " "))), sizeList!A:A, 0)),
        IF(ISNUMBER(MATCH(Y420, sizeList!A:A, 0)),
            INDEX(sizeList!B:B, MATCH(Y420, sizeList!A:A, 0)),
            IF(ISNUMBER(MATCH(TRIM(CLEAN(SUBSTITUTE(SUBSTITUTE(Y420, CHAR(13), ""), CHAR(10), " "))), sizeList!B:B, 0)),
                INDEX(sizeList!B:B, MATCH(TRIM(CLEAN(SUBSTITUTE(SUBSTITUTE(Y420, CHAR(13), ""), CHAR(10), " "))), sizeList!B:B, 0)),
                IF(ISNUMBER(MATCH(Y420, sizeList!B:B, 0)),
                    INDEX(sizeList!B:B, MATCH(Y420, sizeList!B:B, 0)),
                    "")
            )
        )
    ),
    ""
)</f>
        <v>140 cm</v>
      </c>
      <c r="Y420" s="35" t="s">
        <v>844</v>
      </c>
      <c r="Z420" s="35" t="s">
        <v>2605</v>
      </c>
      <c r="AA420" s="117" t="str">
        <f t="shared" si="55"/>
        <v>DARK BROWN</v>
      </c>
      <c r="AB420" s="7" t="str">
        <f>IF(AA420="", "", IFERROR(VLOOKUP(AA420, colorList!A:B,2,FALSE),""))</f>
        <v>sötétbarna</v>
      </c>
      <c r="AC420" s="7" t="str">
        <f>IF(Z420="", "", IFERROR(VLOOKUP(Z420, colorList!A:B,2,FALSE),""))</f>
        <v>sötétbarna</v>
      </c>
      <c r="AD420" s="7"/>
    </row>
    <row r="421" spans="1:30" ht="60" customHeight="1" x14ac:dyDescent="0.25">
      <c r="A421" s="53" t="s">
        <v>867</v>
      </c>
      <c r="B421" s="7" t="str" cm="1">
        <f t="array" ref="B421">ProcessN2(S421,A421,C421)</f>
        <v>AC9400_TM</v>
      </c>
      <c r="C421" s="7" t="s">
        <v>1031</v>
      </c>
      <c r="D421" s="52" t="str">
        <f t="shared" si="48"/>
        <v>Acavallo anatómiai zselés kishasvédős heveder</v>
      </c>
      <c r="E421" s="52" t="s">
        <v>2762</v>
      </c>
      <c r="F421" s="52" t="str">
        <f t="shared" si="49"/>
        <v>ACAVALLO LEATHER STUDGUARD GIRTH</v>
      </c>
      <c r="G421" s="52" t="s">
        <v>2882</v>
      </c>
      <c r="H421" s="116" t="str">
        <f t="shared" si="50"/>
        <v>Acavallo</v>
      </c>
      <c r="I421" s="35" t="s">
        <v>2999</v>
      </c>
      <c r="J421" s="53" t="str">
        <f t="shared" si="51"/>
        <v>Lófelszerelés</v>
      </c>
      <c r="K421" s="53" t="s">
        <v>3007</v>
      </c>
      <c r="L421" s="53" t="str">
        <f t="shared" si="52"/>
        <v>Nyereg és tartozékai</v>
      </c>
      <c r="M421" s="53" t="s">
        <v>3008</v>
      </c>
      <c r="N421" s="35" t="str">
        <f t="shared" si="53"/>
        <v>Heveder</v>
      </c>
      <c r="O421" s="35" t="s">
        <v>3009</v>
      </c>
      <c r="P421" s="53" t="str">
        <f t="shared" si="54"/>
        <v>Hasvédős heveder</v>
      </c>
      <c r="Q421" s="53" t="s">
        <v>3012</v>
      </c>
      <c r="R421" s="55" t="s">
        <v>3112</v>
      </c>
      <c r="S421" s="35" t="s">
        <v>1535</v>
      </c>
      <c r="T421" s="34">
        <v>0</v>
      </c>
      <c r="U421" s="35">
        <v>285.5</v>
      </c>
      <c r="V421" s="1" t="s">
        <v>2603</v>
      </c>
      <c r="W421" s="55">
        <v>1</v>
      </c>
      <c r="X421" s="35" t="str">
        <f>IFERROR(
    IF(ISNUMBER(MATCH(TRIM(CLEAN(SUBSTITUTE(SUBSTITUTE(Y421, CHAR(13), ""), CHAR(10), " "))), sizeList!A:A, 0)),
        INDEX(sizeList!B:B, MATCH(TRIM(CLEAN(SUBSTITUTE(SUBSTITUTE(Y421, CHAR(13), ""), CHAR(10), " "))), sizeList!A:A, 0)),
        IF(ISNUMBER(MATCH(Y421, sizeList!A:A, 0)),
            INDEX(sizeList!B:B, MATCH(Y421, sizeList!A:A, 0)),
            IF(ISNUMBER(MATCH(TRIM(CLEAN(SUBSTITUTE(SUBSTITUTE(Y421, CHAR(13), ""), CHAR(10), " "))), sizeList!B:B, 0)),
                INDEX(sizeList!B:B, MATCH(TRIM(CLEAN(SUBSTITUTE(SUBSTITUTE(Y421, CHAR(13), ""), CHAR(10), " "))), sizeList!B:B, 0)),
                IF(ISNUMBER(MATCH(Y421, sizeList!B:B, 0)),
                    INDEX(sizeList!B:B, MATCH(Y421, sizeList!B:B, 0)),
                    "")
            )
        )
    ),
    ""
)</f>
        <v>145 cm</v>
      </c>
      <c r="Y421" s="35" t="s">
        <v>845</v>
      </c>
      <c r="Z421" s="35" t="s">
        <v>2605</v>
      </c>
      <c r="AA421" s="117" t="str">
        <f t="shared" si="55"/>
        <v>DARK BROWN</v>
      </c>
      <c r="AB421" s="7" t="str">
        <f>IF(AA421="", "", IFERROR(VLOOKUP(AA421, colorList!A:B,2,FALSE),""))</f>
        <v>sötétbarna</v>
      </c>
      <c r="AC421" s="7" t="str">
        <f>IF(Z421="", "", IFERROR(VLOOKUP(Z421, colorList!A:B,2,FALSE),""))</f>
        <v>sötétbarna</v>
      </c>
      <c r="AD421" s="7"/>
    </row>
    <row r="422" spans="1:30" ht="60" customHeight="1" x14ac:dyDescent="0.25">
      <c r="A422" s="53" t="s">
        <v>867</v>
      </c>
      <c r="B422" s="7" t="str" cm="1">
        <f t="array" ref="B422">ProcessN2(S422,A422,C422)</f>
        <v>AC9400_TM</v>
      </c>
      <c r="C422" s="7" t="s">
        <v>1032</v>
      </c>
      <c r="D422" s="52" t="str">
        <f t="shared" si="48"/>
        <v>Acavallo anatómiai zselés kishasvédős heveder</v>
      </c>
      <c r="E422" s="52" t="s">
        <v>2762</v>
      </c>
      <c r="F422" s="52" t="str">
        <f t="shared" si="49"/>
        <v>ACAVALLO LEATHER STUDGUARD GIRTH</v>
      </c>
      <c r="G422" s="52" t="s">
        <v>2882</v>
      </c>
      <c r="H422" s="116" t="str">
        <f t="shared" si="50"/>
        <v>Acavallo</v>
      </c>
      <c r="I422" s="35" t="s">
        <v>2999</v>
      </c>
      <c r="J422" s="53" t="str">
        <f t="shared" si="51"/>
        <v>Lófelszerelés</v>
      </c>
      <c r="K422" s="53" t="s">
        <v>3007</v>
      </c>
      <c r="L422" s="53" t="str">
        <f t="shared" si="52"/>
        <v>Nyereg és tartozékai</v>
      </c>
      <c r="M422" s="53" t="s">
        <v>3008</v>
      </c>
      <c r="N422" s="35" t="str">
        <f t="shared" si="53"/>
        <v>Heveder</v>
      </c>
      <c r="O422" s="35" t="s">
        <v>3009</v>
      </c>
      <c r="P422" s="53" t="str">
        <f t="shared" si="54"/>
        <v>Hasvédős heveder</v>
      </c>
      <c r="Q422" s="53" t="s">
        <v>3012</v>
      </c>
      <c r="R422" s="55" t="s">
        <v>3112</v>
      </c>
      <c r="S422" s="35" t="s">
        <v>1536</v>
      </c>
      <c r="T422" s="34">
        <v>0</v>
      </c>
      <c r="U422" s="35">
        <v>285.5</v>
      </c>
      <c r="V422" s="1" t="s">
        <v>2603</v>
      </c>
      <c r="W422" s="55">
        <v>1</v>
      </c>
      <c r="X422" s="35" t="str">
        <f>IFERROR(
    IF(ISNUMBER(MATCH(TRIM(CLEAN(SUBSTITUTE(SUBSTITUTE(Y422, CHAR(13), ""), CHAR(10), " "))), sizeList!A:A, 0)),
        INDEX(sizeList!B:B, MATCH(TRIM(CLEAN(SUBSTITUTE(SUBSTITUTE(Y422, CHAR(13), ""), CHAR(10), " "))), sizeList!A:A, 0)),
        IF(ISNUMBER(MATCH(Y422, sizeList!A:A, 0)),
            INDEX(sizeList!B:B, MATCH(Y422, sizeList!A:A, 0)),
            IF(ISNUMBER(MATCH(TRIM(CLEAN(SUBSTITUTE(SUBSTITUTE(Y422, CHAR(13), ""), CHAR(10), " "))), sizeList!B:B, 0)),
                INDEX(sizeList!B:B, MATCH(TRIM(CLEAN(SUBSTITUTE(SUBSTITUTE(Y422, CHAR(13), ""), CHAR(10), " "))), sizeList!B:B, 0)),
                IF(ISNUMBER(MATCH(Y422, sizeList!B:B, 0)),
                    INDEX(sizeList!B:B, MATCH(Y422, sizeList!B:B, 0)),
                    "")
            )
        )
    ),
    ""
)</f>
        <v>150 cm</v>
      </c>
      <c r="Y422" s="35" t="s">
        <v>846</v>
      </c>
      <c r="Z422" s="35" t="s">
        <v>2605</v>
      </c>
      <c r="AA422" s="117" t="str">
        <f t="shared" si="55"/>
        <v>DARK BROWN</v>
      </c>
      <c r="AB422" s="7" t="str">
        <f>IF(AA422="", "", IFERROR(VLOOKUP(AA422, colorList!A:B,2,FALSE),""))</f>
        <v>sötétbarna</v>
      </c>
      <c r="AC422" s="7" t="str">
        <f>IF(Z422="", "", IFERROR(VLOOKUP(Z422, colorList!A:B,2,FALSE),""))</f>
        <v>sötétbarna</v>
      </c>
      <c r="AD422" s="7"/>
    </row>
    <row r="423" spans="1:30" ht="60" customHeight="1" x14ac:dyDescent="0.25">
      <c r="A423" s="53" t="s">
        <v>868</v>
      </c>
      <c r="B423" s="7" t="str" cm="1">
        <f t="array" ref="B423">ProcessN2(S423,A423,C423)</f>
        <v>AC9410_BK</v>
      </c>
      <c r="C423" s="7" t="s">
        <v>1018</v>
      </c>
      <c r="D423" s="52" t="str">
        <f t="shared" si="48"/>
        <v>Acavallo anatómiai zselés bőr heveder</v>
      </c>
      <c r="E423" s="52" t="s">
        <v>2763</v>
      </c>
      <c r="F423" s="52" t="str">
        <f t="shared" si="49"/>
        <v>ACAVALLO LEATHER ANATOMIC GIRTH</v>
      </c>
      <c r="G423" s="52" t="s">
        <v>2883</v>
      </c>
      <c r="H423" s="116" t="str">
        <f t="shared" si="50"/>
        <v>Acavallo</v>
      </c>
      <c r="I423" s="35" t="s">
        <v>2999</v>
      </c>
      <c r="J423" s="53" t="str">
        <f t="shared" si="51"/>
        <v>Lófelszerelés</v>
      </c>
      <c r="K423" s="53" t="s">
        <v>3007</v>
      </c>
      <c r="L423" s="53" t="str">
        <f t="shared" si="52"/>
        <v>Nyereg és tartozékai</v>
      </c>
      <c r="M423" s="53" t="s">
        <v>3008</v>
      </c>
      <c r="N423" s="35" t="str">
        <f t="shared" si="53"/>
        <v>Heveder</v>
      </c>
      <c r="O423" s="35" t="s">
        <v>3009</v>
      </c>
      <c r="P423" s="53" t="str">
        <f t="shared" si="54"/>
        <v>Univerzális heveder</v>
      </c>
      <c r="Q423" s="53" t="s">
        <v>3010</v>
      </c>
      <c r="R423" s="55" t="s">
        <v>3113</v>
      </c>
      <c r="S423" s="35" t="s">
        <v>1537</v>
      </c>
      <c r="T423" s="34">
        <v>0</v>
      </c>
      <c r="U423" s="35">
        <v>242</v>
      </c>
      <c r="V423" s="1" t="s">
        <v>2603</v>
      </c>
      <c r="W423" s="55">
        <v>1</v>
      </c>
      <c r="X423" s="35" t="str">
        <f>IFERROR(
    IF(ISNUMBER(MATCH(TRIM(CLEAN(SUBSTITUTE(SUBSTITUTE(Y423, CHAR(13), ""), CHAR(10), " "))), sizeList!A:A, 0)),
        INDEX(sizeList!B:B, MATCH(TRIM(CLEAN(SUBSTITUTE(SUBSTITUTE(Y423, CHAR(13), ""), CHAR(10), " "))), sizeList!A:A, 0)),
        IF(ISNUMBER(MATCH(Y423, sizeList!A:A, 0)),
            INDEX(sizeList!B:B, MATCH(Y423, sizeList!A:A, 0)),
            IF(ISNUMBER(MATCH(TRIM(CLEAN(SUBSTITUTE(SUBSTITUTE(Y423, CHAR(13), ""), CHAR(10), " "))), sizeList!B:B, 0)),
                INDEX(sizeList!B:B, MATCH(TRIM(CLEAN(SUBSTITUTE(SUBSTITUTE(Y423, CHAR(13), ""), CHAR(10), " "))), sizeList!B:B, 0)),
                IF(ISNUMBER(MATCH(Y423, sizeList!B:B, 0)),
                    INDEX(sizeList!B:B, MATCH(Y423, sizeList!B:B, 0)),
                    "")
            )
        )
    ),
    ""
)</f>
        <v>110 cm</v>
      </c>
      <c r="Y423" s="35" t="s">
        <v>837</v>
      </c>
      <c r="Z423" s="35" t="s">
        <v>2604</v>
      </c>
      <c r="AA423" s="117" t="str">
        <f t="shared" si="55"/>
        <v>BLACK</v>
      </c>
      <c r="AB423" s="7" t="str">
        <f>IF(AA423="", "", IFERROR(VLOOKUP(AA423, colorList!A:B,2,FALSE),""))</f>
        <v>fekete</v>
      </c>
      <c r="AC423" s="7" t="str">
        <f>IF(Z423="", "", IFERROR(VLOOKUP(Z423, colorList!A:B,2,FALSE),""))</f>
        <v>fekete</v>
      </c>
      <c r="AD423" s="7"/>
    </row>
    <row r="424" spans="1:30" ht="60" customHeight="1" x14ac:dyDescent="0.25">
      <c r="A424" s="53" t="s">
        <v>868</v>
      </c>
      <c r="B424" s="7" t="str" cm="1">
        <f t="array" ref="B424">ProcessN2(S424,A424,C424)</f>
        <v>AC9410_BK</v>
      </c>
      <c r="C424" s="7" t="s">
        <v>979</v>
      </c>
      <c r="D424" s="52" t="str">
        <f t="shared" si="48"/>
        <v>Acavallo anatómiai zselés bőr heveder</v>
      </c>
      <c r="E424" s="52" t="s">
        <v>2763</v>
      </c>
      <c r="F424" s="52" t="str">
        <f t="shared" si="49"/>
        <v>ACAVALLO LEATHER ANATOMIC GIRTH</v>
      </c>
      <c r="G424" s="52" t="s">
        <v>2883</v>
      </c>
      <c r="H424" s="116" t="str">
        <f t="shared" si="50"/>
        <v>Acavallo</v>
      </c>
      <c r="I424" s="35" t="s">
        <v>2999</v>
      </c>
      <c r="J424" s="53" t="str">
        <f t="shared" si="51"/>
        <v>Lófelszerelés</v>
      </c>
      <c r="K424" s="53" t="s">
        <v>3007</v>
      </c>
      <c r="L424" s="53" t="str">
        <f t="shared" si="52"/>
        <v>Nyereg és tartozékai</v>
      </c>
      <c r="M424" s="53" t="s">
        <v>3008</v>
      </c>
      <c r="N424" s="35" t="str">
        <f t="shared" si="53"/>
        <v>Heveder</v>
      </c>
      <c r="O424" s="35" t="s">
        <v>3009</v>
      </c>
      <c r="P424" s="53" t="str">
        <f t="shared" si="54"/>
        <v>Univerzális heveder</v>
      </c>
      <c r="Q424" s="53" t="s">
        <v>3010</v>
      </c>
      <c r="R424" s="55" t="s">
        <v>3113</v>
      </c>
      <c r="S424" s="35" t="s">
        <v>1538</v>
      </c>
      <c r="T424" s="34">
        <v>0</v>
      </c>
      <c r="U424" s="35">
        <v>242</v>
      </c>
      <c r="V424" s="1" t="s">
        <v>2603</v>
      </c>
      <c r="W424" s="55">
        <v>1</v>
      </c>
      <c r="X424" s="35" t="str">
        <f>IFERROR(
    IF(ISNUMBER(MATCH(TRIM(CLEAN(SUBSTITUTE(SUBSTITUTE(Y424, CHAR(13), ""), CHAR(10), " "))), sizeList!A:A, 0)),
        INDEX(sizeList!B:B, MATCH(TRIM(CLEAN(SUBSTITUTE(SUBSTITUTE(Y424, CHAR(13), ""), CHAR(10), " "))), sizeList!A:A, 0)),
        IF(ISNUMBER(MATCH(Y424, sizeList!A:A, 0)),
            INDEX(sizeList!B:B, MATCH(Y424, sizeList!A:A, 0)),
            IF(ISNUMBER(MATCH(TRIM(CLEAN(SUBSTITUTE(SUBSTITUTE(Y424, CHAR(13), ""), CHAR(10), " "))), sizeList!B:B, 0)),
                INDEX(sizeList!B:B, MATCH(TRIM(CLEAN(SUBSTITUTE(SUBSTITUTE(Y424, CHAR(13), ""), CHAR(10), " "))), sizeList!B:B, 0)),
                IF(ISNUMBER(MATCH(Y424, sizeList!B:B, 0)),
                    INDEX(sizeList!B:B, MATCH(Y424, sizeList!B:B, 0)),
                    "")
            )
        )
    ),
    ""
)</f>
        <v>115 cm</v>
      </c>
      <c r="Y424" s="35" t="s">
        <v>838</v>
      </c>
      <c r="Z424" s="35" t="s">
        <v>2604</v>
      </c>
      <c r="AA424" s="117" t="str">
        <f t="shared" si="55"/>
        <v>BLACK</v>
      </c>
      <c r="AB424" s="7" t="str">
        <f>IF(AA424="", "", IFERROR(VLOOKUP(AA424, colorList!A:B,2,FALSE),""))</f>
        <v>fekete</v>
      </c>
      <c r="AC424" s="7" t="str">
        <f>IF(Z424="", "", IFERROR(VLOOKUP(Z424, colorList!A:B,2,FALSE),""))</f>
        <v>fekete</v>
      </c>
      <c r="AD424" s="7"/>
    </row>
    <row r="425" spans="1:30" ht="60" customHeight="1" x14ac:dyDescent="0.25">
      <c r="A425" s="53" t="s">
        <v>868</v>
      </c>
      <c r="B425" s="7" t="str" cm="1">
        <f t="array" ref="B425">ProcessN2(S425,A425,C425)</f>
        <v>AC9410_BK</v>
      </c>
      <c r="C425" s="7" t="s">
        <v>980</v>
      </c>
      <c r="D425" s="52" t="str">
        <f t="shared" si="48"/>
        <v>Acavallo anatómiai zselés bőr heveder</v>
      </c>
      <c r="E425" s="52" t="s">
        <v>2763</v>
      </c>
      <c r="F425" s="52" t="str">
        <f t="shared" si="49"/>
        <v>ACAVALLO LEATHER ANATOMIC GIRTH</v>
      </c>
      <c r="G425" s="52" t="s">
        <v>2883</v>
      </c>
      <c r="H425" s="116" t="str">
        <f t="shared" si="50"/>
        <v>Acavallo</v>
      </c>
      <c r="I425" s="35" t="s">
        <v>2999</v>
      </c>
      <c r="J425" s="53" t="str">
        <f t="shared" si="51"/>
        <v>Lófelszerelés</v>
      </c>
      <c r="K425" s="53" t="s">
        <v>3007</v>
      </c>
      <c r="L425" s="53" t="str">
        <f t="shared" si="52"/>
        <v>Nyereg és tartozékai</v>
      </c>
      <c r="M425" s="53" t="s">
        <v>3008</v>
      </c>
      <c r="N425" s="35" t="str">
        <f t="shared" si="53"/>
        <v>Heveder</v>
      </c>
      <c r="O425" s="35" t="s">
        <v>3009</v>
      </c>
      <c r="P425" s="53" t="str">
        <f t="shared" si="54"/>
        <v>Univerzális heveder</v>
      </c>
      <c r="Q425" s="53" t="s">
        <v>3010</v>
      </c>
      <c r="R425" s="55" t="s">
        <v>3113</v>
      </c>
      <c r="S425" s="35" t="s">
        <v>1539</v>
      </c>
      <c r="T425" s="34">
        <v>0</v>
      </c>
      <c r="U425" s="35">
        <v>242</v>
      </c>
      <c r="V425" s="1" t="s">
        <v>2603</v>
      </c>
      <c r="W425" s="55">
        <v>1</v>
      </c>
      <c r="X425" s="35" t="str">
        <f>IFERROR(
    IF(ISNUMBER(MATCH(TRIM(CLEAN(SUBSTITUTE(SUBSTITUTE(Y425, CHAR(13), ""), CHAR(10), " "))), sizeList!A:A, 0)),
        INDEX(sizeList!B:B, MATCH(TRIM(CLEAN(SUBSTITUTE(SUBSTITUTE(Y425, CHAR(13), ""), CHAR(10), " "))), sizeList!A:A, 0)),
        IF(ISNUMBER(MATCH(Y425, sizeList!A:A, 0)),
            INDEX(sizeList!B:B, MATCH(Y425, sizeList!A:A, 0)),
            IF(ISNUMBER(MATCH(TRIM(CLEAN(SUBSTITUTE(SUBSTITUTE(Y425, CHAR(13), ""), CHAR(10), " "))), sizeList!B:B, 0)),
                INDEX(sizeList!B:B, MATCH(TRIM(CLEAN(SUBSTITUTE(SUBSTITUTE(Y425, CHAR(13), ""), CHAR(10), " "))), sizeList!B:B, 0)),
                IF(ISNUMBER(MATCH(Y425, sizeList!B:B, 0)),
                    INDEX(sizeList!B:B, MATCH(Y425, sizeList!B:B, 0)),
                    "")
            )
        )
    ),
    ""
)</f>
        <v>120 cm</v>
      </c>
      <c r="Y425" s="35" t="s">
        <v>840</v>
      </c>
      <c r="Z425" s="35" t="s">
        <v>2604</v>
      </c>
      <c r="AA425" s="117" t="str">
        <f t="shared" si="55"/>
        <v>BLACK</v>
      </c>
      <c r="AB425" s="7" t="str">
        <f>IF(AA425="", "", IFERROR(VLOOKUP(AA425, colorList!A:B,2,FALSE),""))</f>
        <v>fekete</v>
      </c>
      <c r="AC425" s="7" t="str">
        <f>IF(Z425="", "", IFERROR(VLOOKUP(Z425, colorList!A:B,2,FALSE),""))</f>
        <v>fekete</v>
      </c>
      <c r="AD425" s="7"/>
    </row>
    <row r="426" spans="1:30" ht="60" customHeight="1" x14ac:dyDescent="0.25">
      <c r="A426" s="53" t="s">
        <v>868</v>
      </c>
      <c r="B426" s="7" t="str" cm="1">
        <f t="array" ref="B426">ProcessN2(S426,A426,C426)</f>
        <v>AC9410_BK</v>
      </c>
      <c r="C426" s="7" t="s">
        <v>981</v>
      </c>
      <c r="D426" s="52" t="str">
        <f t="shared" si="48"/>
        <v>Acavallo anatómiai zselés bőr heveder</v>
      </c>
      <c r="E426" s="52" t="s">
        <v>2763</v>
      </c>
      <c r="F426" s="52" t="str">
        <f t="shared" si="49"/>
        <v>ACAVALLO LEATHER ANATOMIC GIRTH</v>
      </c>
      <c r="G426" s="52" t="s">
        <v>2883</v>
      </c>
      <c r="H426" s="116" t="str">
        <f t="shared" si="50"/>
        <v>Acavallo</v>
      </c>
      <c r="I426" s="35" t="s">
        <v>2999</v>
      </c>
      <c r="J426" s="53" t="str">
        <f t="shared" si="51"/>
        <v>Lófelszerelés</v>
      </c>
      <c r="K426" s="53" t="s">
        <v>3007</v>
      </c>
      <c r="L426" s="53" t="str">
        <f t="shared" si="52"/>
        <v>Nyereg és tartozékai</v>
      </c>
      <c r="M426" s="53" t="s">
        <v>3008</v>
      </c>
      <c r="N426" s="35" t="str">
        <f t="shared" si="53"/>
        <v>Heveder</v>
      </c>
      <c r="O426" s="35" t="s">
        <v>3009</v>
      </c>
      <c r="P426" s="53" t="str">
        <f t="shared" si="54"/>
        <v>Univerzális heveder</v>
      </c>
      <c r="Q426" s="53" t="s">
        <v>3010</v>
      </c>
      <c r="R426" s="55" t="s">
        <v>3113</v>
      </c>
      <c r="S426" s="35" t="s">
        <v>1540</v>
      </c>
      <c r="T426" s="34">
        <v>0</v>
      </c>
      <c r="U426" s="35">
        <v>242</v>
      </c>
      <c r="V426" s="1" t="s">
        <v>2603</v>
      </c>
      <c r="W426" s="55">
        <v>1</v>
      </c>
      <c r="X426" s="35" t="str">
        <f>IFERROR(
    IF(ISNUMBER(MATCH(TRIM(CLEAN(SUBSTITUTE(SUBSTITUTE(Y426, CHAR(13), ""), CHAR(10), " "))), sizeList!A:A, 0)),
        INDEX(sizeList!B:B, MATCH(TRIM(CLEAN(SUBSTITUTE(SUBSTITUTE(Y426, CHAR(13), ""), CHAR(10), " "))), sizeList!A:A, 0)),
        IF(ISNUMBER(MATCH(Y426, sizeList!A:A, 0)),
            INDEX(sizeList!B:B, MATCH(Y426, sizeList!A:A, 0)),
            IF(ISNUMBER(MATCH(TRIM(CLEAN(SUBSTITUTE(SUBSTITUTE(Y426, CHAR(13), ""), CHAR(10), " "))), sizeList!B:B, 0)),
                INDEX(sizeList!B:B, MATCH(TRIM(CLEAN(SUBSTITUTE(SUBSTITUTE(Y426, CHAR(13), ""), CHAR(10), " "))), sizeList!B:B, 0)),
                IF(ISNUMBER(MATCH(Y426, sizeList!B:B, 0)),
                    INDEX(sizeList!B:B, MATCH(Y426, sizeList!B:B, 0)),
                    "")
            )
        )
    ),
    ""
)</f>
        <v>125 cm</v>
      </c>
      <c r="Y426" s="35" t="s">
        <v>841</v>
      </c>
      <c r="Z426" s="35" t="s">
        <v>2604</v>
      </c>
      <c r="AA426" s="117" t="str">
        <f t="shared" si="55"/>
        <v>BLACK</v>
      </c>
      <c r="AB426" s="7" t="str">
        <f>IF(AA426="", "", IFERROR(VLOOKUP(AA426, colorList!A:B,2,FALSE),""))</f>
        <v>fekete</v>
      </c>
      <c r="AC426" s="7" t="str">
        <f>IF(Z426="", "", IFERROR(VLOOKUP(Z426, colorList!A:B,2,FALSE),""))</f>
        <v>fekete</v>
      </c>
      <c r="AD426" s="7"/>
    </row>
    <row r="427" spans="1:30" ht="60" customHeight="1" x14ac:dyDescent="0.25">
      <c r="A427" s="53" t="s">
        <v>868</v>
      </c>
      <c r="B427" s="7" t="str" cm="1">
        <f t="array" ref="B427">ProcessN2(S427,A427,C427)</f>
        <v>AC9410_BK</v>
      </c>
      <c r="C427" s="7" t="s">
        <v>982</v>
      </c>
      <c r="D427" s="52" t="str">
        <f t="shared" si="48"/>
        <v>Acavallo anatómiai zselés bőr heveder</v>
      </c>
      <c r="E427" s="52" t="s">
        <v>2763</v>
      </c>
      <c r="F427" s="52" t="str">
        <f t="shared" si="49"/>
        <v>ACAVALLO LEATHER ANATOMIC GIRTH</v>
      </c>
      <c r="G427" s="52" t="s">
        <v>2883</v>
      </c>
      <c r="H427" s="116" t="str">
        <f t="shared" si="50"/>
        <v>Acavallo</v>
      </c>
      <c r="I427" s="35" t="s">
        <v>2999</v>
      </c>
      <c r="J427" s="53" t="str">
        <f t="shared" si="51"/>
        <v>Lófelszerelés</v>
      </c>
      <c r="K427" s="53" t="s">
        <v>3007</v>
      </c>
      <c r="L427" s="53" t="str">
        <f t="shared" si="52"/>
        <v>Nyereg és tartozékai</v>
      </c>
      <c r="M427" s="53" t="s">
        <v>3008</v>
      </c>
      <c r="N427" s="35" t="str">
        <f t="shared" si="53"/>
        <v>Heveder</v>
      </c>
      <c r="O427" s="35" t="s">
        <v>3009</v>
      </c>
      <c r="P427" s="53" t="str">
        <f t="shared" si="54"/>
        <v>Univerzális heveder</v>
      </c>
      <c r="Q427" s="53" t="s">
        <v>3010</v>
      </c>
      <c r="R427" s="55" t="s">
        <v>3113</v>
      </c>
      <c r="S427" s="35" t="s">
        <v>1541</v>
      </c>
      <c r="T427" s="34">
        <v>0</v>
      </c>
      <c r="U427" s="35">
        <v>242</v>
      </c>
      <c r="V427" s="1" t="s">
        <v>2603</v>
      </c>
      <c r="W427" s="55">
        <v>1</v>
      </c>
      <c r="X427" s="35" t="str">
        <f>IFERROR(
    IF(ISNUMBER(MATCH(TRIM(CLEAN(SUBSTITUTE(SUBSTITUTE(Y427, CHAR(13), ""), CHAR(10), " "))), sizeList!A:A, 0)),
        INDEX(sizeList!B:B, MATCH(TRIM(CLEAN(SUBSTITUTE(SUBSTITUTE(Y427, CHAR(13), ""), CHAR(10), " "))), sizeList!A:A, 0)),
        IF(ISNUMBER(MATCH(Y427, sizeList!A:A, 0)),
            INDEX(sizeList!B:B, MATCH(Y427, sizeList!A:A, 0)),
            IF(ISNUMBER(MATCH(TRIM(CLEAN(SUBSTITUTE(SUBSTITUTE(Y427, CHAR(13), ""), CHAR(10), " "))), sizeList!B:B, 0)),
                INDEX(sizeList!B:B, MATCH(TRIM(CLEAN(SUBSTITUTE(SUBSTITUTE(Y427, CHAR(13), ""), CHAR(10), " "))), sizeList!B:B, 0)),
                IF(ISNUMBER(MATCH(Y427, sizeList!B:B, 0)),
                    INDEX(sizeList!B:B, MATCH(Y427, sizeList!B:B, 0)),
                    "")
            )
        )
    ),
    ""
)</f>
        <v>130 cm</v>
      </c>
      <c r="Y427" s="35" t="s">
        <v>842</v>
      </c>
      <c r="Z427" s="35" t="s">
        <v>2604</v>
      </c>
      <c r="AA427" s="117" t="str">
        <f t="shared" si="55"/>
        <v>BLACK</v>
      </c>
      <c r="AB427" s="7" t="str">
        <f>IF(AA427="", "", IFERROR(VLOOKUP(AA427, colorList!A:B,2,FALSE),""))</f>
        <v>fekete</v>
      </c>
      <c r="AC427" s="7" t="str">
        <f>IF(Z427="", "", IFERROR(VLOOKUP(Z427, colorList!A:B,2,FALSE),""))</f>
        <v>fekete</v>
      </c>
      <c r="AD427" s="7"/>
    </row>
    <row r="428" spans="1:30" ht="60" customHeight="1" x14ac:dyDescent="0.25">
      <c r="A428" s="53" t="s">
        <v>868</v>
      </c>
      <c r="B428" s="7" t="str" cm="1">
        <f t="array" ref="B428">ProcessN2(S428,A428,C428)</f>
        <v>AC9410_BK</v>
      </c>
      <c r="C428" s="7" t="s">
        <v>983</v>
      </c>
      <c r="D428" s="52" t="str">
        <f t="shared" si="48"/>
        <v>Acavallo anatómiai zselés bőr heveder</v>
      </c>
      <c r="E428" s="52" t="s">
        <v>2763</v>
      </c>
      <c r="F428" s="52" t="str">
        <f t="shared" si="49"/>
        <v>ACAVALLO LEATHER ANATOMIC GIRTH</v>
      </c>
      <c r="G428" s="52" t="s">
        <v>2883</v>
      </c>
      <c r="H428" s="116" t="str">
        <f t="shared" si="50"/>
        <v>Acavallo</v>
      </c>
      <c r="I428" s="35" t="s">
        <v>2999</v>
      </c>
      <c r="J428" s="53" t="str">
        <f t="shared" si="51"/>
        <v>Lófelszerelés</v>
      </c>
      <c r="K428" s="53" t="s">
        <v>3007</v>
      </c>
      <c r="L428" s="53" t="str">
        <f t="shared" si="52"/>
        <v>Nyereg és tartozékai</v>
      </c>
      <c r="M428" s="53" t="s">
        <v>3008</v>
      </c>
      <c r="N428" s="35" t="str">
        <f t="shared" si="53"/>
        <v>Heveder</v>
      </c>
      <c r="O428" s="35" t="s">
        <v>3009</v>
      </c>
      <c r="P428" s="53" t="str">
        <f t="shared" si="54"/>
        <v>Univerzális heveder</v>
      </c>
      <c r="Q428" s="53" t="s">
        <v>3010</v>
      </c>
      <c r="R428" s="55" t="s">
        <v>3113</v>
      </c>
      <c r="S428" s="35" t="s">
        <v>1542</v>
      </c>
      <c r="T428" s="34">
        <v>0</v>
      </c>
      <c r="U428" s="35">
        <v>242</v>
      </c>
      <c r="V428" s="1" t="s">
        <v>2603</v>
      </c>
      <c r="W428" s="55">
        <v>1</v>
      </c>
      <c r="X428" s="35" t="str">
        <f>IFERROR(
    IF(ISNUMBER(MATCH(TRIM(CLEAN(SUBSTITUTE(SUBSTITUTE(Y428, CHAR(13), ""), CHAR(10), " "))), sizeList!A:A, 0)),
        INDEX(sizeList!B:B, MATCH(TRIM(CLEAN(SUBSTITUTE(SUBSTITUTE(Y428, CHAR(13), ""), CHAR(10), " "))), sizeList!A:A, 0)),
        IF(ISNUMBER(MATCH(Y428, sizeList!A:A, 0)),
            INDEX(sizeList!B:B, MATCH(Y428, sizeList!A:A, 0)),
            IF(ISNUMBER(MATCH(TRIM(CLEAN(SUBSTITUTE(SUBSTITUTE(Y428, CHAR(13), ""), CHAR(10), " "))), sizeList!B:B, 0)),
                INDEX(sizeList!B:B, MATCH(TRIM(CLEAN(SUBSTITUTE(SUBSTITUTE(Y428, CHAR(13), ""), CHAR(10), " "))), sizeList!B:B, 0)),
                IF(ISNUMBER(MATCH(Y428, sizeList!B:B, 0)),
                    INDEX(sizeList!B:B, MATCH(Y428, sizeList!B:B, 0)),
                    "")
            )
        )
    ),
    ""
)</f>
        <v>135 cm</v>
      </c>
      <c r="Y428" s="35" t="s">
        <v>843</v>
      </c>
      <c r="Z428" s="35" t="s">
        <v>2604</v>
      </c>
      <c r="AA428" s="117" t="str">
        <f t="shared" si="55"/>
        <v>BLACK</v>
      </c>
      <c r="AB428" s="7" t="str">
        <f>IF(AA428="", "", IFERROR(VLOOKUP(AA428, colorList!A:B,2,FALSE),""))</f>
        <v>fekete</v>
      </c>
      <c r="AC428" s="7" t="str">
        <f>IF(Z428="", "", IFERROR(VLOOKUP(Z428, colorList!A:B,2,FALSE),""))</f>
        <v>fekete</v>
      </c>
      <c r="AD428" s="7"/>
    </row>
    <row r="429" spans="1:30" ht="60" customHeight="1" x14ac:dyDescent="0.25">
      <c r="A429" s="53" t="s">
        <v>868</v>
      </c>
      <c r="B429" s="7" t="str" cm="1">
        <f t="array" ref="B429">ProcessN2(S429,A429,C429)</f>
        <v>AC9410_BK</v>
      </c>
      <c r="C429" s="7" t="s">
        <v>984</v>
      </c>
      <c r="D429" s="52" t="str">
        <f t="shared" si="48"/>
        <v>Acavallo anatómiai zselés bőr heveder</v>
      </c>
      <c r="E429" s="52" t="s">
        <v>2763</v>
      </c>
      <c r="F429" s="52" t="str">
        <f t="shared" si="49"/>
        <v>ACAVALLO LEATHER ANATOMIC GIRTH</v>
      </c>
      <c r="G429" s="52" t="s">
        <v>2883</v>
      </c>
      <c r="H429" s="116" t="str">
        <f t="shared" si="50"/>
        <v>Acavallo</v>
      </c>
      <c r="I429" s="35" t="s">
        <v>2999</v>
      </c>
      <c r="J429" s="53" t="str">
        <f t="shared" si="51"/>
        <v>Lófelszerelés</v>
      </c>
      <c r="K429" s="53" t="s">
        <v>3007</v>
      </c>
      <c r="L429" s="53" t="str">
        <f t="shared" si="52"/>
        <v>Nyereg és tartozékai</v>
      </c>
      <c r="M429" s="53" t="s">
        <v>3008</v>
      </c>
      <c r="N429" s="35" t="str">
        <f t="shared" si="53"/>
        <v>Heveder</v>
      </c>
      <c r="O429" s="35" t="s">
        <v>3009</v>
      </c>
      <c r="P429" s="53" t="str">
        <f t="shared" si="54"/>
        <v>Univerzális heveder</v>
      </c>
      <c r="Q429" s="53" t="s">
        <v>3010</v>
      </c>
      <c r="R429" s="55" t="s">
        <v>3113</v>
      </c>
      <c r="S429" s="35" t="s">
        <v>1543</v>
      </c>
      <c r="T429" s="34">
        <v>0</v>
      </c>
      <c r="U429" s="35">
        <v>242</v>
      </c>
      <c r="V429" s="1" t="s">
        <v>2603</v>
      </c>
      <c r="W429" s="55">
        <v>1</v>
      </c>
      <c r="X429" s="35" t="str">
        <f>IFERROR(
    IF(ISNUMBER(MATCH(TRIM(CLEAN(SUBSTITUTE(SUBSTITUTE(Y429, CHAR(13), ""), CHAR(10), " "))), sizeList!A:A, 0)),
        INDEX(sizeList!B:B, MATCH(TRIM(CLEAN(SUBSTITUTE(SUBSTITUTE(Y429, CHAR(13), ""), CHAR(10), " "))), sizeList!A:A, 0)),
        IF(ISNUMBER(MATCH(Y429, sizeList!A:A, 0)),
            INDEX(sizeList!B:B, MATCH(Y429, sizeList!A:A, 0)),
            IF(ISNUMBER(MATCH(TRIM(CLEAN(SUBSTITUTE(SUBSTITUTE(Y429, CHAR(13), ""), CHAR(10), " "))), sizeList!B:B, 0)),
                INDEX(sizeList!B:B, MATCH(TRIM(CLEAN(SUBSTITUTE(SUBSTITUTE(Y429, CHAR(13), ""), CHAR(10), " "))), sizeList!B:B, 0)),
                IF(ISNUMBER(MATCH(Y429, sizeList!B:B, 0)),
                    INDEX(sizeList!B:B, MATCH(Y429, sizeList!B:B, 0)),
                    "")
            )
        )
    ),
    ""
)</f>
        <v>140 cm</v>
      </c>
      <c r="Y429" s="35" t="s">
        <v>844</v>
      </c>
      <c r="Z429" s="35" t="s">
        <v>2604</v>
      </c>
      <c r="AA429" s="117" t="str">
        <f t="shared" si="55"/>
        <v>BLACK</v>
      </c>
      <c r="AB429" s="7" t="str">
        <f>IF(AA429="", "", IFERROR(VLOOKUP(AA429, colorList!A:B,2,FALSE),""))</f>
        <v>fekete</v>
      </c>
      <c r="AC429" s="7" t="str">
        <f>IF(Z429="", "", IFERROR(VLOOKUP(Z429, colorList!A:B,2,FALSE),""))</f>
        <v>fekete</v>
      </c>
      <c r="AD429" s="7"/>
    </row>
    <row r="430" spans="1:30" ht="60" customHeight="1" x14ac:dyDescent="0.25">
      <c r="A430" s="53" t="s">
        <v>868</v>
      </c>
      <c r="B430" s="7" t="str" cm="1">
        <f t="array" ref="B430">ProcessN2(S430,A430,C430)</f>
        <v>AC9410_BK</v>
      </c>
      <c r="C430" s="7" t="s">
        <v>1019</v>
      </c>
      <c r="D430" s="52" t="str">
        <f t="shared" si="48"/>
        <v>Acavallo anatómiai zselés bőr heveder</v>
      </c>
      <c r="E430" s="52" t="s">
        <v>2763</v>
      </c>
      <c r="F430" s="52" t="str">
        <f t="shared" si="49"/>
        <v>ACAVALLO LEATHER ANATOMIC GIRTH</v>
      </c>
      <c r="G430" s="52" t="s">
        <v>2883</v>
      </c>
      <c r="H430" s="116" t="str">
        <f t="shared" si="50"/>
        <v>Acavallo</v>
      </c>
      <c r="I430" s="35" t="s">
        <v>2999</v>
      </c>
      <c r="J430" s="53" t="str">
        <f t="shared" si="51"/>
        <v>Lófelszerelés</v>
      </c>
      <c r="K430" s="53" t="s">
        <v>3007</v>
      </c>
      <c r="L430" s="53" t="str">
        <f t="shared" si="52"/>
        <v>Nyereg és tartozékai</v>
      </c>
      <c r="M430" s="53" t="s">
        <v>3008</v>
      </c>
      <c r="N430" s="35" t="str">
        <f t="shared" si="53"/>
        <v>Heveder</v>
      </c>
      <c r="O430" s="35" t="s">
        <v>3009</v>
      </c>
      <c r="P430" s="53" t="str">
        <f t="shared" si="54"/>
        <v>Univerzális heveder</v>
      </c>
      <c r="Q430" s="53" t="s">
        <v>3010</v>
      </c>
      <c r="R430" s="55" t="s">
        <v>3113</v>
      </c>
      <c r="S430" s="35" t="s">
        <v>1544</v>
      </c>
      <c r="T430" s="34">
        <v>0</v>
      </c>
      <c r="U430" s="35">
        <v>242</v>
      </c>
      <c r="V430" s="1" t="s">
        <v>2603</v>
      </c>
      <c r="W430" s="55">
        <v>1</v>
      </c>
      <c r="X430" s="35" t="str">
        <f>IFERROR(
    IF(ISNUMBER(MATCH(TRIM(CLEAN(SUBSTITUTE(SUBSTITUTE(Y430, CHAR(13), ""), CHAR(10), " "))), sizeList!A:A, 0)),
        INDEX(sizeList!B:B, MATCH(TRIM(CLEAN(SUBSTITUTE(SUBSTITUTE(Y430, CHAR(13), ""), CHAR(10), " "))), sizeList!A:A, 0)),
        IF(ISNUMBER(MATCH(Y430, sizeList!A:A, 0)),
            INDEX(sizeList!B:B, MATCH(Y430, sizeList!A:A, 0)),
            IF(ISNUMBER(MATCH(TRIM(CLEAN(SUBSTITUTE(SUBSTITUTE(Y430, CHAR(13), ""), CHAR(10), " "))), sizeList!B:B, 0)),
                INDEX(sizeList!B:B, MATCH(TRIM(CLEAN(SUBSTITUTE(SUBSTITUTE(Y430, CHAR(13), ""), CHAR(10), " "))), sizeList!B:B, 0)),
                IF(ISNUMBER(MATCH(Y430, sizeList!B:B, 0)),
                    INDEX(sizeList!B:B, MATCH(Y430, sizeList!B:B, 0)),
                    "")
            )
        )
    ),
    ""
)</f>
        <v>145 cm</v>
      </c>
      <c r="Y430" s="35" t="s">
        <v>845</v>
      </c>
      <c r="Z430" s="35" t="s">
        <v>2604</v>
      </c>
      <c r="AA430" s="117" t="str">
        <f t="shared" si="55"/>
        <v>BLACK</v>
      </c>
      <c r="AB430" s="7" t="str">
        <f>IF(AA430="", "", IFERROR(VLOOKUP(AA430, colorList!A:B,2,FALSE),""))</f>
        <v>fekete</v>
      </c>
      <c r="AC430" s="7" t="str">
        <f>IF(Z430="", "", IFERROR(VLOOKUP(Z430, colorList!A:B,2,FALSE),""))</f>
        <v>fekete</v>
      </c>
      <c r="AD430" s="7"/>
    </row>
    <row r="431" spans="1:30" ht="60" customHeight="1" x14ac:dyDescent="0.25">
      <c r="A431" s="53" t="s">
        <v>868</v>
      </c>
      <c r="B431" s="7" t="str" cm="1">
        <f t="array" ref="B431">ProcessN2(S431,A431,C431)</f>
        <v>AC9410_BK</v>
      </c>
      <c r="C431" s="7" t="s">
        <v>1020</v>
      </c>
      <c r="D431" s="52" t="str">
        <f t="shared" si="48"/>
        <v>Acavallo anatómiai zselés bőr heveder</v>
      </c>
      <c r="E431" s="52" t="s">
        <v>2763</v>
      </c>
      <c r="F431" s="52" t="str">
        <f t="shared" si="49"/>
        <v>ACAVALLO LEATHER ANATOMIC GIRTH</v>
      </c>
      <c r="G431" s="52" t="s">
        <v>2883</v>
      </c>
      <c r="H431" s="116" t="str">
        <f t="shared" si="50"/>
        <v>Acavallo</v>
      </c>
      <c r="I431" s="35" t="s">
        <v>2999</v>
      </c>
      <c r="J431" s="53" t="str">
        <f t="shared" si="51"/>
        <v>Lófelszerelés</v>
      </c>
      <c r="K431" s="53" t="s">
        <v>3007</v>
      </c>
      <c r="L431" s="53" t="str">
        <f t="shared" si="52"/>
        <v>Nyereg és tartozékai</v>
      </c>
      <c r="M431" s="53" t="s">
        <v>3008</v>
      </c>
      <c r="N431" s="35" t="str">
        <f t="shared" si="53"/>
        <v>Heveder</v>
      </c>
      <c r="O431" s="35" t="s">
        <v>3009</v>
      </c>
      <c r="P431" s="53" t="str">
        <f t="shared" si="54"/>
        <v>Univerzális heveder</v>
      </c>
      <c r="Q431" s="53" t="s">
        <v>3010</v>
      </c>
      <c r="R431" s="55" t="s">
        <v>3113</v>
      </c>
      <c r="S431" s="35" t="s">
        <v>1545</v>
      </c>
      <c r="T431" s="34">
        <v>0</v>
      </c>
      <c r="U431" s="35">
        <v>242</v>
      </c>
      <c r="V431" s="1" t="s">
        <v>2603</v>
      </c>
      <c r="W431" s="55">
        <v>1</v>
      </c>
      <c r="X431" s="35" t="str">
        <f>IFERROR(
    IF(ISNUMBER(MATCH(TRIM(CLEAN(SUBSTITUTE(SUBSTITUTE(Y431, CHAR(13), ""), CHAR(10), " "))), sizeList!A:A, 0)),
        INDEX(sizeList!B:B, MATCH(TRIM(CLEAN(SUBSTITUTE(SUBSTITUTE(Y431, CHAR(13), ""), CHAR(10), " "))), sizeList!A:A, 0)),
        IF(ISNUMBER(MATCH(Y431, sizeList!A:A, 0)),
            INDEX(sizeList!B:B, MATCH(Y431, sizeList!A:A, 0)),
            IF(ISNUMBER(MATCH(TRIM(CLEAN(SUBSTITUTE(SUBSTITUTE(Y431, CHAR(13), ""), CHAR(10), " "))), sizeList!B:B, 0)),
                INDEX(sizeList!B:B, MATCH(TRIM(CLEAN(SUBSTITUTE(SUBSTITUTE(Y431, CHAR(13), ""), CHAR(10), " "))), sizeList!B:B, 0)),
                IF(ISNUMBER(MATCH(Y431, sizeList!B:B, 0)),
                    INDEX(sizeList!B:B, MATCH(Y431, sizeList!B:B, 0)),
                    "")
            )
        )
    ),
    ""
)</f>
        <v>150 cm</v>
      </c>
      <c r="Y431" s="35" t="s">
        <v>846</v>
      </c>
      <c r="Z431" s="35" t="s">
        <v>2604</v>
      </c>
      <c r="AA431" s="117" t="str">
        <f t="shared" si="55"/>
        <v>BLACK</v>
      </c>
      <c r="AB431" s="7" t="str">
        <f>IF(AA431="", "", IFERROR(VLOOKUP(AA431, colorList!A:B,2,FALSE),""))</f>
        <v>fekete</v>
      </c>
      <c r="AC431" s="7" t="str">
        <f>IF(Z431="", "", IFERROR(VLOOKUP(Z431, colorList!A:B,2,FALSE),""))</f>
        <v>fekete</v>
      </c>
      <c r="AD431" s="7"/>
    </row>
    <row r="432" spans="1:30" ht="60" customHeight="1" x14ac:dyDescent="0.25">
      <c r="A432" s="53" t="s">
        <v>868</v>
      </c>
      <c r="B432" s="7" t="str" cm="1">
        <f t="array" ref="B432">ProcessN2(S432,A432,C432)</f>
        <v>AC9410_COG</v>
      </c>
      <c r="C432" s="7" t="s">
        <v>1021</v>
      </c>
      <c r="D432" s="52" t="str">
        <f t="shared" si="48"/>
        <v>Acavallo anatómiai zselés bőr heveder</v>
      </c>
      <c r="E432" s="52" t="s">
        <v>2763</v>
      </c>
      <c r="F432" s="52" t="str">
        <f t="shared" si="49"/>
        <v>ACAVALLO LEATHER ANATOMIC GIRTH</v>
      </c>
      <c r="G432" s="52" t="s">
        <v>2883</v>
      </c>
      <c r="H432" s="116" t="str">
        <f t="shared" si="50"/>
        <v>Acavallo</v>
      </c>
      <c r="I432" s="35" t="s">
        <v>2999</v>
      </c>
      <c r="J432" s="53" t="str">
        <f t="shared" si="51"/>
        <v>Lófelszerelés</v>
      </c>
      <c r="K432" s="53" t="s">
        <v>3007</v>
      </c>
      <c r="L432" s="53" t="str">
        <f t="shared" si="52"/>
        <v>Nyereg és tartozékai</v>
      </c>
      <c r="M432" s="53" t="s">
        <v>3008</v>
      </c>
      <c r="N432" s="35" t="str">
        <f t="shared" si="53"/>
        <v>Heveder</v>
      </c>
      <c r="O432" s="35" t="s">
        <v>3009</v>
      </c>
      <c r="P432" s="53" t="str">
        <f t="shared" si="54"/>
        <v>Univerzális heveder</v>
      </c>
      <c r="Q432" s="53" t="s">
        <v>3010</v>
      </c>
      <c r="R432" s="55" t="s">
        <v>3113</v>
      </c>
      <c r="S432" s="35" t="s">
        <v>1546</v>
      </c>
      <c r="T432" s="34">
        <v>0</v>
      </c>
      <c r="U432" s="35">
        <v>242</v>
      </c>
      <c r="V432" s="1" t="s">
        <v>2603</v>
      </c>
      <c r="W432" s="55">
        <v>1</v>
      </c>
      <c r="X432" s="35" t="str">
        <f>IFERROR(
    IF(ISNUMBER(MATCH(TRIM(CLEAN(SUBSTITUTE(SUBSTITUTE(Y432, CHAR(13), ""), CHAR(10), " "))), sizeList!A:A, 0)),
        INDEX(sizeList!B:B, MATCH(TRIM(CLEAN(SUBSTITUTE(SUBSTITUTE(Y432, CHAR(13), ""), CHAR(10), " "))), sizeList!A:A, 0)),
        IF(ISNUMBER(MATCH(Y432, sizeList!A:A, 0)),
            INDEX(sizeList!B:B, MATCH(Y432, sizeList!A:A, 0)),
            IF(ISNUMBER(MATCH(TRIM(CLEAN(SUBSTITUTE(SUBSTITUTE(Y432, CHAR(13), ""), CHAR(10), " "))), sizeList!B:B, 0)),
                INDEX(sizeList!B:B, MATCH(TRIM(CLEAN(SUBSTITUTE(SUBSTITUTE(Y432, CHAR(13), ""), CHAR(10), " "))), sizeList!B:B, 0)),
                IF(ISNUMBER(MATCH(Y432, sizeList!B:B, 0)),
                    INDEX(sizeList!B:B, MATCH(Y432, sizeList!B:B, 0)),
                    "")
            )
        )
    ),
    ""
)</f>
        <v>110 cm</v>
      </c>
      <c r="Y432" s="35" t="s">
        <v>837</v>
      </c>
      <c r="Z432" s="35" t="s">
        <v>2610</v>
      </c>
      <c r="AA432" s="117" t="str">
        <f t="shared" si="55"/>
        <v>COGNAC</v>
      </c>
      <c r="AB432" s="7" t="str">
        <f>IF(AA432="", "", IFERROR(VLOOKUP(AA432, colorList!A:B,2,FALSE),""))</f>
        <v>konyak</v>
      </c>
      <c r="AC432" s="7" t="str">
        <f>IF(Z432="", "", IFERROR(VLOOKUP(Z432, colorList!A:B,2,FALSE),""))</f>
        <v>konyak</v>
      </c>
      <c r="AD432" s="7"/>
    </row>
    <row r="433" spans="1:30" ht="60" customHeight="1" x14ac:dyDescent="0.25">
      <c r="A433" s="53" t="s">
        <v>868</v>
      </c>
      <c r="B433" s="7" t="str" cm="1">
        <f t="array" ref="B433">ProcessN2(S433,A433,C433)</f>
        <v>AC9410_COG</v>
      </c>
      <c r="C433" s="7" t="s">
        <v>1022</v>
      </c>
      <c r="D433" s="52" t="str">
        <f t="shared" si="48"/>
        <v>Acavallo anatómiai zselés bőr heveder</v>
      </c>
      <c r="E433" s="52" t="s">
        <v>2763</v>
      </c>
      <c r="F433" s="52" t="str">
        <f t="shared" si="49"/>
        <v>ACAVALLO LEATHER ANATOMIC GIRTH</v>
      </c>
      <c r="G433" s="52" t="s">
        <v>2883</v>
      </c>
      <c r="H433" s="116" t="str">
        <f t="shared" si="50"/>
        <v>Acavallo</v>
      </c>
      <c r="I433" s="35" t="s">
        <v>2999</v>
      </c>
      <c r="J433" s="53" t="str">
        <f t="shared" si="51"/>
        <v>Lófelszerelés</v>
      </c>
      <c r="K433" s="53" t="s">
        <v>3007</v>
      </c>
      <c r="L433" s="53" t="str">
        <f t="shared" si="52"/>
        <v>Nyereg és tartozékai</v>
      </c>
      <c r="M433" s="53" t="s">
        <v>3008</v>
      </c>
      <c r="N433" s="35" t="str">
        <f t="shared" si="53"/>
        <v>Heveder</v>
      </c>
      <c r="O433" s="35" t="s">
        <v>3009</v>
      </c>
      <c r="P433" s="53" t="str">
        <f t="shared" si="54"/>
        <v>Univerzális heveder</v>
      </c>
      <c r="Q433" s="53" t="s">
        <v>3010</v>
      </c>
      <c r="R433" s="55" t="s">
        <v>3113</v>
      </c>
      <c r="S433" s="35" t="s">
        <v>1547</v>
      </c>
      <c r="T433" s="34">
        <v>0</v>
      </c>
      <c r="U433" s="35">
        <v>242</v>
      </c>
      <c r="V433" s="1" t="s">
        <v>2603</v>
      </c>
      <c r="W433" s="55">
        <v>1</v>
      </c>
      <c r="X433" s="35" t="str">
        <f>IFERROR(
    IF(ISNUMBER(MATCH(TRIM(CLEAN(SUBSTITUTE(SUBSTITUTE(Y433, CHAR(13), ""), CHAR(10), " "))), sizeList!A:A, 0)),
        INDEX(sizeList!B:B, MATCH(TRIM(CLEAN(SUBSTITUTE(SUBSTITUTE(Y433, CHAR(13), ""), CHAR(10), " "))), sizeList!A:A, 0)),
        IF(ISNUMBER(MATCH(Y433, sizeList!A:A, 0)),
            INDEX(sizeList!B:B, MATCH(Y433, sizeList!A:A, 0)),
            IF(ISNUMBER(MATCH(TRIM(CLEAN(SUBSTITUTE(SUBSTITUTE(Y433, CHAR(13), ""), CHAR(10), " "))), sizeList!B:B, 0)),
                INDEX(sizeList!B:B, MATCH(TRIM(CLEAN(SUBSTITUTE(SUBSTITUTE(Y433, CHAR(13), ""), CHAR(10), " "))), sizeList!B:B, 0)),
                IF(ISNUMBER(MATCH(Y433, sizeList!B:B, 0)),
                    INDEX(sizeList!B:B, MATCH(Y433, sizeList!B:B, 0)),
                    "")
            )
        )
    ),
    ""
)</f>
        <v>115 cm</v>
      </c>
      <c r="Y433" s="35" t="s">
        <v>838</v>
      </c>
      <c r="Z433" s="35" t="s">
        <v>2610</v>
      </c>
      <c r="AA433" s="117" t="str">
        <f t="shared" si="55"/>
        <v>COGNAC</v>
      </c>
      <c r="AB433" s="7" t="str">
        <f>IF(AA433="", "", IFERROR(VLOOKUP(AA433, colorList!A:B,2,FALSE),""))</f>
        <v>konyak</v>
      </c>
      <c r="AC433" s="7" t="str">
        <f>IF(Z433="", "", IFERROR(VLOOKUP(Z433, colorList!A:B,2,FALSE),""))</f>
        <v>konyak</v>
      </c>
      <c r="AD433" s="7"/>
    </row>
    <row r="434" spans="1:30" ht="60" customHeight="1" x14ac:dyDescent="0.25">
      <c r="A434" s="53" t="s">
        <v>868</v>
      </c>
      <c r="B434" s="7" t="str" cm="1">
        <f t="array" ref="B434">ProcessN2(S434,A434,C434)</f>
        <v>AC9410_COG</v>
      </c>
      <c r="C434" s="7" t="s">
        <v>1023</v>
      </c>
      <c r="D434" s="52" t="str">
        <f t="shared" si="48"/>
        <v>Acavallo anatómiai zselés bőr heveder</v>
      </c>
      <c r="E434" s="52" t="s">
        <v>2763</v>
      </c>
      <c r="F434" s="52" t="str">
        <f t="shared" si="49"/>
        <v>ACAVALLO LEATHER ANATOMIC GIRTH</v>
      </c>
      <c r="G434" s="52" t="s">
        <v>2883</v>
      </c>
      <c r="H434" s="116" t="str">
        <f t="shared" si="50"/>
        <v>Acavallo</v>
      </c>
      <c r="I434" s="35" t="s">
        <v>2999</v>
      </c>
      <c r="J434" s="53" t="str">
        <f t="shared" si="51"/>
        <v>Lófelszerelés</v>
      </c>
      <c r="K434" s="53" t="s">
        <v>3007</v>
      </c>
      <c r="L434" s="53" t="str">
        <f t="shared" si="52"/>
        <v>Nyereg és tartozékai</v>
      </c>
      <c r="M434" s="53" t="s">
        <v>3008</v>
      </c>
      <c r="N434" s="35" t="str">
        <f t="shared" si="53"/>
        <v>Heveder</v>
      </c>
      <c r="O434" s="35" t="s">
        <v>3009</v>
      </c>
      <c r="P434" s="53" t="str">
        <f t="shared" si="54"/>
        <v>Univerzális heveder</v>
      </c>
      <c r="Q434" s="53" t="s">
        <v>3010</v>
      </c>
      <c r="R434" s="55" t="s">
        <v>3113</v>
      </c>
      <c r="S434" s="35" t="s">
        <v>1548</v>
      </c>
      <c r="T434" s="34">
        <v>0</v>
      </c>
      <c r="U434" s="35">
        <v>242</v>
      </c>
      <c r="V434" s="1" t="s">
        <v>2603</v>
      </c>
      <c r="W434" s="55">
        <v>1</v>
      </c>
      <c r="X434" s="35" t="str">
        <f>IFERROR(
    IF(ISNUMBER(MATCH(TRIM(CLEAN(SUBSTITUTE(SUBSTITUTE(Y434, CHAR(13), ""), CHAR(10), " "))), sizeList!A:A, 0)),
        INDEX(sizeList!B:B, MATCH(TRIM(CLEAN(SUBSTITUTE(SUBSTITUTE(Y434, CHAR(13), ""), CHAR(10), " "))), sizeList!A:A, 0)),
        IF(ISNUMBER(MATCH(Y434, sizeList!A:A, 0)),
            INDEX(sizeList!B:B, MATCH(Y434, sizeList!A:A, 0)),
            IF(ISNUMBER(MATCH(TRIM(CLEAN(SUBSTITUTE(SUBSTITUTE(Y434, CHAR(13), ""), CHAR(10), " "))), sizeList!B:B, 0)),
                INDEX(sizeList!B:B, MATCH(TRIM(CLEAN(SUBSTITUTE(SUBSTITUTE(Y434, CHAR(13), ""), CHAR(10), " "))), sizeList!B:B, 0)),
                IF(ISNUMBER(MATCH(Y434, sizeList!B:B, 0)),
                    INDEX(sizeList!B:B, MATCH(Y434, sizeList!B:B, 0)),
                    "")
            )
        )
    ),
    ""
)</f>
        <v>120 cm</v>
      </c>
      <c r="Y434" s="35" t="s">
        <v>840</v>
      </c>
      <c r="Z434" s="35" t="s">
        <v>2610</v>
      </c>
      <c r="AA434" s="117" t="str">
        <f t="shared" si="55"/>
        <v>COGNAC</v>
      </c>
      <c r="AB434" s="7" t="str">
        <f>IF(AA434="", "", IFERROR(VLOOKUP(AA434, colorList!A:B,2,FALSE),""))</f>
        <v>konyak</v>
      </c>
      <c r="AC434" s="7" t="str">
        <f>IF(Z434="", "", IFERROR(VLOOKUP(Z434, colorList!A:B,2,FALSE),""))</f>
        <v>konyak</v>
      </c>
      <c r="AD434" s="7"/>
    </row>
    <row r="435" spans="1:30" ht="60" customHeight="1" x14ac:dyDescent="0.25">
      <c r="A435" s="53" t="s">
        <v>868</v>
      </c>
      <c r="B435" s="7" t="str" cm="1">
        <f t="array" ref="B435">ProcessN2(S435,A435,C435)</f>
        <v>AC9410_COG</v>
      </c>
      <c r="C435" s="7" t="s">
        <v>1024</v>
      </c>
      <c r="D435" s="52" t="str">
        <f t="shared" si="48"/>
        <v>Acavallo anatómiai zselés bőr heveder</v>
      </c>
      <c r="E435" s="52" t="s">
        <v>2763</v>
      </c>
      <c r="F435" s="52" t="str">
        <f t="shared" si="49"/>
        <v>ACAVALLO LEATHER ANATOMIC GIRTH</v>
      </c>
      <c r="G435" s="52" t="s">
        <v>2883</v>
      </c>
      <c r="H435" s="116" t="str">
        <f t="shared" si="50"/>
        <v>Acavallo</v>
      </c>
      <c r="I435" s="35" t="s">
        <v>2999</v>
      </c>
      <c r="J435" s="53" t="str">
        <f t="shared" si="51"/>
        <v>Lófelszerelés</v>
      </c>
      <c r="K435" s="53" t="s">
        <v>3007</v>
      </c>
      <c r="L435" s="53" t="str">
        <f t="shared" si="52"/>
        <v>Nyereg és tartozékai</v>
      </c>
      <c r="M435" s="53" t="s">
        <v>3008</v>
      </c>
      <c r="N435" s="35" t="str">
        <f t="shared" si="53"/>
        <v>Heveder</v>
      </c>
      <c r="O435" s="35" t="s">
        <v>3009</v>
      </c>
      <c r="P435" s="53" t="str">
        <f t="shared" si="54"/>
        <v>Univerzális heveder</v>
      </c>
      <c r="Q435" s="53" t="s">
        <v>3010</v>
      </c>
      <c r="R435" s="55" t="s">
        <v>3113</v>
      </c>
      <c r="S435" s="35" t="s">
        <v>1549</v>
      </c>
      <c r="T435" s="34">
        <v>0</v>
      </c>
      <c r="U435" s="35">
        <v>242</v>
      </c>
      <c r="V435" s="1" t="s">
        <v>2603</v>
      </c>
      <c r="W435" s="55">
        <v>1</v>
      </c>
      <c r="X435" s="35" t="str">
        <f>IFERROR(
    IF(ISNUMBER(MATCH(TRIM(CLEAN(SUBSTITUTE(SUBSTITUTE(Y435, CHAR(13), ""), CHAR(10), " "))), sizeList!A:A, 0)),
        INDEX(sizeList!B:B, MATCH(TRIM(CLEAN(SUBSTITUTE(SUBSTITUTE(Y435, CHAR(13), ""), CHAR(10), " "))), sizeList!A:A, 0)),
        IF(ISNUMBER(MATCH(Y435, sizeList!A:A, 0)),
            INDEX(sizeList!B:B, MATCH(Y435, sizeList!A:A, 0)),
            IF(ISNUMBER(MATCH(TRIM(CLEAN(SUBSTITUTE(SUBSTITUTE(Y435, CHAR(13), ""), CHAR(10), " "))), sizeList!B:B, 0)),
                INDEX(sizeList!B:B, MATCH(TRIM(CLEAN(SUBSTITUTE(SUBSTITUTE(Y435, CHAR(13), ""), CHAR(10), " "))), sizeList!B:B, 0)),
                IF(ISNUMBER(MATCH(Y435, sizeList!B:B, 0)),
                    INDEX(sizeList!B:B, MATCH(Y435, sizeList!B:B, 0)),
                    "")
            )
        )
    ),
    ""
)</f>
        <v>125 cm</v>
      </c>
      <c r="Y435" s="35" t="s">
        <v>841</v>
      </c>
      <c r="Z435" s="35" t="s">
        <v>2610</v>
      </c>
      <c r="AA435" s="117" t="str">
        <f t="shared" si="55"/>
        <v>COGNAC</v>
      </c>
      <c r="AB435" s="7" t="str">
        <f>IF(AA435="", "", IFERROR(VLOOKUP(AA435, colorList!A:B,2,FALSE),""))</f>
        <v>konyak</v>
      </c>
      <c r="AC435" s="7" t="str">
        <f>IF(Z435="", "", IFERROR(VLOOKUP(Z435, colorList!A:B,2,FALSE),""))</f>
        <v>konyak</v>
      </c>
      <c r="AD435" s="7"/>
    </row>
    <row r="436" spans="1:30" ht="60" customHeight="1" x14ac:dyDescent="0.25">
      <c r="A436" s="53" t="s">
        <v>868</v>
      </c>
      <c r="B436" s="7" t="str" cm="1">
        <f t="array" ref="B436">ProcessN2(S436,A436,C436)</f>
        <v>AC9410_COG</v>
      </c>
      <c r="C436" s="7" t="s">
        <v>1025</v>
      </c>
      <c r="D436" s="52" t="str">
        <f t="shared" si="48"/>
        <v>Acavallo anatómiai zselés bőr heveder</v>
      </c>
      <c r="E436" s="52" t="s">
        <v>2763</v>
      </c>
      <c r="F436" s="52" t="str">
        <f t="shared" si="49"/>
        <v>ACAVALLO LEATHER ANATOMIC GIRTH</v>
      </c>
      <c r="G436" s="52" t="s">
        <v>2883</v>
      </c>
      <c r="H436" s="116" t="str">
        <f t="shared" si="50"/>
        <v>Acavallo</v>
      </c>
      <c r="I436" s="35" t="s">
        <v>2999</v>
      </c>
      <c r="J436" s="53" t="str">
        <f t="shared" si="51"/>
        <v>Lófelszerelés</v>
      </c>
      <c r="K436" s="53" t="s">
        <v>3007</v>
      </c>
      <c r="L436" s="53" t="str">
        <f t="shared" si="52"/>
        <v>Nyereg és tartozékai</v>
      </c>
      <c r="M436" s="53" t="s">
        <v>3008</v>
      </c>
      <c r="N436" s="35" t="str">
        <f t="shared" si="53"/>
        <v>Heveder</v>
      </c>
      <c r="O436" s="35" t="s">
        <v>3009</v>
      </c>
      <c r="P436" s="53" t="str">
        <f t="shared" si="54"/>
        <v>Univerzális heveder</v>
      </c>
      <c r="Q436" s="53" t="s">
        <v>3010</v>
      </c>
      <c r="R436" s="55" t="s">
        <v>3113</v>
      </c>
      <c r="S436" s="35" t="s">
        <v>1550</v>
      </c>
      <c r="T436" s="34">
        <v>0</v>
      </c>
      <c r="U436" s="35">
        <v>242</v>
      </c>
      <c r="V436" s="1" t="s">
        <v>2603</v>
      </c>
      <c r="W436" s="55">
        <v>1</v>
      </c>
      <c r="X436" s="35" t="str">
        <f>IFERROR(
    IF(ISNUMBER(MATCH(TRIM(CLEAN(SUBSTITUTE(SUBSTITUTE(Y436, CHAR(13), ""), CHAR(10), " "))), sizeList!A:A, 0)),
        INDEX(sizeList!B:B, MATCH(TRIM(CLEAN(SUBSTITUTE(SUBSTITUTE(Y436, CHAR(13), ""), CHAR(10), " "))), sizeList!A:A, 0)),
        IF(ISNUMBER(MATCH(Y436, sizeList!A:A, 0)),
            INDEX(sizeList!B:B, MATCH(Y436, sizeList!A:A, 0)),
            IF(ISNUMBER(MATCH(TRIM(CLEAN(SUBSTITUTE(SUBSTITUTE(Y436, CHAR(13), ""), CHAR(10), " "))), sizeList!B:B, 0)),
                INDEX(sizeList!B:B, MATCH(TRIM(CLEAN(SUBSTITUTE(SUBSTITUTE(Y436, CHAR(13), ""), CHAR(10), " "))), sizeList!B:B, 0)),
                IF(ISNUMBER(MATCH(Y436, sizeList!B:B, 0)),
                    INDEX(sizeList!B:B, MATCH(Y436, sizeList!B:B, 0)),
                    "")
            )
        )
    ),
    ""
)</f>
        <v>130 cm</v>
      </c>
      <c r="Y436" s="35" t="s">
        <v>842</v>
      </c>
      <c r="Z436" s="35" t="s">
        <v>2610</v>
      </c>
      <c r="AA436" s="117" t="str">
        <f t="shared" si="55"/>
        <v>COGNAC</v>
      </c>
      <c r="AB436" s="7" t="str">
        <f>IF(AA436="", "", IFERROR(VLOOKUP(AA436, colorList!A:B,2,FALSE),""))</f>
        <v>konyak</v>
      </c>
      <c r="AC436" s="7" t="str">
        <f>IF(Z436="", "", IFERROR(VLOOKUP(Z436, colorList!A:B,2,FALSE),""))</f>
        <v>konyak</v>
      </c>
      <c r="AD436" s="7"/>
    </row>
    <row r="437" spans="1:30" ht="60" customHeight="1" x14ac:dyDescent="0.25">
      <c r="A437" s="53" t="s">
        <v>868</v>
      </c>
      <c r="B437" s="7" t="str" cm="1">
        <f t="array" ref="B437">ProcessN2(S437,A437,C437)</f>
        <v>AC9410_COG</v>
      </c>
      <c r="C437" s="7" t="s">
        <v>1026</v>
      </c>
      <c r="D437" s="52" t="str">
        <f t="shared" si="48"/>
        <v>Acavallo anatómiai zselés bőr heveder</v>
      </c>
      <c r="E437" s="52" t="s">
        <v>2763</v>
      </c>
      <c r="F437" s="52" t="str">
        <f t="shared" si="49"/>
        <v>ACAVALLO LEATHER ANATOMIC GIRTH</v>
      </c>
      <c r="G437" s="52" t="s">
        <v>2883</v>
      </c>
      <c r="H437" s="116" t="str">
        <f t="shared" si="50"/>
        <v>Acavallo</v>
      </c>
      <c r="I437" s="35" t="s">
        <v>2999</v>
      </c>
      <c r="J437" s="53" t="str">
        <f t="shared" si="51"/>
        <v>Lófelszerelés</v>
      </c>
      <c r="K437" s="53" t="s">
        <v>3007</v>
      </c>
      <c r="L437" s="53" t="str">
        <f t="shared" si="52"/>
        <v>Nyereg és tartozékai</v>
      </c>
      <c r="M437" s="53" t="s">
        <v>3008</v>
      </c>
      <c r="N437" s="35" t="str">
        <f t="shared" si="53"/>
        <v>Heveder</v>
      </c>
      <c r="O437" s="35" t="s">
        <v>3009</v>
      </c>
      <c r="P437" s="53" t="str">
        <f t="shared" si="54"/>
        <v>Univerzális heveder</v>
      </c>
      <c r="Q437" s="53" t="s">
        <v>3010</v>
      </c>
      <c r="R437" s="55" t="s">
        <v>3113</v>
      </c>
      <c r="S437" s="35" t="s">
        <v>1551</v>
      </c>
      <c r="T437" s="34">
        <v>0</v>
      </c>
      <c r="U437" s="35">
        <v>242</v>
      </c>
      <c r="V437" s="1" t="s">
        <v>2603</v>
      </c>
      <c r="W437" s="55">
        <v>1</v>
      </c>
      <c r="X437" s="35" t="str">
        <f>IFERROR(
    IF(ISNUMBER(MATCH(TRIM(CLEAN(SUBSTITUTE(SUBSTITUTE(Y437, CHAR(13), ""), CHAR(10), " "))), sizeList!A:A, 0)),
        INDEX(sizeList!B:B, MATCH(TRIM(CLEAN(SUBSTITUTE(SUBSTITUTE(Y437, CHAR(13), ""), CHAR(10), " "))), sizeList!A:A, 0)),
        IF(ISNUMBER(MATCH(Y437, sizeList!A:A, 0)),
            INDEX(sizeList!B:B, MATCH(Y437, sizeList!A:A, 0)),
            IF(ISNUMBER(MATCH(TRIM(CLEAN(SUBSTITUTE(SUBSTITUTE(Y437, CHAR(13), ""), CHAR(10), " "))), sizeList!B:B, 0)),
                INDEX(sizeList!B:B, MATCH(TRIM(CLEAN(SUBSTITUTE(SUBSTITUTE(Y437, CHAR(13), ""), CHAR(10), " "))), sizeList!B:B, 0)),
                IF(ISNUMBER(MATCH(Y437, sizeList!B:B, 0)),
                    INDEX(sizeList!B:B, MATCH(Y437, sizeList!B:B, 0)),
                    "")
            )
        )
    ),
    ""
)</f>
        <v>135 cm</v>
      </c>
      <c r="Y437" s="35" t="s">
        <v>843</v>
      </c>
      <c r="Z437" s="35" t="s">
        <v>2610</v>
      </c>
      <c r="AA437" s="117" t="str">
        <f t="shared" si="55"/>
        <v>COGNAC</v>
      </c>
      <c r="AB437" s="7" t="str">
        <f>IF(AA437="", "", IFERROR(VLOOKUP(AA437, colorList!A:B,2,FALSE),""))</f>
        <v>konyak</v>
      </c>
      <c r="AC437" s="7" t="str">
        <f>IF(Z437="", "", IFERROR(VLOOKUP(Z437, colorList!A:B,2,FALSE),""))</f>
        <v>konyak</v>
      </c>
      <c r="AD437" s="7"/>
    </row>
    <row r="438" spans="1:30" ht="60" customHeight="1" x14ac:dyDescent="0.25">
      <c r="A438" s="53" t="s">
        <v>868</v>
      </c>
      <c r="B438" s="7" t="str" cm="1">
        <f t="array" ref="B438">ProcessN2(S438,A438,C438)</f>
        <v>AC9410_COG</v>
      </c>
      <c r="C438" s="7" t="s">
        <v>1027</v>
      </c>
      <c r="D438" s="52" t="str">
        <f t="shared" si="48"/>
        <v>Acavallo anatómiai zselés bőr heveder</v>
      </c>
      <c r="E438" s="52" t="s">
        <v>2763</v>
      </c>
      <c r="F438" s="52" t="str">
        <f t="shared" si="49"/>
        <v>ACAVALLO LEATHER ANATOMIC GIRTH</v>
      </c>
      <c r="G438" s="52" t="s">
        <v>2883</v>
      </c>
      <c r="H438" s="116" t="str">
        <f t="shared" si="50"/>
        <v>Acavallo</v>
      </c>
      <c r="I438" s="35" t="s">
        <v>2999</v>
      </c>
      <c r="J438" s="53" t="str">
        <f t="shared" si="51"/>
        <v>Lófelszerelés</v>
      </c>
      <c r="K438" s="53" t="s">
        <v>3007</v>
      </c>
      <c r="L438" s="53" t="str">
        <f t="shared" si="52"/>
        <v>Nyereg és tartozékai</v>
      </c>
      <c r="M438" s="53" t="s">
        <v>3008</v>
      </c>
      <c r="N438" s="35" t="str">
        <f t="shared" si="53"/>
        <v>Heveder</v>
      </c>
      <c r="O438" s="35" t="s">
        <v>3009</v>
      </c>
      <c r="P438" s="53" t="str">
        <f t="shared" si="54"/>
        <v>Univerzális heveder</v>
      </c>
      <c r="Q438" s="53" t="s">
        <v>3010</v>
      </c>
      <c r="R438" s="55" t="s">
        <v>3113</v>
      </c>
      <c r="S438" s="35" t="s">
        <v>1552</v>
      </c>
      <c r="T438" s="34">
        <v>0</v>
      </c>
      <c r="U438" s="35">
        <v>242</v>
      </c>
      <c r="V438" s="1" t="s">
        <v>2603</v>
      </c>
      <c r="W438" s="55">
        <v>1</v>
      </c>
      <c r="X438" s="35" t="str">
        <f>IFERROR(
    IF(ISNUMBER(MATCH(TRIM(CLEAN(SUBSTITUTE(SUBSTITUTE(Y438, CHAR(13), ""), CHAR(10), " "))), sizeList!A:A, 0)),
        INDEX(sizeList!B:B, MATCH(TRIM(CLEAN(SUBSTITUTE(SUBSTITUTE(Y438, CHAR(13), ""), CHAR(10), " "))), sizeList!A:A, 0)),
        IF(ISNUMBER(MATCH(Y438, sizeList!A:A, 0)),
            INDEX(sizeList!B:B, MATCH(Y438, sizeList!A:A, 0)),
            IF(ISNUMBER(MATCH(TRIM(CLEAN(SUBSTITUTE(SUBSTITUTE(Y438, CHAR(13), ""), CHAR(10), " "))), sizeList!B:B, 0)),
                INDEX(sizeList!B:B, MATCH(TRIM(CLEAN(SUBSTITUTE(SUBSTITUTE(Y438, CHAR(13), ""), CHAR(10), " "))), sizeList!B:B, 0)),
                IF(ISNUMBER(MATCH(Y438, sizeList!B:B, 0)),
                    INDEX(sizeList!B:B, MATCH(Y438, sizeList!B:B, 0)),
                    "")
            )
        )
    ),
    ""
)</f>
        <v>140 cm</v>
      </c>
      <c r="Y438" s="35" t="s">
        <v>844</v>
      </c>
      <c r="Z438" s="35" t="s">
        <v>2610</v>
      </c>
      <c r="AA438" s="117" t="str">
        <f t="shared" si="55"/>
        <v>COGNAC</v>
      </c>
      <c r="AB438" s="7" t="str">
        <f>IF(AA438="", "", IFERROR(VLOOKUP(AA438, colorList!A:B,2,FALSE),""))</f>
        <v>konyak</v>
      </c>
      <c r="AC438" s="7" t="str">
        <f>IF(Z438="", "", IFERROR(VLOOKUP(Z438, colorList!A:B,2,FALSE),""))</f>
        <v>konyak</v>
      </c>
      <c r="AD438" s="7"/>
    </row>
    <row r="439" spans="1:30" ht="60" customHeight="1" x14ac:dyDescent="0.25">
      <c r="A439" s="53" t="s">
        <v>868</v>
      </c>
      <c r="B439" s="7" t="str" cm="1">
        <f t="array" ref="B439">ProcessN2(S439,A439,C439)</f>
        <v>AC9410_COG</v>
      </c>
      <c r="C439" s="7" t="s">
        <v>1028</v>
      </c>
      <c r="D439" s="52" t="str">
        <f t="shared" si="48"/>
        <v>Acavallo anatómiai zselés bőr heveder</v>
      </c>
      <c r="E439" s="52" t="s">
        <v>2763</v>
      </c>
      <c r="F439" s="52" t="str">
        <f t="shared" si="49"/>
        <v>ACAVALLO LEATHER ANATOMIC GIRTH</v>
      </c>
      <c r="G439" s="52" t="s">
        <v>2883</v>
      </c>
      <c r="H439" s="116" t="str">
        <f t="shared" si="50"/>
        <v>Acavallo</v>
      </c>
      <c r="I439" s="35" t="s">
        <v>2999</v>
      </c>
      <c r="J439" s="53" t="str">
        <f t="shared" si="51"/>
        <v>Lófelszerelés</v>
      </c>
      <c r="K439" s="53" t="s">
        <v>3007</v>
      </c>
      <c r="L439" s="53" t="str">
        <f t="shared" si="52"/>
        <v>Nyereg és tartozékai</v>
      </c>
      <c r="M439" s="53" t="s">
        <v>3008</v>
      </c>
      <c r="N439" s="35" t="str">
        <f t="shared" si="53"/>
        <v>Heveder</v>
      </c>
      <c r="O439" s="35" t="s">
        <v>3009</v>
      </c>
      <c r="P439" s="53" t="str">
        <f t="shared" si="54"/>
        <v>Univerzális heveder</v>
      </c>
      <c r="Q439" s="53" t="s">
        <v>3010</v>
      </c>
      <c r="R439" s="55" t="s">
        <v>3113</v>
      </c>
      <c r="S439" s="35" t="s">
        <v>1553</v>
      </c>
      <c r="T439" s="34">
        <v>0</v>
      </c>
      <c r="U439" s="35">
        <v>242</v>
      </c>
      <c r="V439" s="1" t="s">
        <v>2603</v>
      </c>
      <c r="W439" s="55">
        <v>1</v>
      </c>
      <c r="X439" s="35" t="str">
        <f>IFERROR(
    IF(ISNUMBER(MATCH(TRIM(CLEAN(SUBSTITUTE(SUBSTITUTE(Y439, CHAR(13), ""), CHAR(10), " "))), sizeList!A:A, 0)),
        INDEX(sizeList!B:B, MATCH(TRIM(CLEAN(SUBSTITUTE(SUBSTITUTE(Y439, CHAR(13), ""), CHAR(10), " "))), sizeList!A:A, 0)),
        IF(ISNUMBER(MATCH(Y439, sizeList!A:A, 0)),
            INDEX(sizeList!B:B, MATCH(Y439, sizeList!A:A, 0)),
            IF(ISNUMBER(MATCH(TRIM(CLEAN(SUBSTITUTE(SUBSTITUTE(Y439, CHAR(13), ""), CHAR(10), " "))), sizeList!B:B, 0)),
                INDEX(sizeList!B:B, MATCH(TRIM(CLEAN(SUBSTITUTE(SUBSTITUTE(Y439, CHAR(13), ""), CHAR(10), " "))), sizeList!B:B, 0)),
                IF(ISNUMBER(MATCH(Y439, sizeList!B:B, 0)),
                    INDEX(sizeList!B:B, MATCH(Y439, sizeList!B:B, 0)),
                    "")
            )
        )
    ),
    ""
)</f>
        <v>145 cm</v>
      </c>
      <c r="Y439" s="35" t="s">
        <v>845</v>
      </c>
      <c r="Z439" s="35" t="s">
        <v>2610</v>
      </c>
      <c r="AA439" s="117" t="str">
        <f t="shared" si="55"/>
        <v>COGNAC</v>
      </c>
      <c r="AB439" s="7" t="str">
        <f>IF(AA439="", "", IFERROR(VLOOKUP(AA439, colorList!A:B,2,FALSE),""))</f>
        <v>konyak</v>
      </c>
      <c r="AC439" s="7" t="str">
        <f>IF(Z439="", "", IFERROR(VLOOKUP(Z439, colorList!A:B,2,FALSE),""))</f>
        <v>konyak</v>
      </c>
      <c r="AD439" s="7"/>
    </row>
    <row r="440" spans="1:30" ht="60" customHeight="1" x14ac:dyDescent="0.25">
      <c r="A440" s="53" t="s">
        <v>868</v>
      </c>
      <c r="B440" s="7" t="str" cm="1">
        <f t="array" ref="B440">ProcessN2(S440,A440,C440)</f>
        <v>AC9410_COG</v>
      </c>
      <c r="C440" s="7" t="s">
        <v>1029</v>
      </c>
      <c r="D440" s="52" t="str">
        <f t="shared" si="48"/>
        <v>Acavallo anatómiai zselés bőr heveder</v>
      </c>
      <c r="E440" s="52" t="s">
        <v>2763</v>
      </c>
      <c r="F440" s="52" t="str">
        <f t="shared" si="49"/>
        <v>ACAVALLO LEATHER ANATOMIC GIRTH</v>
      </c>
      <c r="G440" s="52" t="s">
        <v>2883</v>
      </c>
      <c r="H440" s="116" t="str">
        <f t="shared" si="50"/>
        <v>Acavallo</v>
      </c>
      <c r="I440" s="35" t="s">
        <v>2999</v>
      </c>
      <c r="J440" s="53" t="str">
        <f t="shared" si="51"/>
        <v>Lófelszerelés</v>
      </c>
      <c r="K440" s="53" t="s">
        <v>3007</v>
      </c>
      <c r="L440" s="53" t="str">
        <f t="shared" si="52"/>
        <v>Nyereg és tartozékai</v>
      </c>
      <c r="M440" s="53" t="s">
        <v>3008</v>
      </c>
      <c r="N440" s="35" t="str">
        <f t="shared" si="53"/>
        <v>Heveder</v>
      </c>
      <c r="O440" s="35" t="s">
        <v>3009</v>
      </c>
      <c r="P440" s="53" t="str">
        <f t="shared" si="54"/>
        <v>Univerzális heveder</v>
      </c>
      <c r="Q440" s="53" t="s">
        <v>3010</v>
      </c>
      <c r="R440" s="55" t="s">
        <v>3113</v>
      </c>
      <c r="S440" s="35" t="s">
        <v>1554</v>
      </c>
      <c r="T440" s="34">
        <v>0</v>
      </c>
      <c r="U440" s="35">
        <v>242</v>
      </c>
      <c r="V440" s="1" t="s">
        <v>2603</v>
      </c>
      <c r="W440" s="55">
        <v>1</v>
      </c>
      <c r="X440" s="35" t="str">
        <f>IFERROR(
    IF(ISNUMBER(MATCH(TRIM(CLEAN(SUBSTITUTE(SUBSTITUTE(Y440, CHAR(13), ""), CHAR(10), " "))), sizeList!A:A, 0)),
        INDEX(sizeList!B:B, MATCH(TRIM(CLEAN(SUBSTITUTE(SUBSTITUTE(Y440, CHAR(13), ""), CHAR(10), " "))), sizeList!A:A, 0)),
        IF(ISNUMBER(MATCH(Y440, sizeList!A:A, 0)),
            INDEX(sizeList!B:B, MATCH(Y440, sizeList!A:A, 0)),
            IF(ISNUMBER(MATCH(TRIM(CLEAN(SUBSTITUTE(SUBSTITUTE(Y440, CHAR(13), ""), CHAR(10), " "))), sizeList!B:B, 0)),
                INDEX(sizeList!B:B, MATCH(TRIM(CLEAN(SUBSTITUTE(SUBSTITUTE(Y440, CHAR(13), ""), CHAR(10), " "))), sizeList!B:B, 0)),
                IF(ISNUMBER(MATCH(Y440, sizeList!B:B, 0)),
                    INDEX(sizeList!B:B, MATCH(Y440, sizeList!B:B, 0)),
                    "")
            )
        )
    ),
    ""
)</f>
        <v>150 cm</v>
      </c>
      <c r="Y440" s="35" t="s">
        <v>846</v>
      </c>
      <c r="Z440" s="35" t="s">
        <v>2610</v>
      </c>
      <c r="AA440" s="117" t="str">
        <f t="shared" si="55"/>
        <v>COGNAC</v>
      </c>
      <c r="AB440" s="7" t="str">
        <f>IF(AA440="", "", IFERROR(VLOOKUP(AA440, colorList!A:B,2,FALSE),""))</f>
        <v>konyak</v>
      </c>
      <c r="AC440" s="7" t="str">
        <f>IF(Z440="", "", IFERROR(VLOOKUP(Z440, colorList!A:B,2,FALSE),""))</f>
        <v>konyak</v>
      </c>
      <c r="AD440" s="7"/>
    </row>
    <row r="441" spans="1:30" ht="60" customHeight="1" x14ac:dyDescent="0.25">
      <c r="A441" s="53" t="s">
        <v>868</v>
      </c>
      <c r="B441" s="7" t="str" cm="1">
        <f t="array" ref="B441">ProcessN2(S441,A441,C441)</f>
        <v>AC9410_TM</v>
      </c>
      <c r="C441" s="7" t="s">
        <v>1030</v>
      </c>
      <c r="D441" s="52" t="str">
        <f t="shared" si="48"/>
        <v>Acavallo anatómiai zselés bőr heveder</v>
      </c>
      <c r="E441" s="52" t="s">
        <v>2763</v>
      </c>
      <c r="F441" s="52" t="str">
        <f t="shared" si="49"/>
        <v>ACAVALLO LEATHER ANATOMIC GIRTH</v>
      </c>
      <c r="G441" s="52" t="s">
        <v>2883</v>
      </c>
      <c r="H441" s="116" t="str">
        <f t="shared" si="50"/>
        <v>Acavallo</v>
      </c>
      <c r="I441" s="35" t="s">
        <v>2999</v>
      </c>
      <c r="J441" s="53" t="str">
        <f t="shared" si="51"/>
        <v>Lófelszerelés</v>
      </c>
      <c r="K441" s="53" t="s">
        <v>3007</v>
      </c>
      <c r="L441" s="53" t="str">
        <f t="shared" si="52"/>
        <v>Nyereg és tartozékai</v>
      </c>
      <c r="M441" s="53" t="s">
        <v>3008</v>
      </c>
      <c r="N441" s="35" t="str">
        <f t="shared" si="53"/>
        <v>Heveder</v>
      </c>
      <c r="O441" s="35" t="s">
        <v>3009</v>
      </c>
      <c r="P441" s="53" t="str">
        <f t="shared" si="54"/>
        <v>Univerzális heveder</v>
      </c>
      <c r="Q441" s="53" t="s">
        <v>3010</v>
      </c>
      <c r="R441" s="55" t="s">
        <v>3113</v>
      </c>
      <c r="S441" s="35" t="s">
        <v>1555</v>
      </c>
      <c r="T441" s="34">
        <v>0</v>
      </c>
      <c r="U441" s="35">
        <v>242</v>
      </c>
      <c r="V441" s="1" t="s">
        <v>2603</v>
      </c>
      <c r="W441" s="55">
        <v>1</v>
      </c>
      <c r="X441" s="35" t="str">
        <f>IFERROR(
    IF(ISNUMBER(MATCH(TRIM(CLEAN(SUBSTITUTE(SUBSTITUTE(Y441, CHAR(13), ""), CHAR(10), " "))), sizeList!A:A, 0)),
        INDEX(sizeList!B:B, MATCH(TRIM(CLEAN(SUBSTITUTE(SUBSTITUTE(Y441, CHAR(13), ""), CHAR(10), " "))), sizeList!A:A, 0)),
        IF(ISNUMBER(MATCH(Y441, sizeList!A:A, 0)),
            INDEX(sizeList!B:B, MATCH(Y441, sizeList!A:A, 0)),
            IF(ISNUMBER(MATCH(TRIM(CLEAN(SUBSTITUTE(SUBSTITUTE(Y441, CHAR(13), ""), CHAR(10), " "))), sizeList!B:B, 0)),
                INDEX(sizeList!B:B, MATCH(TRIM(CLEAN(SUBSTITUTE(SUBSTITUTE(Y441, CHAR(13), ""), CHAR(10), " "))), sizeList!B:B, 0)),
                IF(ISNUMBER(MATCH(Y441, sizeList!B:B, 0)),
                    INDEX(sizeList!B:B, MATCH(Y441, sizeList!B:B, 0)),
                    "")
            )
        )
    ),
    ""
)</f>
        <v>110 cm</v>
      </c>
      <c r="Y441" s="35" t="s">
        <v>837</v>
      </c>
      <c r="Z441" s="35" t="s">
        <v>2605</v>
      </c>
      <c r="AA441" s="117" t="str">
        <f t="shared" si="55"/>
        <v>DARK BROWN</v>
      </c>
      <c r="AB441" s="7" t="str">
        <f>IF(AA441="", "", IFERROR(VLOOKUP(AA441, colorList!A:B,2,FALSE),""))</f>
        <v>sötétbarna</v>
      </c>
      <c r="AC441" s="7" t="str">
        <f>IF(Z441="", "", IFERROR(VLOOKUP(Z441, colorList!A:B,2,FALSE),""))</f>
        <v>sötétbarna</v>
      </c>
      <c r="AD441" s="7"/>
    </row>
    <row r="442" spans="1:30" ht="60" customHeight="1" x14ac:dyDescent="0.25">
      <c r="A442" s="53" t="s">
        <v>868</v>
      </c>
      <c r="B442" s="7" t="str" cm="1">
        <f t="array" ref="B442">ProcessN2(S442,A442,C442)</f>
        <v>AC9410_TM</v>
      </c>
      <c r="C442" s="7" t="s">
        <v>985</v>
      </c>
      <c r="D442" s="52" t="str">
        <f t="shared" si="48"/>
        <v>Acavallo anatómiai zselés bőr heveder</v>
      </c>
      <c r="E442" s="52" t="s">
        <v>2763</v>
      </c>
      <c r="F442" s="52" t="str">
        <f t="shared" si="49"/>
        <v>ACAVALLO LEATHER ANATOMIC GIRTH</v>
      </c>
      <c r="G442" s="52" t="s">
        <v>2883</v>
      </c>
      <c r="H442" s="116" t="str">
        <f t="shared" si="50"/>
        <v>Acavallo</v>
      </c>
      <c r="I442" s="35" t="s">
        <v>2999</v>
      </c>
      <c r="J442" s="53" t="str">
        <f t="shared" si="51"/>
        <v>Lófelszerelés</v>
      </c>
      <c r="K442" s="53" t="s">
        <v>3007</v>
      </c>
      <c r="L442" s="53" t="str">
        <f t="shared" si="52"/>
        <v>Nyereg és tartozékai</v>
      </c>
      <c r="M442" s="53" t="s">
        <v>3008</v>
      </c>
      <c r="N442" s="35" t="str">
        <f t="shared" si="53"/>
        <v>Heveder</v>
      </c>
      <c r="O442" s="35" t="s">
        <v>3009</v>
      </c>
      <c r="P442" s="53" t="str">
        <f t="shared" si="54"/>
        <v>Univerzális heveder</v>
      </c>
      <c r="Q442" s="53" t="s">
        <v>3010</v>
      </c>
      <c r="R442" s="55" t="s">
        <v>3113</v>
      </c>
      <c r="S442" s="35" t="s">
        <v>1556</v>
      </c>
      <c r="T442" s="34">
        <v>0</v>
      </c>
      <c r="U442" s="35">
        <v>242</v>
      </c>
      <c r="V442" s="1" t="s">
        <v>2603</v>
      </c>
      <c r="W442" s="55">
        <v>1</v>
      </c>
      <c r="X442" s="35" t="str">
        <f>IFERROR(
    IF(ISNUMBER(MATCH(TRIM(CLEAN(SUBSTITUTE(SUBSTITUTE(Y442, CHAR(13), ""), CHAR(10), " "))), sizeList!A:A, 0)),
        INDEX(sizeList!B:B, MATCH(TRIM(CLEAN(SUBSTITUTE(SUBSTITUTE(Y442, CHAR(13), ""), CHAR(10), " "))), sizeList!A:A, 0)),
        IF(ISNUMBER(MATCH(Y442, sizeList!A:A, 0)),
            INDEX(sizeList!B:B, MATCH(Y442, sizeList!A:A, 0)),
            IF(ISNUMBER(MATCH(TRIM(CLEAN(SUBSTITUTE(SUBSTITUTE(Y442, CHAR(13), ""), CHAR(10), " "))), sizeList!B:B, 0)),
                INDEX(sizeList!B:B, MATCH(TRIM(CLEAN(SUBSTITUTE(SUBSTITUTE(Y442, CHAR(13), ""), CHAR(10), " "))), sizeList!B:B, 0)),
                IF(ISNUMBER(MATCH(Y442, sizeList!B:B, 0)),
                    INDEX(sizeList!B:B, MATCH(Y442, sizeList!B:B, 0)),
                    "")
            )
        )
    ),
    ""
)</f>
        <v>115 cm</v>
      </c>
      <c r="Y442" s="35" t="s">
        <v>838</v>
      </c>
      <c r="Z442" s="35" t="s">
        <v>2605</v>
      </c>
      <c r="AA442" s="117" t="str">
        <f t="shared" si="55"/>
        <v>DARK BROWN</v>
      </c>
      <c r="AB442" s="7" t="str">
        <f>IF(AA442="", "", IFERROR(VLOOKUP(AA442, colorList!A:B,2,FALSE),""))</f>
        <v>sötétbarna</v>
      </c>
      <c r="AC442" s="7" t="str">
        <f>IF(Z442="", "", IFERROR(VLOOKUP(Z442, colorList!A:B,2,FALSE),""))</f>
        <v>sötétbarna</v>
      </c>
      <c r="AD442" s="7"/>
    </row>
    <row r="443" spans="1:30" ht="60" customHeight="1" x14ac:dyDescent="0.25">
      <c r="A443" s="53" t="s">
        <v>868</v>
      </c>
      <c r="B443" s="7" t="str" cm="1">
        <f t="array" ref="B443">ProcessN2(S443,A443,C443)</f>
        <v>AC9410_TM</v>
      </c>
      <c r="C443" s="7" t="s">
        <v>986</v>
      </c>
      <c r="D443" s="52" t="str">
        <f t="shared" si="48"/>
        <v>Acavallo anatómiai zselés bőr heveder</v>
      </c>
      <c r="E443" s="52" t="s">
        <v>2763</v>
      </c>
      <c r="F443" s="52" t="str">
        <f t="shared" si="49"/>
        <v>ACAVALLO LEATHER ANATOMIC GIRTH</v>
      </c>
      <c r="G443" s="52" t="s">
        <v>2883</v>
      </c>
      <c r="H443" s="116" t="str">
        <f t="shared" si="50"/>
        <v>Acavallo</v>
      </c>
      <c r="I443" s="35" t="s">
        <v>2999</v>
      </c>
      <c r="J443" s="53" t="str">
        <f t="shared" si="51"/>
        <v>Lófelszerelés</v>
      </c>
      <c r="K443" s="53" t="s">
        <v>3007</v>
      </c>
      <c r="L443" s="53" t="str">
        <f t="shared" si="52"/>
        <v>Nyereg és tartozékai</v>
      </c>
      <c r="M443" s="53" t="s">
        <v>3008</v>
      </c>
      <c r="N443" s="35" t="str">
        <f t="shared" si="53"/>
        <v>Heveder</v>
      </c>
      <c r="O443" s="35" t="s">
        <v>3009</v>
      </c>
      <c r="P443" s="53" t="str">
        <f t="shared" si="54"/>
        <v>Univerzális heveder</v>
      </c>
      <c r="Q443" s="53" t="s">
        <v>3010</v>
      </c>
      <c r="R443" s="55" t="s">
        <v>3113</v>
      </c>
      <c r="S443" s="35" t="s">
        <v>1557</v>
      </c>
      <c r="T443" s="34">
        <v>0</v>
      </c>
      <c r="U443" s="35">
        <v>242</v>
      </c>
      <c r="V443" s="1" t="s">
        <v>2603</v>
      </c>
      <c r="W443" s="55">
        <v>1</v>
      </c>
      <c r="X443" s="35" t="str">
        <f>IFERROR(
    IF(ISNUMBER(MATCH(TRIM(CLEAN(SUBSTITUTE(SUBSTITUTE(Y443, CHAR(13), ""), CHAR(10), " "))), sizeList!A:A, 0)),
        INDEX(sizeList!B:B, MATCH(TRIM(CLEAN(SUBSTITUTE(SUBSTITUTE(Y443, CHAR(13), ""), CHAR(10), " "))), sizeList!A:A, 0)),
        IF(ISNUMBER(MATCH(Y443, sizeList!A:A, 0)),
            INDEX(sizeList!B:B, MATCH(Y443, sizeList!A:A, 0)),
            IF(ISNUMBER(MATCH(TRIM(CLEAN(SUBSTITUTE(SUBSTITUTE(Y443, CHAR(13), ""), CHAR(10), " "))), sizeList!B:B, 0)),
                INDEX(sizeList!B:B, MATCH(TRIM(CLEAN(SUBSTITUTE(SUBSTITUTE(Y443, CHAR(13), ""), CHAR(10), " "))), sizeList!B:B, 0)),
                IF(ISNUMBER(MATCH(Y443, sizeList!B:B, 0)),
                    INDEX(sizeList!B:B, MATCH(Y443, sizeList!B:B, 0)),
                    "")
            )
        )
    ),
    ""
)</f>
        <v>120 cm</v>
      </c>
      <c r="Y443" s="35" t="s">
        <v>840</v>
      </c>
      <c r="Z443" s="35" t="s">
        <v>2605</v>
      </c>
      <c r="AA443" s="117" t="str">
        <f t="shared" si="55"/>
        <v>DARK BROWN</v>
      </c>
      <c r="AB443" s="7" t="str">
        <f>IF(AA443="", "", IFERROR(VLOOKUP(AA443, colorList!A:B,2,FALSE),""))</f>
        <v>sötétbarna</v>
      </c>
      <c r="AC443" s="7" t="str">
        <f>IF(Z443="", "", IFERROR(VLOOKUP(Z443, colorList!A:B,2,FALSE),""))</f>
        <v>sötétbarna</v>
      </c>
      <c r="AD443" s="7"/>
    </row>
    <row r="444" spans="1:30" ht="60" customHeight="1" x14ac:dyDescent="0.25">
      <c r="A444" s="53" t="s">
        <v>868</v>
      </c>
      <c r="B444" s="7" t="str" cm="1">
        <f t="array" ref="B444">ProcessN2(S444,A444,C444)</f>
        <v>AC9410_TM</v>
      </c>
      <c r="C444" s="7" t="s">
        <v>987</v>
      </c>
      <c r="D444" s="52" t="str">
        <f t="shared" si="48"/>
        <v>Acavallo anatómiai zselés bőr heveder</v>
      </c>
      <c r="E444" s="52" t="s">
        <v>2763</v>
      </c>
      <c r="F444" s="52" t="str">
        <f t="shared" si="49"/>
        <v>ACAVALLO LEATHER ANATOMIC GIRTH</v>
      </c>
      <c r="G444" s="52" t="s">
        <v>2883</v>
      </c>
      <c r="H444" s="116" t="str">
        <f t="shared" si="50"/>
        <v>Acavallo</v>
      </c>
      <c r="I444" s="35" t="s">
        <v>2999</v>
      </c>
      <c r="J444" s="53" t="str">
        <f t="shared" si="51"/>
        <v>Lófelszerelés</v>
      </c>
      <c r="K444" s="53" t="s">
        <v>3007</v>
      </c>
      <c r="L444" s="53" t="str">
        <f t="shared" si="52"/>
        <v>Nyereg és tartozékai</v>
      </c>
      <c r="M444" s="53" t="s">
        <v>3008</v>
      </c>
      <c r="N444" s="35" t="str">
        <f t="shared" si="53"/>
        <v>Heveder</v>
      </c>
      <c r="O444" s="35" t="s">
        <v>3009</v>
      </c>
      <c r="P444" s="53" t="str">
        <f t="shared" si="54"/>
        <v>Univerzális heveder</v>
      </c>
      <c r="Q444" s="53" t="s">
        <v>3010</v>
      </c>
      <c r="R444" s="55" t="s">
        <v>3113</v>
      </c>
      <c r="S444" s="35" t="s">
        <v>1558</v>
      </c>
      <c r="T444" s="34">
        <v>0</v>
      </c>
      <c r="U444" s="35">
        <v>242</v>
      </c>
      <c r="V444" s="1" t="s">
        <v>2603</v>
      </c>
      <c r="W444" s="55">
        <v>1</v>
      </c>
      <c r="X444" s="35" t="str">
        <f>IFERROR(
    IF(ISNUMBER(MATCH(TRIM(CLEAN(SUBSTITUTE(SUBSTITUTE(Y444, CHAR(13), ""), CHAR(10), " "))), sizeList!A:A, 0)),
        INDEX(sizeList!B:B, MATCH(TRIM(CLEAN(SUBSTITUTE(SUBSTITUTE(Y444, CHAR(13), ""), CHAR(10), " "))), sizeList!A:A, 0)),
        IF(ISNUMBER(MATCH(Y444, sizeList!A:A, 0)),
            INDEX(sizeList!B:B, MATCH(Y444, sizeList!A:A, 0)),
            IF(ISNUMBER(MATCH(TRIM(CLEAN(SUBSTITUTE(SUBSTITUTE(Y444, CHAR(13), ""), CHAR(10), " "))), sizeList!B:B, 0)),
                INDEX(sizeList!B:B, MATCH(TRIM(CLEAN(SUBSTITUTE(SUBSTITUTE(Y444, CHAR(13), ""), CHAR(10), " "))), sizeList!B:B, 0)),
                IF(ISNUMBER(MATCH(Y444, sizeList!B:B, 0)),
                    INDEX(sizeList!B:B, MATCH(Y444, sizeList!B:B, 0)),
                    "")
            )
        )
    ),
    ""
)</f>
        <v>125 cm</v>
      </c>
      <c r="Y444" s="35" t="s">
        <v>841</v>
      </c>
      <c r="Z444" s="35" t="s">
        <v>2605</v>
      </c>
      <c r="AA444" s="117" t="str">
        <f t="shared" si="55"/>
        <v>DARK BROWN</v>
      </c>
      <c r="AB444" s="7" t="str">
        <f>IF(AA444="", "", IFERROR(VLOOKUP(AA444, colorList!A:B,2,FALSE),""))</f>
        <v>sötétbarna</v>
      </c>
      <c r="AC444" s="7" t="str">
        <f>IF(Z444="", "", IFERROR(VLOOKUP(Z444, colorList!A:B,2,FALSE),""))</f>
        <v>sötétbarna</v>
      </c>
      <c r="AD444" s="7"/>
    </row>
    <row r="445" spans="1:30" ht="60" customHeight="1" x14ac:dyDescent="0.25">
      <c r="A445" s="53" t="s">
        <v>868</v>
      </c>
      <c r="B445" s="7" t="str" cm="1">
        <f t="array" ref="B445">ProcessN2(S445,A445,C445)</f>
        <v>AC9410_TM</v>
      </c>
      <c r="C445" s="7" t="s">
        <v>988</v>
      </c>
      <c r="D445" s="52" t="str">
        <f t="shared" si="48"/>
        <v>Acavallo anatómiai zselés bőr heveder</v>
      </c>
      <c r="E445" s="52" t="s">
        <v>2763</v>
      </c>
      <c r="F445" s="52" t="str">
        <f t="shared" si="49"/>
        <v>ACAVALLO LEATHER ANATOMIC GIRTH</v>
      </c>
      <c r="G445" s="52" t="s">
        <v>2883</v>
      </c>
      <c r="H445" s="116" t="str">
        <f t="shared" si="50"/>
        <v>Acavallo</v>
      </c>
      <c r="I445" s="35" t="s">
        <v>2999</v>
      </c>
      <c r="J445" s="53" t="str">
        <f t="shared" si="51"/>
        <v>Lófelszerelés</v>
      </c>
      <c r="K445" s="53" t="s">
        <v>3007</v>
      </c>
      <c r="L445" s="53" t="str">
        <f t="shared" si="52"/>
        <v>Nyereg és tartozékai</v>
      </c>
      <c r="M445" s="53" t="s">
        <v>3008</v>
      </c>
      <c r="N445" s="35" t="str">
        <f t="shared" si="53"/>
        <v>Heveder</v>
      </c>
      <c r="O445" s="35" t="s">
        <v>3009</v>
      </c>
      <c r="P445" s="53" t="str">
        <f t="shared" si="54"/>
        <v>Univerzális heveder</v>
      </c>
      <c r="Q445" s="53" t="s">
        <v>3010</v>
      </c>
      <c r="R445" s="55" t="s">
        <v>3113</v>
      </c>
      <c r="S445" s="35" t="s">
        <v>1559</v>
      </c>
      <c r="T445" s="34">
        <v>0</v>
      </c>
      <c r="U445" s="35">
        <v>242</v>
      </c>
      <c r="V445" s="1" t="s">
        <v>2603</v>
      </c>
      <c r="W445" s="55">
        <v>1</v>
      </c>
      <c r="X445" s="35" t="str">
        <f>IFERROR(
    IF(ISNUMBER(MATCH(TRIM(CLEAN(SUBSTITUTE(SUBSTITUTE(Y445, CHAR(13), ""), CHAR(10), " "))), sizeList!A:A, 0)),
        INDEX(sizeList!B:B, MATCH(TRIM(CLEAN(SUBSTITUTE(SUBSTITUTE(Y445, CHAR(13), ""), CHAR(10), " "))), sizeList!A:A, 0)),
        IF(ISNUMBER(MATCH(Y445, sizeList!A:A, 0)),
            INDEX(sizeList!B:B, MATCH(Y445, sizeList!A:A, 0)),
            IF(ISNUMBER(MATCH(TRIM(CLEAN(SUBSTITUTE(SUBSTITUTE(Y445, CHAR(13), ""), CHAR(10), " "))), sizeList!B:B, 0)),
                INDEX(sizeList!B:B, MATCH(TRIM(CLEAN(SUBSTITUTE(SUBSTITUTE(Y445, CHAR(13), ""), CHAR(10), " "))), sizeList!B:B, 0)),
                IF(ISNUMBER(MATCH(Y445, sizeList!B:B, 0)),
                    INDEX(sizeList!B:B, MATCH(Y445, sizeList!B:B, 0)),
                    "")
            )
        )
    ),
    ""
)</f>
        <v>130 cm</v>
      </c>
      <c r="Y445" s="35" t="s">
        <v>842</v>
      </c>
      <c r="Z445" s="35" t="s">
        <v>2605</v>
      </c>
      <c r="AA445" s="117" t="str">
        <f t="shared" si="55"/>
        <v>DARK BROWN</v>
      </c>
      <c r="AB445" s="7" t="str">
        <f>IF(AA445="", "", IFERROR(VLOOKUP(AA445, colorList!A:B,2,FALSE),""))</f>
        <v>sötétbarna</v>
      </c>
      <c r="AC445" s="7" t="str">
        <f>IF(Z445="", "", IFERROR(VLOOKUP(Z445, colorList!A:B,2,FALSE),""))</f>
        <v>sötétbarna</v>
      </c>
      <c r="AD445" s="7"/>
    </row>
    <row r="446" spans="1:30" ht="60" customHeight="1" x14ac:dyDescent="0.25">
      <c r="A446" s="53" t="s">
        <v>868</v>
      </c>
      <c r="B446" s="7" t="str" cm="1">
        <f t="array" ref="B446">ProcessN2(S446,A446,C446)</f>
        <v>AC9410_TM</v>
      </c>
      <c r="C446" s="7" t="s">
        <v>989</v>
      </c>
      <c r="D446" s="52" t="str">
        <f t="shared" si="48"/>
        <v>Acavallo anatómiai zselés bőr heveder</v>
      </c>
      <c r="E446" s="52" t="s">
        <v>2763</v>
      </c>
      <c r="F446" s="52" t="str">
        <f t="shared" si="49"/>
        <v>ACAVALLO LEATHER ANATOMIC GIRTH</v>
      </c>
      <c r="G446" s="52" t="s">
        <v>2883</v>
      </c>
      <c r="H446" s="116" t="str">
        <f t="shared" si="50"/>
        <v>Acavallo</v>
      </c>
      <c r="I446" s="35" t="s">
        <v>2999</v>
      </c>
      <c r="J446" s="53" t="str">
        <f t="shared" si="51"/>
        <v>Lófelszerelés</v>
      </c>
      <c r="K446" s="53" t="s">
        <v>3007</v>
      </c>
      <c r="L446" s="53" t="str">
        <f t="shared" si="52"/>
        <v>Nyereg és tartozékai</v>
      </c>
      <c r="M446" s="53" t="s">
        <v>3008</v>
      </c>
      <c r="N446" s="35" t="str">
        <f t="shared" si="53"/>
        <v>Heveder</v>
      </c>
      <c r="O446" s="35" t="s">
        <v>3009</v>
      </c>
      <c r="P446" s="53" t="str">
        <f t="shared" si="54"/>
        <v>Univerzális heveder</v>
      </c>
      <c r="Q446" s="53" t="s">
        <v>3010</v>
      </c>
      <c r="R446" s="55" t="s">
        <v>3113</v>
      </c>
      <c r="S446" s="35" t="s">
        <v>1560</v>
      </c>
      <c r="T446" s="34">
        <v>0</v>
      </c>
      <c r="U446" s="35">
        <v>242</v>
      </c>
      <c r="V446" s="1" t="s">
        <v>2603</v>
      </c>
      <c r="W446" s="55">
        <v>1</v>
      </c>
      <c r="X446" s="35" t="str">
        <f>IFERROR(
    IF(ISNUMBER(MATCH(TRIM(CLEAN(SUBSTITUTE(SUBSTITUTE(Y446, CHAR(13), ""), CHAR(10), " "))), sizeList!A:A, 0)),
        INDEX(sizeList!B:B, MATCH(TRIM(CLEAN(SUBSTITUTE(SUBSTITUTE(Y446, CHAR(13), ""), CHAR(10), " "))), sizeList!A:A, 0)),
        IF(ISNUMBER(MATCH(Y446, sizeList!A:A, 0)),
            INDEX(sizeList!B:B, MATCH(Y446, sizeList!A:A, 0)),
            IF(ISNUMBER(MATCH(TRIM(CLEAN(SUBSTITUTE(SUBSTITUTE(Y446, CHAR(13), ""), CHAR(10), " "))), sizeList!B:B, 0)),
                INDEX(sizeList!B:B, MATCH(TRIM(CLEAN(SUBSTITUTE(SUBSTITUTE(Y446, CHAR(13), ""), CHAR(10), " "))), sizeList!B:B, 0)),
                IF(ISNUMBER(MATCH(Y446, sizeList!B:B, 0)),
                    INDEX(sizeList!B:B, MATCH(Y446, sizeList!B:B, 0)),
                    "")
            )
        )
    ),
    ""
)</f>
        <v>135 cm</v>
      </c>
      <c r="Y446" s="35" t="s">
        <v>843</v>
      </c>
      <c r="Z446" s="35" t="s">
        <v>2605</v>
      </c>
      <c r="AA446" s="117" t="str">
        <f t="shared" si="55"/>
        <v>DARK BROWN</v>
      </c>
      <c r="AB446" s="7" t="str">
        <f>IF(AA446="", "", IFERROR(VLOOKUP(AA446, colorList!A:B,2,FALSE),""))</f>
        <v>sötétbarna</v>
      </c>
      <c r="AC446" s="7" t="str">
        <f>IF(Z446="", "", IFERROR(VLOOKUP(Z446, colorList!A:B,2,FALSE),""))</f>
        <v>sötétbarna</v>
      </c>
      <c r="AD446" s="7"/>
    </row>
    <row r="447" spans="1:30" ht="60" customHeight="1" x14ac:dyDescent="0.25">
      <c r="A447" s="53" t="s">
        <v>868</v>
      </c>
      <c r="B447" s="7" t="str" cm="1">
        <f t="array" ref="B447">ProcessN2(S447,A447,C447)</f>
        <v>AC9410_TM</v>
      </c>
      <c r="C447" s="7" t="s">
        <v>990</v>
      </c>
      <c r="D447" s="52" t="str">
        <f t="shared" si="48"/>
        <v>Acavallo anatómiai zselés bőr heveder</v>
      </c>
      <c r="E447" s="52" t="s">
        <v>2763</v>
      </c>
      <c r="F447" s="52" t="str">
        <f t="shared" si="49"/>
        <v>ACAVALLO LEATHER ANATOMIC GIRTH</v>
      </c>
      <c r="G447" s="52" t="s">
        <v>2883</v>
      </c>
      <c r="H447" s="116" t="str">
        <f t="shared" si="50"/>
        <v>Acavallo</v>
      </c>
      <c r="I447" s="35" t="s">
        <v>2999</v>
      </c>
      <c r="J447" s="53" t="str">
        <f t="shared" si="51"/>
        <v>Lófelszerelés</v>
      </c>
      <c r="K447" s="53" t="s">
        <v>3007</v>
      </c>
      <c r="L447" s="53" t="str">
        <f t="shared" si="52"/>
        <v>Nyereg és tartozékai</v>
      </c>
      <c r="M447" s="53" t="s">
        <v>3008</v>
      </c>
      <c r="N447" s="35" t="str">
        <f t="shared" si="53"/>
        <v>Heveder</v>
      </c>
      <c r="O447" s="35" t="s">
        <v>3009</v>
      </c>
      <c r="P447" s="53" t="str">
        <f t="shared" si="54"/>
        <v>Univerzális heveder</v>
      </c>
      <c r="Q447" s="53" t="s">
        <v>3010</v>
      </c>
      <c r="R447" s="55" t="s">
        <v>3113</v>
      </c>
      <c r="S447" s="35" t="s">
        <v>1561</v>
      </c>
      <c r="T447" s="34">
        <v>0</v>
      </c>
      <c r="U447" s="35">
        <v>242</v>
      </c>
      <c r="V447" s="1" t="s">
        <v>2603</v>
      </c>
      <c r="W447" s="55">
        <v>1</v>
      </c>
      <c r="X447" s="35" t="str">
        <f>IFERROR(
    IF(ISNUMBER(MATCH(TRIM(CLEAN(SUBSTITUTE(SUBSTITUTE(Y447, CHAR(13), ""), CHAR(10), " "))), sizeList!A:A, 0)),
        INDEX(sizeList!B:B, MATCH(TRIM(CLEAN(SUBSTITUTE(SUBSTITUTE(Y447, CHAR(13), ""), CHAR(10), " "))), sizeList!A:A, 0)),
        IF(ISNUMBER(MATCH(Y447, sizeList!A:A, 0)),
            INDEX(sizeList!B:B, MATCH(Y447, sizeList!A:A, 0)),
            IF(ISNUMBER(MATCH(TRIM(CLEAN(SUBSTITUTE(SUBSTITUTE(Y447, CHAR(13), ""), CHAR(10), " "))), sizeList!B:B, 0)),
                INDEX(sizeList!B:B, MATCH(TRIM(CLEAN(SUBSTITUTE(SUBSTITUTE(Y447, CHAR(13), ""), CHAR(10), " "))), sizeList!B:B, 0)),
                IF(ISNUMBER(MATCH(Y447, sizeList!B:B, 0)),
                    INDEX(sizeList!B:B, MATCH(Y447, sizeList!B:B, 0)),
                    "")
            )
        )
    ),
    ""
)</f>
        <v>140 cm</v>
      </c>
      <c r="Y447" s="35" t="s">
        <v>844</v>
      </c>
      <c r="Z447" s="35" t="s">
        <v>2605</v>
      </c>
      <c r="AA447" s="117" t="str">
        <f t="shared" si="55"/>
        <v>DARK BROWN</v>
      </c>
      <c r="AB447" s="7" t="str">
        <f>IF(AA447="", "", IFERROR(VLOOKUP(AA447, colorList!A:B,2,FALSE),""))</f>
        <v>sötétbarna</v>
      </c>
      <c r="AC447" s="7" t="str">
        <f>IF(Z447="", "", IFERROR(VLOOKUP(Z447, colorList!A:B,2,FALSE),""))</f>
        <v>sötétbarna</v>
      </c>
      <c r="AD447" s="7"/>
    </row>
    <row r="448" spans="1:30" ht="60" customHeight="1" x14ac:dyDescent="0.25">
      <c r="A448" s="53" t="s">
        <v>868</v>
      </c>
      <c r="B448" s="7" t="str" cm="1">
        <f t="array" ref="B448">ProcessN2(S448,A448,C448)</f>
        <v>AC9410_TM</v>
      </c>
      <c r="C448" s="7" t="s">
        <v>1031</v>
      </c>
      <c r="D448" s="52" t="str">
        <f t="shared" si="48"/>
        <v>Acavallo anatómiai zselés bőr heveder</v>
      </c>
      <c r="E448" s="52" t="s">
        <v>2763</v>
      </c>
      <c r="F448" s="52" t="str">
        <f t="shared" si="49"/>
        <v>ACAVALLO LEATHER ANATOMIC GIRTH</v>
      </c>
      <c r="G448" s="52" t="s">
        <v>2883</v>
      </c>
      <c r="H448" s="116" t="str">
        <f t="shared" si="50"/>
        <v>Acavallo</v>
      </c>
      <c r="I448" s="35" t="s">
        <v>2999</v>
      </c>
      <c r="J448" s="53" t="str">
        <f t="shared" si="51"/>
        <v>Lófelszerelés</v>
      </c>
      <c r="K448" s="53" t="s">
        <v>3007</v>
      </c>
      <c r="L448" s="53" t="str">
        <f t="shared" si="52"/>
        <v>Nyereg és tartozékai</v>
      </c>
      <c r="M448" s="53" t="s">
        <v>3008</v>
      </c>
      <c r="N448" s="35" t="str">
        <f t="shared" si="53"/>
        <v>Heveder</v>
      </c>
      <c r="O448" s="35" t="s">
        <v>3009</v>
      </c>
      <c r="P448" s="53" t="str">
        <f t="shared" si="54"/>
        <v>Univerzális heveder</v>
      </c>
      <c r="Q448" s="53" t="s">
        <v>3010</v>
      </c>
      <c r="R448" s="55" t="s">
        <v>3113</v>
      </c>
      <c r="S448" s="35" t="s">
        <v>1562</v>
      </c>
      <c r="T448" s="34">
        <v>0</v>
      </c>
      <c r="U448" s="35">
        <v>242</v>
      </c>
      <c r="V448" s="1" t="s">
        <v>2603</v>
      </c>
      <c r="W448" s="55">
        <v>1</v>
      </c>
      <c r="X448" s="35" t="str">
        <f>IFERROR(
    IF(ISNUMBER(MATCH(TRIM(CLEAN(SUBSTITUTE(SUBSTITUTE(Y448, CHAR(13), ""), CHAR(10), " "))), sizeList!A:A, 0)),
        INDEX(sizeList!B:B, MATCH(TRIM(CLEAN(SUBSTITUTE(SUBSTITUTE(Y448, CHAR(13), ""), CHAR(10), " "))), sizeList!A:A, 0)),
        IF(ISNUMBER(MATCH(Y448, sizeList!A:A, 0)),
            INDEX(sizeList!B:B, MATCH(Y448, sizeList!A:A, 0)),
            IF(ISNUMBER(MATCH(TRIM(CLEAN(SUBSTITUTE(SUBSTITUTE(Y448, CHAR(13), ""), CHAR(10), " "))), sizeList!B:B, 0)),
                INDEX(sizeList!B:B, MATCH(TRIM(CLEAN(SUBSTITUTE(SUBSTITUTE(Y448, CHAR(13), ""), CHAR(10), " "))), sizeList!B:B, 0)),
                IF(ISNUMBER(MATCH(Y448, sizeList!B:B, 0)),
                    INDEX(sizeList!B:B, MATCH(Y448, sizeList!B:B, 0)),
                    "")
            )
        )
    ),
    ""
)</f>
        <v>145 cm</v>
      </c>
      <c r="Y448" s="35" t="s">
        <v>845</v>
      </c>
      <c r="Z448" s="35" t="s">
        <v>2605</v>
      </c>
      <c r="AA448" s="117" t="str">
        <f t="shared" si="55"/>
        <v>DARK BROWN</v>
      </c>
      <c r="AB448" s="7" t="str">
        <f>IF(AA448="", "", IFERROR(VLOOKUP(AA448, colorList!A:B,2,FALSE),""))</f>
        <v>sötétbarna</v>
      </c>
      <c r="AC448" s="7" t="str">
        <f>IF(Z448="", "", IFERROR(VLOOKUP(Z448, colorList!A:B,2,FALSE),""))</f>
        <v>sötétbarna</v>
      </c>
      <c r="AD448" s="7"/>
    </row>
    <row r="449" spans="1:30" ht="60" customHeight="1" x14ac:dyDescent="0.25">
      <c r="A449" s="53" t="s">
        <v>868</v>
      </c>
      <c r="B449" s="7" t="str" cm="1">
        <f t="array" ref="B449">ProcessN2(S449,A449,C449)</f>
        <v>AC9410_TM</v>
      </c>
      <c r="C449" s="7" t="s">
        <v>1032</v>
      </c>
      <c r="D449" s="52" t="str">
        <f t="shared" si="48"/>
        <v>Acavallo anatómiai zselés bőr heveder</v>
      </c>
      <c r="E449" s="52" t="s">
        <v>2763</v>
      </c>
      <c r="F449" s="52" t="str">
        <f t="shared" si="49"/>
        <v>ACAVALLO LEATHER ANATOMIC GIRTH</v>
      </c>
      <c r="G449" s="52" t="s">
        <v>2883</v>
      </c>
      <c r="H449" s="116" t="str">
        <f t="shared" si="50"/>
        <v>Acavallo</v>
      </c>
      <c r="I449" s="35" t="s">
        <v>2999</v>
      </c>
      <c r="J449" s="53" t="str">
        <f t="shared" si="51"/>
        <v>Lófelszerelés</v>
      </c>
      <c r="K449" s="53" t="s">
        <v>3007</v>
      </c>
      <c r="L449" s="53" t="str">
        <f t="shared" si="52"/>
        <v>Nyereg és tartozékai</v>
      </c>
      <c r="M449" s="53" t="s">
        <v>3008</v>
      </c>
      <c r="N449" s="35" t="str">
        <f t="shared" si="53"/>
        <v>Heveder</v>
      </c>
      <c r="O449" s="35" t="s">
        <v>3009</v>
      </c>
      <c r="P449" s="53" t="str">
        <f t="shared" si="54"/>
        <v>Univerzális heveder</v>
      </c>
      <c r="Q449" s="53" t="s">
        <v>3010</v>
      </c>
      <c r="R449" s="55" t="s">
        <v>3113</v>
      </c>
      <c r="S449" s="35" t="s">
        <v>1563</v>
      </c>
      <c r="T449" s="34">
        <v>0</v>
      </c>
      <c r="U449" s="35">
        <v>242</v>
      </c>
      <c r="V449" s="1" t="s">
        <v>2603</v>
      </c>
      <c r="W449" s="55">
        <v>1</v>
      </c>
      <c r="X449" s="35" t="str">
        <f>IFERROR(
    IF(ISNUMBER(MATCH(TRIM(CLEAN(SUBSTITUTE(SUBSTITUTE(Y449, CHAR(13), ""), CHAR(10), " "))), sizeList!A:A, 0)),
        INDEX(sizeList!B:B, MATCH(TRIM(CLEAN(SUBSTITUTE(SUBSTITUTE(Y449, CHAR(13), ""), CHAR(10), " "))), sizeList!A:A, 0)),
        IF(ISNUMBER(MATCH(Y449, sizeList!A:A, 0)),
            INDEX(sizeList!B:B, MATCH(Y449, sizeList!A:A, 0)),
            IF(ISNUMBER(MATCH(TRIM(CLEAN(SUBSTITUTE(SUBSTITUTE(Y449, CHAR(13), ""), CHAR(10), " "))), sizeList!B:B, 0)),
                INDEX(sizeList!B:B, MATCH(TRIM(CLEAN(SUBSTITUTE(SUBSTITUTE(Y449, CHAR(13), ""), CHAR(10), " "))), sizeList!B:B, 0)),
                IF(ISNUMBER(MATCH(Y449, sizeList!B:B, 0)),
                    INDEX(sizeList!B:B, MATCH(Y449, sizeList!B:B, 0)),
                    "")
            )
        )
    ),
    ""
)</f>
        <v>150 cm</v>
      </c>
      <c r="Y449" s="35" t="s">
        <v>846</v>
      </c>
      <c r="Z449" s="35" t="s">
        <v>2605</v>
      </c>
      <c r="AA449" s="117" t="str">
        <f t="shared" si="55"/>
        <v>DARK BROWN</v>
      </c>
      <c r="AB449" s="7" t="str">
        <f>IF(AA449="", "", IFERROR(VLOOKUP(AA449, colorList!A:B,2,FALSE),""))</f>
        <v>sötétbarna</v>
      </c>
      <c r="AC449" s="7" t="str">
        <f>IF(Z449="", "", IFERROR(VLOOKUP(Z449, colorList!A:B,2,FALSE),""))</f>
        <v>sötétbarna</v>
      </c>
      <c r="AD449" s="7"/>
    </row>
    <row r="450" spans="1:30" ht="60" customHeight="1" x14ac:dyDescent="0.25">
      <c r="A450" s="53" t="s">
        <v>869</v>
      </c>
      <c r="B450" s="7" t="str" cm="1">
        <f t="array" ref="B450">ProcessN2(S450,A450,C450)</f>
        <v>AC9420_BK</v>
      </c>
      <c r="C450" s="7" t="s">
        <v>1018</v>
      </c>
      <c r="D450" s="52" t="str">
        <f t="shared" ref="D450:D513" si="56">TRIM(CLEAN(SUBSTITUTE(SUBSTITUTE(E450, CHAR(13), ""), CHAR(10), " ")))</f>
        <v>Acavallo hasvédős bőr heveder levehető szintetikus bárányszőrrel</v>
      </c>
      <c r="E450" s="52" t="s">
        <v>2764</v>
      </c>
      <c r="F450" s="52" t="str">
        <f t="shared" ref="F450:F513" si="57">TRIM(CLEAN(SUBSTITUTE(SUBSTITUTE(G450, CHAR(13), ""), CHAR(10), " ")))</f>
        <v>ACAVALLO LEATHER STUDGUARD GIRTH WITH REMOVABLE ECOWOOL LINING</v>
      </c>
      <c r="G450" s="52" t="s">
        <v>2884</v>
      </c>
      <c r="H450" s="116" t="str">
        <f t="shared" ref="H450:H513" si="58">TRIM(CLEAN(SUBSTITUTE(SUBSTITUTE(I450, CHAR(13), ""), CHAR(10), " ")))</f>
        <v>Acavallo</v>
      </c>
      <c r="I450" s="35" t="s">
        <v>2999</v>
      </c>
      <c r="J450" s="53" t="str">
        <f t="shared" ref="J450:J513" si="59">TRIM(CLEAN(SUBSTITUTE(SUBSTITUTE(K450, CHAR(13), ""), CHAR(10), " ")))</f>
        <v>Lófelszerelés</v>
      </c>
      <c r="K450" s="53" t="s">
        <v>3007</v>
      </c>
      <c r="L450" s="53" t="str">
        <f t="shared" ref="L450:L513" si="60">TRIM(CLEAN(SUBSTITUTE(SUBSTITUTE(M450, CHAR(13), ""), CHAR(10), " ")))</f>
        <v>Nyereg és tartozékai</v>
      </c>
      <c r="M450" s="53" t="s">
        <v>3008</v>
      </c>
      <c r="N450" s="35" t="str">
        <f t="shared" ref="N450:N513" si="61">TRIM(CLEAN(SUBSTITUTE(SUBSTITUTE(O450, CHAR(13), ""), CHAR(10), " ")))</f>
        <v>Heveder</v>
      </c>
      <c r="O450" s="35" t="s">
        <v>3009</v>
      </c>
      <c r="P450" s="53" t="str">
        <f t="shared" ref="P450:P513" si="62">TRIM(CLEAN(SUBSTITUTE(SUBSTITUTE(Q450, CHAR(13), ""), CHAR(10), " ")))</f>
        <v>Hasvédős heveder</v>
      </c>
      <c r="Q450" s="53" t="s">
        <v>3012</v>
      </c>
      <c r="R450" s="55" t="s">
        <v>3114</v>
      </c>
      <c r="S450" s="35" t="s">
        <v>1564</v>
      </c>
      <c r="T450" s="34">
        <v>0</v>
      </c>
      <c r="U450" s="35">
        <v>247</v>
      </c>
      <c r="V450" s="1" t="s">
        <v>2603</v>
      </c>
      <c r="W450" s="55">
        <v>1</v>
      </c>
      <c r="X450" s="35" t="str">
        <f>IFERROR(
    IF(ISNUMBER(MATCH(TRIM(CLEAN(SUBSTITUTE(SUBSTITUTE(Y450, CHAR(13), ""), CHAR(10), " "))), sizeList!A:A, 0)),
        INDEX(sizeList!B:B, MATCH(TRIM(CLEAN(SUBSTITUTE(SUBSTITUTE(Y450, CHAR(13), ""), CHAR(10), " "))), sizeList!A:A, 0)),
        IF(ISNUMBER(MATCH(Y450, sizeList!A:A, 0)),
            INDEX(sizeList!B:B, MATCH(Y450, sizeList!A:A, 0)),
            IF(ISNUMBER(MATCH(TRIM(CLEAN(SUBSTITUTE(SUBSTITUTE(Y450, CHAR(13), ""), CHAR(10), " "))), sizeList!B:B, 0)),
                INDEX(sizeList!B:B, MATCH(TRIM(CLEAN(SUBSTITUTE(SUBSTITUTE(Y450, CHAR(13), ""), CHAR(10), " "))), sizeList!B:B, 0)),
                IF(ISNUMBER(MATCH(Y450, sizeList!B:B, 0)),
                    INDEX(sizeList!B:B, MATCH(Y450, sizeList!B:B, 0)),
                    "")
            )
        )
    ),
    ""
)</f>
        <v>110 cm</v>
      </c>
      <c r="Y450" s="35" t="s">
        <v>837</v>
      </c>
      <c r="Z450" s="35" t="s">
        <v>2604</v>
      </c>
      <c r="AA450" s="117" t="str">
        <f t="shared" ref="AA450:AA513" si="63">TRIM(CLEAN(SUBSTITUTE(SUBSTITUTE(Z450, CHAR(13), ""), CHAR(10), " ")))</f>
        <v>BLACK</v>
      </c>
      <c r="AB450" s="7" t="str">
        <f>IF(AA450="", "", IFERROR(VLOOKUP(AA450, colorList!A:B,2,FALSE),""))</f>
        <v>fekete</v>
      </c>
      <c r="AC450" s="7" t="str">
        <f>IF(Z450="", "", IFERROR(VLOOKUP(Z450, colorList!A:B,2,FALSE),""))</f>
        <v>fekete</v>
      </c>
      <c r="AD450" s="7"/>
    </row>
    <row r="451" spans="1:30" ht="60" customHeight="1" x14ac:dyDescent="0.25">
      <c r="A451" s="53" t="s">
        <v>869</v>
      </c>
      <c r="B451" s="7" t="str" cm="1">
        <f t="array" ref="B451">ProcessN2(S451,A451,C451)</f>
        <v>AC9420_BK</v>
      </c>
      <c r="C451" s="7" t="s">
        <v>979</v>
      </c>
      <c r="D451" s="52" t="str">
        <f t="shared" si="56"/>
        <v>Acavallo hasvédős bőr heveder levehető szintetikus bárányszőrrel</v>
      </c>
      <c r="E451" s="52" t="s">
        <v>2764</v>
      </c>
      <c r="F451" s="52" t="str">
        <f t="shared" si="57"/>
        <v>ACAVALLO LEATHER STUDGUARD GIRTH WITH REMOVABLE ECOWOOL LINING</v>
      </c>
      <c r="G451" s="52" t="s">
        <v>2884</v>
      </c>
      <c r="H451" s="116" t="str">
        <f t="shared" si="58"/>
        <v>Acavallo</v>
      </c>
      <c r="I451" s="35" t="s">
        <v>2999</v>
      </c>
      <c r="J451" s="53" t="str">
        <f t="shared" si="59"/>
        <v>Lófelszerelés</v>
      </c>
      <c r="K451" s="53" t="s">
        <v>3007</v>
      </c>
      <c r="L451" s="53" t="str">
        <f t="shared" si="60"/>
        <v>Nyereg és tartozékai</v>
      </c>
      <c r="M451" s="53" t="s">
        <v>3008</v>
      </c>
      <c r="N451" s="35" t="str">
        <f t="shared" si="61"/>
        <v>Heveder</v>
      </c>
      <c r="O451" s="35" t="s">
        <v>3009</v>
      </c>
      <c r="P451" s="53" t="str">
        <f t="shared" si="62"/>
        <v>Hasvédős heveder</v>
      </c>
      <c r="Q451" s="53" t="s">
        <v>3012</v>
      </c>
      <c r="R451" s="55" t="s">
        <v>3114</v>
      </c>
      <c r="S451" s="35" t="s">
        <v>1565</v>
      </c>
      <c r="T451" s="34">
        <v>0</v>
      </c>
      <c r="U451" s="35">
        <v>247</v>
      </c>
      <c r="V451" s="1" t="s">
        <v>2603</v>
      </c>
      <c r="W451" s="55">
        <v>1</v>
      </c>
      <c r="X451" s="35" t="str">
        <f>IFERROR(
    IF(ISNUMBER(MATCH(TRIM(CLEAN(SUBSTITUTE(SUBSTITUTE(Y451, CHAR(13), ""), CHAR(10), " "))), sizeList!A:A, 0)),
        INDEX(sizeList!B:B, MATCH(TRIM(CLEAN(SUBSTITUTE(SUBSTITUTE(Y451, CHAR(13), ""), CHAR(10), " "))), sizeList!A:A, 0)),
        IF(ISNUMBER(MATCH(Y451, sizeList!A:A, 0)),
            INDEX(sizeList!B:B, MATCH(Y451, sizeList!A:A, 0)),
            IF(ISNUMBER(MATCH(TRIM(CLEAN(SUBSTITUTE(SUBSTITUTE(Y451, CHAR(13), ""), CHAR(10), " "))), sizeList!B:B, 0)),
                INDEX(sizeList!B:B, MATCH(TRIM(CLEAN(SUBSTITUTE(SUBSTITUTE(Y451, CHAR(13), ""), CHAR(10), " "))), sizeList!B:B, 0)),
                IF(ISNUMBER(MATCH(Y451, sizeList!B:B, 0)),
                    INDEX(sizeList!B:B, MATCH(Y451, sizeList!B:B, 0)),
                    "")
            )
        )
    ),
    ""
)</f>
        <v>115 cm</v>
      </c>
      <c r="Y451" s="35" t="s">
        <v>838</v>
      </c>
      <c r="Z451" s="35" t="s">
        <v>2604</v>
      </c>
      <c r="AA451" s="117" t="str">
        <f t="shared" si="63"/>
        <v>BLACK</v>
      </c>
      <c r="AB451" s="7" t="str">
        <f>IF(AA451="", "", IFERROR(VLOOKUP(AA451, colorList!A:B,2,FALSE),""))</f>
        <v>fekete</v>
      </c>
      <c r="AC451" s="7" t="str">
        <f>IF(Z451="", "", IFERROR(VLOOKUP(Z451, colorList!A:B,2,FALSE),""))</f>
        <v>fekete</v>
      </c>
      <c r="AD451" s="7"/>
    </row>
    <row r="452" spans="1:30" ht="60" customHeight="1" x14ac:dyDescent="0.25">
      <c r="A452" s="53" t="s">
        <v>869</v>
      </c>
      <c r="B452" s="7" t="str" cm="1">
        <f t="array" ref="B452">ProcessN2(S452,A452,C452)</f>
        <v>AC9420_BK</v>
      </c>
      <c r="C452" s="7" t="s">
        <v>980</v>
      </c>
      <c r="D452" s="52" t="str">
        <f t="shared" si="56"/>
        <v>Acavallo hasvédős bőr heveder levehető szintetikus bárányszőrrel</v>
      </c>
      <c r="E452" s="52" t="s">
        <v>2764</v>
      </c>
      <c r="F452" s="52" t="str">
        <f t="shared" si="57"/>
        <v>ACAVALLO LEATHER STUDGUARD GIRTH WITH REMOVABLE ECOWOOL LINING</v>
      </c>
      <c r="G452" s="52" t="s">
        <v>2884</v>
      </c>
      <c r="H452" s="116" t="str">
        <f t="shared" si="58"/>
        <v>Acavallo</v>
      </c>
      <c r="I452" s="35" t="s">
        <v>2999</v>
      </c>
      <c r="J452" s="53" t="str">
        <f t="shared" si="59"/>
        <v>Lófelszerelés</v>
      </c>
      <c r="K452" s="53" t="s">
        <v>3007</v>
      </c>
      <c r="L452" s="53" t="str">
        <f t="shared" si="60"/>
        <v>Nyereg és tartozékai</v>
      </c>
      <c r="M452" s="53" t="s">
        <v>3008</v>
      </c>
      <c r="N452" s="35" t="str">
        <f t="shared" si="61"/>
        <v>Heveder</v>
      </c>
      <c r="O452" s="35" t="s">
        <v>3009</v>
      </c>
      <c r="P452" s="53" t="str">
        <f t="shared" si="62"/>
        <v>Hasvédős heveder</v>
      </c>
      <c r="Q452" s="53" t="s">
        <v>3012</v>
      </c>
      <c r="R452" s="55" t="s">
        <v>3114</v>
      </c>
      <c r="S452" s="35" t="s">
        <v>1566</v>
      </c>
      <c r="T452" s="34">
        <v>0</v>
      </c>
      <c r="U452" s="35">
        <v>247</v>
      </c>
      <c r="V452" s="1" t="s">
        <v>2603</v>
      </c>
      <c r="W452" s="55">
        <v>1</v>
      </c>
      <c r="X452" s="35" t="str">
        <f>IFERROR(
    IF(ISNUMBER(MATCH(TRIM(CLEAN(SUBSTITUTE(SUBSTITUTE(Y452, CHAR(13), ""), CHAR(10), " "))), sizeList!A:A, 0)),
        INDEX(sizeList!B:B, MATCH(TRIM(CLEAN(SUBSTITUTE(SUBSTITUTE(Y452, CHAR(13), ""), CHAR(10), " "))), sizeList!A:A, 0)),
        IF(ISNUMBER(MATCH(Y452, sizeList!A:A, 0)),
            INDEX(sizeList!B:B, MATCH(Y452, sizeList!A:A, 0)),
            IF(ISNUMBER(MATCH(TRIM(CLEAN(SUBSTITUTE(SUBSTITUTE(Y452, CHAR(13), ""), CHAR(10), " "))), sizeList!B:B, 0)),
                INDEX(sizeList!B:B, MATCH(TRIM(CLEAN(SUBSTITUTE(SUBSTITUTE(Y452, CHAR(13), ""), CHAR(10), " "))), sizeList!B:B, 0)),
                IF(ISNUMBER(MATCH(Y452, sizeList!B:B, 0)),
                    INDEX(sizeList!B:B, MATCH(Y452, sizeList!B:B, 0)),
                    "")
            )
        )
    ),
    ""
)</f>
        <v>120 cm</v>
      </c>
      <c r="Y452" s="35" t="s">
        <v>840</v>
      </c>
      <c r="Z452" s="35" t="s">
        <v>2604</v>
      </c>
      <c r="AA452" s="117" t="str">
        <f t="shared" si="63"/>
        <v>BLACK</v>
      </c>
      <c r="AB452" s="7" t="str">
        <f>IF(AA452="", "", IFERROR(VLOOKUP(AA452, colorList!A:B,2,FALSE),""))</f>
        <v>fekete</v>
      </c>
      <c r="AC452" s="7" t="str">
        <f>IF(Z452="", "", IFERROR(VLOOKUP(Z452, colorList!A:B,2,FALSE),""))</f>
        <v>fekete</v>
      </c>
      <c r="AD452" s="7"/>
    </row>
    <row r="453" spans="1:30" ht="60" customHeight="1" x14ac:dyDescent="0.25">
      <c r="A453" s="53" t="s">
        <v>869</v>
      </c>
      <c r="B453" s="7" t="str" cm="1">
        <f t="array" ref="B453">ProcessN2(S453,A453,C453)</f>
        <v>AC9420_BK</v>
      </c>
      <c r="C453" s="7" t="s">
        <v>981</v>
      </c>
      <c r="D453" s="52" t="str">
        <f t="shared" si="56"/>
        <v>Acavallo hasvédős bőr heveder levehető szintetikus bárányszőrrel</v>
      </c>
      <c r="E453" s="52" t="s">
        <v>2764</v>
      </c>
      <c r="F453" s="52" t="str">
        <f t="shared" si="57"/>
        <v>ACAVALLO LEATHER STUDGUARD GIRTH WITH REMOVABLE ECOWOOL LINING</v>
      </c>
      <c r="G453" s="52" t="s">
        <v>2884</v>
      </c>
      <c r="H453" s="116" t="str">
        <f t="shared" si="58"/>
        <v>Acavallo</v>
      </c>
      <c r="I453" s="35" t="s">
        <v>2999</v>
      </c>
      <c r="J453" s="53" t="str">
        <f t="shared" si="59"/>
        <v>Lófelszerelés</v>
      </c>
      <c r="K453" s="53" t="s">
        <v>3007</v>
      </c>
      <c r="L453" s="53" t="str">
        <f t="shared" si="60"/>
        <v>Nyereg és tartozékai</v>
      </c>
      <c r="M453" s="53" t="s">
        <v>3008</v>
      </c>
      <c r="N453" s="35" t="str">
        <f t="shared" si="61"/>
        <v>Heveder</v>
      </c>
      <c r="O453" s="35" t="s">
        <v>3009</v>
      </c>
      <c r="P453" s="53" t="str">
        <f t="shared" si="62"/>
        <v>Hasvédős heveder</v>
      </c>
      <c r="Q453" s="53" t="s">
        <v>3012</v>
      </c>
      <c r="R453" s="55" t="s">
        <v>3114</v>
      </c>
      <c r="S453" s="35" t="s">
        <v>1567</v>
      </c>
      <c r="T453" s="34">
        <v>0</v>
      </c>
      <c r="U453" s="35">
        <v>247</v>
      </c>
      <c r="V453" s="1" t="s">
        <v>2603</v>
      </c>
      <c r="W453" s="55">
        <v>1</v>
      </c>
      <c r="X453" s="35" t="str">
        <f>IFERROR(
    IF(ISNUMBER(MATCH(TRIM(CLEAN(SUBSTITUTE(SUBSTITUTE(Y453, CHAR(13), ""), CHAR(10), " "))), sizeList!A:A, 0)),
        INDEX(sizeList!B:B, MATCH(TRIM(CLEAN(SUBSTITUTE(SUBSTITUTE(Y453, CHAR(13), ""), CHAR(10), " "))), sizeList!A:A, 0)),
        IF(ISNUMBER(MATCH(Y453, sizeList!A:A, 0)),
            INDEX(sizeList!B:B, MATCH(Y453, sizeList!A:A, 0)),
            IF(ISNUMBER(MATCH(TRIM(CLEAN(SUBSTITUTE(SUBSTITUTE(Y453, CHAR(13), ""), CHAR(10), " "))), sizeList!B:B, 0)),
                INDEX(sizeList!B:B, MATCH(TRIM(CLEAN(SUBSTITUTE(SUBSTITUTE(Y453, CHAR(13), ""), CHAR(10), " "))), sizeList!B:B, 0)),
                IF(ISNUMBER(MATCH(Y453, sizeList!B:B, 0)),
                    INDEX(sizeList!B:B, MATCH(Y453, sizeList!B:B, 0)),
                    "")
            )
        )
    ),
    ""
)</f>
        <v>125 cm</v>
      </c>
      <c r="Y453" s="35" t="s">
        <v>841</v>
      </c>
      <c r="Z453" s="35" t="s">
        <v>2604</v>
      </c>
      <c r="AA453" s="117" t="str">
        <f t="shared" si="63"/>
        <v>BLACK</v>
      </c>
      <c r="AB453" s="7" t="str">
        <f>IF(AA453="", "", IFERROR(VLOOKUP(AA453, colorList!A:B,2,FALSE),""))</f>
        <v>fekete</v>
      </c>
      <c r="AC453" s="7" t="str">
        <f>IF(Z453="", "", IFERROR(VLOOKUP(Z453, colorList!A:B,2,FALSE),""))</f>
        <v>fekete</v>
      </c>
      <c r="AD453" s="7"/>
    </row>
    <row r="454" spans="1:30" ht="60" customHeight="1" x14ac:dyDescent="0.25">
      <c r="A454" s="53" t="s">
        <v>869</v>
      </c>
      <c r="B454" s="7" t="str" cm="1">
        <f t="array" ref="B454">ProcessN2(S454,A454,C454)</f>
        <v>AC9420_BK</v>
      </c>
      <c r="C454" s="7" t="s">
        <v>982</v>
      </c>
      <c r="D454" s="52" t="str">
        <f t="shared" si="56"/>
        <v>Acavallo hasvédős bőr heveder levehető szintetikus bárányszőrrel</v>
      </c>
      <c r="E454" s="52" t="s">
        <v>2764</v>
      </c>
      <c r="F454" s="52" t="str">
        <f t="shared" si="57"/>
        <v>ACAVALLO LEATHER STUDGUARD GIRTH WITH REMOVABLE ECOWOOL LINING</v>
      </c>
      <c r="G454" s="52" t="s">
        <v>2884</v>
      </c>
      <c r="H454" s="116" t="str">
        <f t="shared" si="58"/>
        <v>Acavallo</v>
      </c>
      <c r="I454" s="35" t="s">
        <v>2999</v>
      </c>
      <c r="J454" s="53" t="str">
        <f t="shared" si="59"/>
        <v>Lófelszerelés</v>
      </c>
      <c r="K454" s="53" t="s">
        <v>3007</v>
      </c>
      <c r="L454" s="53" t="str">
        <f t="shared" si="60"/>
        <v>Nyereg és tartozékai</v>
      </c>
      <c r="M454" s="53" t="s">
        <v>3008</v>
      </c>
      <c r="N454" s="35" t="str">
        <f t="shared" si="61"/>
        <v>Heveder</v>
      </c>
      <c r="O454" s="35" t="s">
        <v>3009</v>
      </c>
      <c r="P454" s="53" t="str">
        <f t="shared" si="62"/>
        <v>Hasvédős heveder</v>
      </c>
      <c r="Q454" s="53" t="s">
        <v>3012</v>
      </c>
      <c r="R454" s="55" t="s">
        <v>3114</v>
      </c>
      <c r="S454" s="35" t="s">
        <v>1568</v>
      </c>
      <c r="T454" s="34">
        <v>0</v>
      </c>
      <c r="U454" s="35">
        <v>247</v>
      </c>
      <c r="V454" s="1" t="s">
        <v>2603</v>
      </c>
      <c r="W454" s="55">
        <v>1</v>
      </c>
      <c r="X454" s="35" t="str">
        <f>IFERROR(
    IF(ISNUMBER(MATCH(TRIM(CLEAN(SUBSTITUTE(SUBSTITUTE(Y454, CHAR(13), ""), CHAR(10), " "))), sizeList!A:A, 0)),
        INDEX(sizeList!B:B, MATCH(TRIM(CLEAN(SUBSTITUTE(SUBSTITUTE(Y454, CHAR(13), ""), CHAR(10), " "))), sizeList!A:A, 0)),
        IF(ISNUMBER(MATCH(Y454, sizeList!A:A, 0)),
            INDEX(sizeList!B:B, MATCH(Y454, sizeList!A:A, 0)),
            IF(ISNUMBER(MATCH(TRIM(CLEAN(SUBSTITUTE(SUBSTITUTE(Y454, CHAR(13), ""), CHAR(10), " "))), sizeList!B:B, 0)),
                INDEX(sizeList!B:B, MATCH(TRIM(CLEAN(SUBSTITUTE(SUBSTITUTE(Y454, CHAR(13), ""), CHAR(10), " "))), sizeList!B:B, 0)),
                IF(ISNUMBER(MATCH(Y454, sizeList!B:B, 0)),
                    INDEX(sizeList!B:B, MATCH(Y454, sizeList!B:B, 0)),
                    "")
            )
        )
    ),
    ""
)</f>
        <v>130 cm</v>
      </c>
      <c r="Y454" s="35" t="s">
        <v>842</v>
      </c>
      <c r="Z454" s="35" t="s">
        <v>2604</v>
      </c>
      <c r="AA454" s="117" t="str">
        <f t="shared" si="63"/>
        <v>BLACK</v>
      </c>
      <c r="AB454" s="7" t="str">
        <f>IF(AA454="", "", IFERROR(VLOOKUP(AA454, colorList!A:B,2,FALSE),""))</f>
        <v>fekete</v>
      </c>
      <c r="AC454" s="7" t="str">
        <f>IF(Z454="", "", IFERROR(VLOOKUP(Z454, colorList!A:B,2,FALSE),""))</f>
        <v>fekete</v>
      </c>
      <c r="AD454" s="7"/>
    </row>
    <row r="455" spans="1:30" ht="60" customHeight="1" x14ac:dyDescent="0.25">
      <c r="A455" s="53" t="s">
        <v>869</v>
      </c>
      <c r="B455" s="7" t="str" cm="1">
        <f t="array" ref="B455">ProcessN2(S455,A455,C455)</f>
        <v>AC9420_BK</v>
      </c>
      <c r="C455" s="7" t="s">
        <v>983</v>
      </c>
      <c r="D455" s="52" t="str">
        <f t="shared" si="56"/>
        <v>Acavallo hasvédős bőr heveder levehető szintetikus bárányszőrrel</v>
      </c>
      <c r="E455" s="52" t="s">
        <v>2764</v>
      </c>
      <c r="F455" s="52" t="str">
        <f t="shared" si="57"/>
        <v>ACAVALLO LEATHER STUDGUARD GIRTH WITH REMOVABLE ECOWOOL LINING</v>
      </c>
      <c r="G455" s="52" t="s">
        <v>2884</v>
      </c>
      <c r="H455" s="116" t="str">
        <f t="shared" si="58"/>
        <v>Acavallo</v>
      </c>
      <c r="I455" s="35" t="s">
        <v>2999</v>
      </c>
      <c r="J455" s="53" t="str">
        <f t="shared" si="59"/>
        <v>Lófelszerelés</v>
      </c>
      <c r="K455" s="53" t="s">
        <v>3007</v>
      </c>
      <c r="L455" s="53" t="str">
        <f t="shared" si="60"/>
        <v>Nyereg és tartozékai</v>
      </c>
      <c r="M455" s="53" t="s">
        <v>3008</v>
      </c>
      <c r="N455" s="35" t="str">
        <f t="shared" si="61"/>
        <v>Heveder</v>
      </c>
      <c r="O455" s="35" t="s">
        <v>3009</v>
      </c>
      <c r="P455" s="53" t="str">
        <f t="shared" si="62"/>
        <v>Hasvédős heveder</v>
      </c>
      <c r="Q455" s="53" t="s">
        <v>3012</v>
      </c>
      <c r="R455" s="55" t="s">
        <v>3114</v>
      </c>
      <c r="S455" s="35" t="s">
        <v>1569</v>
      </c>
      <c r="T455" s="34">
        <v>0</v>
      </c>
      <c r="U455" s="35">
        <v>247</v>
      </c>
      <c r="V455" s="1" t="s">
        <v>2603</v>
      </c>
      <c r="W455" s="55">
        <v>1</v>
      </c>
      <c r="X455" s="35" t="str">
        <f>IFERROR(
    IF(ISNUMBER(MATCH(TRIM(CLEAN(SUBSTITUTE(SUBSTITUTE(Y455, CHAR(13), ""), CHAR(10), " "))), sizeList!A:A, 0)),
        INDEX(sizeList!B:B, MATCH(TRIM(CLEAN(SUBSTITUTE(SUBSTITUTE(Y455, CHAR(13), ""), CHAR(10), " "))), sizeList!A:A, 0)),
        IF(ISNUMBER(MATCH(Y455, sizeList!A:A, 0)),
            INDEX(sizeList!B:B, MATCH(Y455, sizeList!A:A, 0)),
            IF(ISNUMBER(MATCH(TRIM(CLEAN(SUBSTITUTE(SUBSTITUTE(Y455, CHAR(13), ""), CHAR(10), " "))), sizeList!B:B, 0)),
                INDEX(sizeList!B:B, MATCH(TRIM(CLEAN(SUBSTITUTE(SUBSTITUTE(Y455, CHAR(13), ""), CHAR(10), " "))), sizeList!B:B, 0)),
                IF(ISNUMBER(MATCH(Y455, sizeList!B:B, 0)),
                    INDEX(sizeList!B:B, MATCH(Y455, sizeList!B:B, 0)),
                    "")
            )
        )
    ),
    ""
)</f>
        <v>135 cm</v>
      </c>
      <c r="Y455" s="35" t="s">
        <v>843</v>
      </c>
      <c r="Z455" s="35" t="s">
        <v>2604</v>
      </c>
      <c r="AA455" s="117" t="str">
        <f t="shared" si="63"/>
        <v>BLACK</v>
      </c>
      <c r="AB455" s="7" t="str">
        <f>IF(AA455="", "", IFERROR(VLOOKUP(AA455, colorList!A:B,2,FALSE),""))</f>
        <v>fekete</v>
      </c>
      <c r="AC455" s="7" t="str">
        <f>IF(Z455="", "", IFERROR(VLOOKUP(Z455, colorList!A:B,2,FALSE),""))</f>
        <v>fekete</v>
      </c>
      <c r="AD455" s="7"/>
    </row>
    <row r="456" spans="1:30" ht="60" customHeight="1" x14ac:dyDescent="0.25">
      <c r="A456" s="53" t="s">
        <v>869</v>
      </c>
      <c r="B456" s="7" t="str" cm="1">
        <f t="array" ref="B456">ProcessN2(S456,A456,C456)</f>
        <v>AC9420_BK</v>
      </c>
      <c r="C456" s="7" t="s">
        <v>984</v>
      </c>
      <c r="D456" s="52" t="str">
        <f t="shared" si="56"/>
        <v>Acavallo hasvédős bőr heveder levehető szintetikus bárányszőrrel</v>
      </c>
      <c r="E456" s="52" t="s">
        <v>2764</v>
      </c>
      <c r="F456" s="52" t="str">
        <f t="shared" si="57"/>
        <v>ACAVALLO LEATHER STUDGUARD GIRTH WITH REMOVABLE ECOWOOL LINING</v>
      </c>
      <c r="G456" s="52" t="s">
        <v>2884</v>
      </c>
      <c r="H456" s="116" t="str">
        <f t="shared" si="58"/>
        <v>Acavallo</v>
      </c>
      <c r="I456" s="35" t="s">
        <v>2999</v>
      </c>
      <c r="J456" s="53" t="str">
        <f t="shared" si="59"/>
        <v>Lófelszerelés</v>
      </c>
      <c r="K456" s="53" t="s">
        <v>3007</v>
      </c>
      <c r="L456" s="53" t="str">
        <f t="shared" si="60"/>
        <v>Nyereg és tartozékai</v>
      </c>
      <c r="M456" s="53" t="s">
        <v>3008</v>
      </c>
      <c r="N456" s="35" t="str">
        <f t="shared" si="61"/>
        <v>Heveder</v>
      </c>
      <c r="O456" s="35" t="s">
        <v>3009</v>
      </c>
      <c r="P456" s="53" t="str">
        <f t="shared" si="62"/>
        <v>Hasvédős heveder</v>
      </c>
      <c r="Q456" s="53" t="s">
        <v>3012</v>
      </c>
      <c r="R456" s="55" t="s">
        <v>3114</v>
      </c>
      <c r="S456" s="35" t="s">
        <v>1570</v>
      </c>
      <c r="T456" s="34">
        <v>0</v>
      </c>
      <c r="U456" s="35">
        <v>247</v>
      </c>
      <c r="V456" s="1" t="s">
        <v>2603</v>
      </c>
      <c r="W456" s="55">
        <v>1</v>
      </c>
      <c r="X456" s="35" t="str">
        <f>IFERROR(
    IF(ISNUMBER(MATCH(TRIM(CLEAN(SUBSTITUTE(SUBSTITUTE(Y456, CHAR(13), ""), CHAR(10), " "))), sizeList!A:A, 0)),
        INDEX(sizeList!B:B, MATCH(TRIM(CLEAN(SUBSTITUTE(SUBSTITUTE(Y456, CHAR(13), ""), CHAR(10), " "))), sizeList!A:A, 0)),
        IF(ISNUMBER(MATCH(Y456, sizeList!A:A, 0)),
            INDEX(sizeList!B:B, MATCH(Y456, sizeList!A:A, 0)),
            IF(ISNUMBER(MATCH(TRIM(CLEAN(SUBSTITUTE(SUBSTITUTE(Y456, CHAR(13), ""), CHAR(10), " "))), sizeList!B:B, 0)),
                INDEX(sizeList!B:B, MATCH(TRIM(CLEAN(SUBSTITUTE(SUBSTITUTE(Y456, CHAR(13), ""), CHAR(10), " "))), sizeList!B:B, 0)),
                IF(ISNUMBER(MATCH(Y456, sizeList!B:B, 0)),
                    INDEX(sizeList!B:B, MATCH(Y456, sizeList!B:B, 0)),
                    "")
            )
        )
    ),
    ""
)</f>
        <v>140 cm</v>
      </c>
      <c r="Y456" s="35" t="s">
        <v>844</v>
      </c>
      <c r="Z456" s="35" t="s">
        <v>2604</v>
      </c>
      <c r="AA456" s="117" t="str">
        <f t="shared" si="63"/>
        <v>BLACK</v>
      </c>
      <c r="AB456" s="7" t="str">
        <f>IF(AA456="", "", IFERROR(VLOOKUP(AA456, colorList!A:B,2,FALSE),""))</f>
        <v>fekete</v>
      </c>
      <c r="AC456" s="7" t="str">
        <f>IF(Z456="", "", IFERROR(VLOOKUP(Z456, colorList!A:B,2,FALSE),""))</f>
        <v>fekete</v>
      </c>
      <c r="AD456" s="7"/>
    </row>
    <row r="457" spans="1:30" ht="60" customHeight="1" x14ac:dyDescent="0.25">
      <c r="A457" s="53" t="s">
        <v>869</v>
      </c>
      <c r="B457" s="7" t="str" cm="1">
        <f t="array" ref="B457">ProcessN2(S457,A457,C457)</f>
        <v>AC9420_BK</v>
      </c>
      <c r="C457" s="7" t="s">
        <v>1019</v>
      </c>
      <c r="D457" s="52" t="str">
        <f t="shared" si="56"/>
        <v>Acavallo hasvédős bőr heveder levehető szintetikus bárányszőrrel</v>
      </c>
      <c r="E457" s="52" t="s">
        <v>2764</v>
      </c>
      <c r="F457" s="52" t="str">
        <f t="shared" si="57"/>
        <v>ACAVALLO LEATHER STUDGUARD GIRTH WITH REMOVABLE ECOWOOL LINING</v>
      </c>
      <c r="G457" s="52" t="s">
        <v>2884</v>
      </c>
      <c r="H457" s="116" t="str">
        <f t="shared" si="58"/>
        <v>Acavallo</v>
      </c>
      <c r="I457" s="35" t="s">
        <v>2999</v>
      </c>
      <c r="J457" s="53" t="str">
        <f t="shared" si="59"/>
        <v>Lófelszerelés</v>
      </c>
      <c r="K457" s="53" t="s">
        <v>3007</v>
      </c>
      <c r="L457" s="53" t="str">
        <f t="shared" si="60"/>
        <v>Nyereg és tartozékai</v>
      </c>
      <c r="M457" s="53" t="s">
        <v>3008</v>
      </c>
      <c r="N457" s="35" t="str">
        <f t="shared" si="61"/>
        <v>Heveder</v>
      </c>
      <c r="O457" s="35" t="s">
        <v>3009</v>
      </c>
      <c r="P457" s="53" t="str">
        <f t="shared" si="62"/>
        <v>Hasvédős heveder</v>
      </c>
      <c r="Q457" s="53" t="s">
        <v>3012</v>
      </c>
      <c r="R457" s="55" t="s">
        <v>3114</v>
      </c>
      <c r="S457" s="35" t="s">
        <v>1571</v>
      </c>
      <c r="T457" s="34">
        <v>0</v>
      </c>
      <c r="U457" s="35">
        <v>247</v>
      </c>
      <c r="V457" s="1" t="s">
        <v>2603</v>
      </c>
      <c r="W457" s="55">
        <v>1</v>
      </c>
      <c r="X457" s="35" t="str">
        <f>IFERROR(
    IF(ISNUMBER(MATCH(TRIM(CLEAN(SUBSTITUTE(SUBSTITUTE(Y457, CHAR(13), ""), CHAR(10), " "))), sizeList!A:A, 0)),
        INDEX(sizeList!B:B, MATCH(TRIM(CLEAN(SUBSTITUTE(SUBSTITUTE(Y457, CHAR(13), ""), CHAR(10), " "))), sizeList!A:A, 0)),
        IF(ISNUMBER(MATCH(Y457, sizeList!A:A, 0)),
            INDEX(sizeList!B:B, MATCH(Y457, sizeList!A:A, 0)),
            IF(ISNUMBER(MATCH(TRIM(CLEAN(SUBSTITUTE(SUBSTITUTE(Y457, CHAR(13), ""), CHAR(10), " "))), sizeList!B:B, 0)),
                INDEX(sizeList!B:B, MATCH(TRIM(CLEAN(SUBSTITUTE(SUBSTITUTE(Y457, CHAR(13), ""), CHAR(10), " "))), sizeList!B:B, 0)),
                IF(ISNUMBER(MATCH(Y457, sizeList!B:B, 0)),
                    INDEX(sizeList!B:B, MATCH(Y457, sizeList!B:B, 0)),
                    "")
            )
        )
    ),
    ""
)</f>
        <v>145 cm</v>
      </c>
      <c r="Y457" s="35" t="s">
        <v>845</v>
      </c>
      <c r="Z457" s="35" t="s">
        <v>2604</v>
      </c>
      <c r="AA457" s="117" t="str">
        <f t="shared" si="63"/>
        <v>BLACK</v>
      </c>
      <c r="AB457" s="7" t="str">
        <f>IF(AA457="", "", IFERROR(VLOOKUP(AA457, colorList!A:B,2,FALSE),""))</f>
        <v>fekete</v>
      </c>
      <c r="AC457" s="7" t="str">
        <f>IF(Z457="", "", IFERROR(VLOOKUP(Z457, colorList!A:B,2,FALSE),""))</f>
        <v>fekete</v>
      </c>
      <c r="AD457" s="7"/>
    </row>
    <row r="458" spans="1:30" ht="60" customHeight="1" x14ac:dyDescent="0.25">
      <c r="A458" s="53" t="s">
        <v>869</v>
      </c>
      <c r="B458" s="7" t="str" cm="1">
        <f t="array" ref="B458">ProcessN2(S458,A458,C458)</f>
        <v>AC9420_BK</v>
      </c>
      <c r="C458" s="7" t="s">
        <v>1020</v>
      </c>
      <c r="D458" s="52" t="str">
        <f t="shared" si="56"/>
        <v>Acavallo hasvédős bőr heveder levehető szintetikus bárányszőrrel</v>
      </c>
      <c r="E458" s="52" t="s">
        <v>2764</v>
      </c>
      <c r="F458" s="52" t="str">
        <f t="shared" si="57"/>
        <v>ACAVALLO LEATHER STUDGUARD GIRTH WITH REMOVABLE ECOWOOL LINING</v>
      </c>
      <c r="G458" s="52" t="s">
        <v>2884</v>
      </c>
      <c r="H458" s="116" t="str">
        <f t="shared" si="58"/>
        <v>Acavallo</v>
      </c>
      <c r="I458" s="35" t="s">
        <v>2999</v>
      </c>
      <c r="J458" s="53" t="str">
        <f t="shared" si="59"/>
        <v>Lófelszerelés</v>
      </c>
      <c r="K458" s="53" t="s">
        <v>3007</v>
      </c>
      <c r="L458" s="53" t="str">
        <f t="shared" si="60"/>
        <v>Nyereg és tartozékai</v>
      </c>
      <c r="M458" s="53" t="s">
        <v>3008</v>
      </c>
      <c r="N458" s="35" t="str">
        <f t="shared" si="61"/>
        <v>Heveder</v>
      </c>
      <c r="O458" s="35" t="s">
        <v>3009</v>
      </c>
      <c r="P458" s="53" t="str">
        <f t="shared" si="62"/>
        <v>Hasvédős heveder</v>
      </c>
      <c r="Q458" s="53" t="s">
        <v>3012</v>
      </c>
      <c r="R458" s="55" t="s">
        <v>3114</v>
      </c>
      <c r="S458" s="35" t="s">
        <v>1572</v>
      </c>
      <c r="T458" s="34">
        <v>0</v>
      </c>
      <c r="U458" s="35">
        <v>247</v>
      </c>
      <c r="V458" s="1" t="s">
        <v>2603</v>
      </c>
      <c r="W458" s="55">
        <v>1</v>
      </c>
      <c r="X458" s="35" t="str">
        <f>IFERROR(
    IF(ISNUMBER(MATCH(TRIM(CLEAN(SUBSTITUTE(SUBSTITUTE(Y458, CHAR(13), ""), CHAR(10), " "))), sizeList!A:A, 0)),
        INDEX(sizeList!B:B, MATCH(TRIM(CLEAN(SUBSTITUTE(SUBSTITUTE(Y458, CHAR(13), ""), CHAR(10), " "))), sizeList!A:A, 0)),
        IF(ISNUMBER(MATCH(Y458, sizeList!A:A, 0)),
            INDEX(sizeList!B:B, MATCH(Y458, sizeList!A:A, 0)),
            IF(ISNUMBER(MATCH(TRIM(CLEAN(SUBSTITUTE(SUBSTITUTE(Y458, CHAR(13), ""), CHAR(10), " "))), sizeList!B:B, 0)),
                INDEX(sizeList!B:B, MATCH(TRIM(CLEAN(SUBSTITUTE(SUBSTITUTE(Y458, CHAR(13), ""), CHAR(10), " "))), sizeList!B:B, 0)),
                IF(ISNUMBER(MATCH(Y458, sizeList!B:B, 0)),
                    INDEX(sizeList!B:B, MATCH(Y458, sizeList!B:B, 0)),
                    "")
            )
        )
    ),
    ""
)</f>
        <v>150 cm</v>
      </c>
      <c r="Y458" s="35" t="s">
        <v>846</v>
      </c>
      <c r="Z458" s="35" t="s">
        <v>2604</v>
      </c>
      <c r="AA458" s="117" t="str">
        <f t="shared" si="63"/>
        <v>BLACK</v>
      </c>
      <c r="AB458" s="7" t="str">
        <f>IF(AA458="", "", IFERROR(VLOOKUP(AA458, colorList!A:B,2,FALSE),""))</f>
        <v>fekete</v>
      </c>
      <c r="AC458" s="7" t="str">
        <f>IF(Z458="", "", IFERROR(VLOOKUP(Z458, colorList!A:B,2,FALSE),""))</f>
        <v>fekete</v>
      </c>
      <c r="AD458" s="7"/>
    </row>
    <row r="459" spans="1:30" ht="60" customHeight="1" x14ac:dyDescent="0.25">
      <c r="A459" s="53" t="s">
        <v>869</v>
      </c>
      <c r="B459" s="7" t="str" cm="1">
        <f t="array" ref="B459">ProcessN2(S459,A459,C459)</f>
        <v>AC9420_COG</v>
      </c>
      <c r="C459" s="7" t="s">
        <v>1021</v>
      </c>
      <c r="D459" s="52" t="str">
        <f t="shared" si="56"/>
        <v>Acavallo hasvédős bőr heveder levehető szintetikus bárányszőrrel</v>
      </c>
      <c r="E459" s="52" t="s">
        <v>2764</v>
      </c>
      <c r="F459" s="52" t="str">
        <f t="shared" si="57"/>
        <v>ACAVALLO LEATHER STUDGUARD GIRTH WITH REMOVABLE ECOWOOL LINING</v>
      </c>
      <c r="G459" s="52" t="s">
        <v>2884</v>
      </c>
      <c r="H459" s="116" t="str">
        <f t="shared" si="58"/>
        <v>Acavallo</v>
      </c>
      <c r="I459" s="35" t="s">
        <v>2999</v>
      </c>
      <c r="J459" s="53" t="str">
        <f t="shared" si="59"/>
        <v>Lófelszerelés</v>
      </c>
      <c r="K459" s="53" t="s">
        <v>3007</v>
      </c>
      <c r="L459" s="53" t="str">
        <f t="shared" si="60"/>
        <v>Nyereg és tartozékai</v>
      </c>
      <c r="M459" s="53" t="s">
        <v>3008</v>
      </c>
      <c r="N459" s="35" t="str">
        <f t="shared" si="61"/>
        <v>Heveder</v>
      </c>
      <c r="O459" s="35" t="s">
        <v>3009</v>
      </c>
      <c r="P459" s="53" t="str">
        <f t="shared" si="62"/>
        <v>Hasvédős heveder</v>
      </c>
      <c r="Q459" s="53" t="s">
        <v>3012</v>
      </c>
      <c r="R459" s="55" t="s">
        <v>3114</v>
      </c>
      <c r="S459" s="35" t="s">
        <v>1573</v>
      </c>
      <c r="T459" s="34">
        <v>0</v>
      </c>
      <c r="U459" s="35">
        <v>247</v>
      </c>
      <c r="V459" s="1" t="s">
        <v>2603</v>
      </c>
      <c r="W459" s="55">
        <v>1</v>
      </c>
      <c r="X459" s="35" t="str">
        <f>IFERROR(
    IF(ISNUMBER(MATCH(TRIM(CLEAN(SUBSTITUTE(SUBSTITUTE(Y459, CHAR(13), ""), CHAR(10), " "))), sizeList!A:A, 0)),
        INDEX(sizeList!B:B, MATCH(TRIM(CLEAN(SUBSTITUTE(SUBSTITUTE(Y459, CHAR(13), ""), CHAR(10), " "))), sizeList!A:A, 0)),
        IF(ISNUMBER(MATCH(Y459, sizeList!A:A, 0)),
            INDEX(sizeList!B:B, MATCH(Y459, sizeList!A:A, 0)),
            IF(ISNUMBER(MATCH(TRIM(CLEAN(SUBSTITUTE(SUBSTITUTE(Y459, CHAR(13), ""), CHAR(10), " "))), sizeList!B:B, 0)),
                INDEX(sizeList!B:B, MATCH(TRIM(CLEAN(SUBSTITUTE(SUBSTITUTE(Y459, CHAR(13), ""), CHAR(10), " "))), sizeList!B:B, 0)),
                IF(ISNUMBER(MATCH(Y459, sizeList!B:B, 0)),
                    INDEX(sizeList!B:B, MATCH(Y459, sizeList!B:B, 0)),
                    "")
            )
        )
    ),
    ""
)</f>
        <v>110 cm</v>
      </c>
      <c r="Y459" s="35" t="s">
        <v>837</v>
      </c>
      <c r="Z459" s="35" t="s">
        <v>2610</v>
      </c>
      <c r="AA459" s="117" t="str">
        <f t="shared" si="63"/>
        <v>COGNAC</v>
      </c>
      <c r="AB459" s="7" t="str">
        <f>IF(AA459="", "", IFERROR(VLOOKUP(AA459, colorList!A:B,2,FALSE),""))</f>
        <v>konyak</v>
      </c>
      <c r="AC459" s="7" t="str">
        <f>IF(Z459="", "", IFERROR(VLOOKUP(Z459, colorList!A:B,2,FALSE),""))</f>
        <v>konyak</v>
      </c>
      <c r="AD459" s="7"/>
    </row>
    <row r="460" spans="1:30" ht="60" customHeight="1" x14ac:dyDescent="0.25">
      <c r="A460" s="53" t="s">
        <v>869</v>
      </c>
      <c r="B460" s="7" t="str" cm="1">
        <f t="array" ref="B460">ProcessN2(S460,A460,C460)</f>
        <v>AC9420_COG</v>
      </c>
      <c r="C460" s="7" t="s">
        <v>1022</v>
      </c>
      <c r="D460" s="52" t="str">
        <f t="shared" si="56"/>
        <v>Acavallo hasvédős bőr heveder levehető szintetikus bárányszőrrel</v>
      </c>
      <c r="E460" s="52" t="s">
        <v>2764</v>
      </c>
      <c r="F460" s="52" t="str">
        <f t="shared" si="57"/>
        <v>ACAVALLO LEATHER STUDGUARD GIRTH WITH REMOVABLE ECOWOOL LINING</v>
      </c>
      <c r="G460" s="52" t="s">
        <v>2884</v>
      </c>
      <c r="H460" s="116" t="str">
        <f t="shared" si="58"/>
        <v>Acavallo</v>
      </c>
      <c r="I460" s="35" t="s">
        <v>2999</v>
      </c>
      <c r="J460" s="53" t="str">
        <f t="shared" si="59"/>
        <v>Lófelszerelés</v>
      </c>
      <c r="K460" s="53" t="s">
        <v>3007</v>
      </c>
      <c r="L460" s="53" t="str">
        <f t="shared" si="60"/>
        <v>Nyereg és tartozékai</v>
      </c>
      <c r="M460" s="53" t="s">
        <v>3008</v>
      </c>
      <c r="N460" s="35" t="str">
        <f t="shared" si="61"/>
        <v>Heveder</v>
      </c>
      <c r="O460" s="35" t="s">
        <v>3009</v>
      </c>
      <c r="P460" s="53" t="str">
        <f t="shared" si="62"/>
        <v>Hasvédős heveder</v>
      </c>
      <c r="Q460" s="53" t="s">
        <v>3012</v>
      </c>
      <c r="R460" s="55" t="s">
        <v>3114</v>
      </c>
      <c r="S460" s="35" t="s">
        <v>1574</v>
      </c>
      <c r="T460" s="34">
        <v>0</v>
      </c>
      <c r="U460" s="35">
        <v>247</v>
      </c>
      <c r="V460" s="1" t="s">
        <v>2603</v>
      </c>
      <c r="W460" s="55">
        <v>1</v>
      </c>
      <c r="X460" s="35" t="str">
        <f>IFERROR(
    IF(ISNUMBER(MATCH(TRIM(CLEAN(SUBSTITUTE(SUBSTITUTE(Y460, CHAR(13), ""), CHAR(10), " "))), sizeList!A:A, 0)),
        INDEX(sizeList!B:B, MATCH(TRIM(CLEAN(SUBSTITUTE(SUBSTITUTE(Y460, CHAR(13), ""), CHAR(10), " "))), sizeList!A:A, 0)),
        IF(ISNUMBER(MATCH(Y460, sizeList!A:A, 0)),
            INDEX(sizeList!B:B, MATCH(Y460, sizeList!A:A, 0)),
            IF(ISNUMBER(MATCH(TRIM(CLEAN(SUBSTITUTE(SUBSTITUTE(Y460, CHAR(13), ""), CHAR(10), " "))), sizeList!B:B, 0)),
                INDEX(sizeList!B:B, MATCH(TRIM(CLEAN(SUBSTITUTE(SUBSTITUTE(Y460, CHAR(13), ""), CHAR(10), " "))), sizeList!B:B, 0)),
                IF(ISNUMBER(MATCH(Y460, sizeList!B:B, 0)),
                    INDEX(sizeList!B:B, MATCH(Y460, sizeList!B:B, 0)),
                    "")
            )
        )
    ),
    ""
)</f>
        <v>115 cm</v>
      </c>
      <c r="Y460" s="35" t="s">
        <v>838</v>
      </c>
      <c r="Z460" s="35" t="s">
        <v>2610</v>
      </c>
      <c r="AA460" s="117" t="str">
        <f t="shared" si="63"/>
        <v>COGNAC</v>
      </c>
      <c r="AB460" s="7" t="str">
        <f>IF(AA460="", "", IFERROR(VLOOKUP(AA460, colorList!A:B,2,FALSE),""))</f>
        <v>konyak</v>
      </c>
      <c r="AC460" s="7" t="str">
        <f>IF(Z460="", "", IFERROR(VLOOKUP(Z460, colorList!A:B,2,FALSE),""))</f>
        <v>konyak</v>
      </c>
      <c r="AD460" s="7"/>
    </row>
    <row r="461" spans="1:30" ht="60" customHeight="1" x14ac:dyDescent="0.25">
      <c r="A461" s="53" t="s">
        <v>869</v>
      </c>
      <c r="B461" s="7" t="str" cm="1">
        <f t="array" ref="B461">ProcessN2(S461,A461,C461)</f>
        <v>AC9420_COG</v>
      </c>
      <c r="C461" s="7" t="s">
        <v>1023</v>
      </c>
      <c r="D461" s="52" t="str">
        <f t="shared" si="56"/>
        <v>Acavallo hasvédős bőr heveder levehető szintetikus bárányszőrrel</v>
      </c>
      <c r="E461" s="52" t="s">
        <v>2764</v>
      </c>
      <c r="F461" s="52" t="str">
        <f t="shared" si="57"/>
        <v>ACAVALLO LEATHER STUDGUARD GIRTH WITH REMOVABLE ECOWOOL LINING</v>
      </c>
      <c r="G461" s="52" t="s">
        <v>2884</v>
      </c>
      <c r="H461" s="116" t="str">
        <f t="shared" si="58"/>
        <v>Acavallo</v>
      </c>
      <c r="I461" s="35" t="s">
        <v>2999</v>
      </c>
      <c r="J461" s="53" t="str">
        <f t="shared" si="59"/>
        <v>Lófelszerelés</v>
      </c>
      <c r="K461" s="53" t="s">
        <v>3007</v>
      </c>
      <c r="L461" s="53" t="str">
        <f t="shared" si="60"/>
        <v>Nyereg és tartozékai</v>
      </c>
      <c r="M461" s="53" t="s">
        <v>3008</v>
      </c>
      <c r="N461" s="35" t="str">
        <f t="shared" si="61"/>
        <v>Heveder</v>
      </c>
      <c r="O461" s="35" t="s">
        <v>3009</v>
      </c>
      <c r="P461" s="53" t="str">
        <f t="shared" si="62"/>
        <v>Hasvédős heveder</v>
      </c>
      <c r="Q461" s="53" t="s">
        <v>3012</v>
      </c>
      <c r="R461" s="55" t="s">
        <v>3114</v>
      </c>
      <c r="S461" s="35" t="s">
        <v>1575</v>
      </c>
      <c r="T461" s="34">
        <v>0</v>
      </c>
      <c r="U461" s="35">
        <v>247</v>
      </c>
      <c r="V461" s="1" t="s">
        <v>2603</v>
      </c>
      <c r="W461" s="55">
        <v>1</v>
      </c>
      <c r="X461" s="35" t="str">
        <f>IFERROR(
    IF(ISNUMBER(MATCH(TRIM(CLEAN(SUBSTITUTE(SUBSTITUTE(Y461, CHAR(13), ""), CHAR(10), " "))), sizeList!A:A, 0)),
        INDEX(sizeList!B:B, MATCH(TRIM(CLEAN(SUBSTITUTE(SUBSTITUTE(Y461, CHAR(13), ""), CHAR(10), " "))), sizeList!A:A, 0)),
        IF(ISNUMBER(MATCH(Y461, sizeList!A:A, 0)),
            INDEX(sizeList!B:B, MATCH(Y461, sizeList!A:A, 0)),
            IF(ISNUMBER(MATCH(TRIM(CLEAN(SUBSTITUTE(SUBSTITUTE(Y461, CHAR(13), ""), CHAR(10), " "))), sizeList!B:B, 0)),
                INDEX(sizeList!B:B, MATCH(TRIM(CLEAN(SUBSTITUTE(SUBSTITUTE(Y461, CHAR(13), ""), CHAR(10), " "))), sizeList!B:B, 0)),
                IF(ISNUMBER(MATCH(Y461, sizeList!B:B, 0)),
                    INDEX(sizeList!B:B, MATCH(Y461, sizeList!B:B, 0)),
                    "")
            )
        )
    ),
    ""
)</f>
        <v>120 cm</v>
      </c>
      <c r="Y461" s="35" t="s">
        <v>840</v>
      </c>
      <c r="Z461" s="35" t="s">
        <v>2610</v>
      </c>
      <c r="AA461" s="117" t="str">
        <f t="shared" si="63"/>
        <v>COGNAC</v>
      </c>
      <c r="AB461" s="7" t="str">
        <f>IF(AA461="", "", IFERROR(VLOOKUP(AA461, colorList!A:B,2,FALSE),""))</f>
        <v>konyak</v>
      </c>
      <c r="AC461" s="7" t="str">
        <f>IF(Z461="", "", IFERROR(VLOOKUP(Z461, colorList!A:B,2,FALSE),""))</f>
        <v>konyak</v>
      </c>
      <c r="AD461" s="7"/>
    </row>
    <row r="462" spans="1:30" ht="60" customHeight="1" x14ac:dyDescent="0.25">
      <c r="A462" s="53" t="s">
        <v>869</v>
      </c>
      <c r="B462" s="7" t="str" cm="1">
        <f t="array" ref="B462">ProcessN2(S462,A462,C462)</f>
        <v>AC9420_COG</v>
      </c>
      <c r="C462" s="7" t="s">
        <v>1024</v>
      </c>
      <c r="D462" s="52" t="str">
        <f t="shared" si="56"/>
        <v>Acavallo hasvédős bőr heveder levehető szintetikus bárányszőrrel</v>
      </c>
      <c r="E462" s="52" t="s">
        <v>2764</v>
      </c>
      <c r="F462" s="52" t="str">
        <f t="shared" si="57"/>
        <v>ACAVALLO LEATHER STUDGUARD GIRTH WITH REMOVABLE ECOWOOL LINING</v>
      </c>
      <c r="G462" s="52" t="s">
        <v>2884</v>
      </c>
      <c r="H462" s="116" t="str">
        <f t="shared" si="58"/>
        <v>Acavallo</v>
      </c>
      <c r="I462" s="35" t="s">
        <v>2999</v>
      </c>
      <c r="J462" s="53" t="str">
        <f t="shared" si="59"/>
        <v>Lófelszerelés</v>
      </c>
      <c r="K462" s="53" t="s">
        <v>3007</v>
      </c>
      <c r="L462" s="53" t="str">
        <f t="shared" si="60"/>
        <v>Nyereg és tartozékai</v>
      </c>
      <c r="M462" s="53" t="s">
        <v>3008</v>
      </c>
      <c r="N462" s="35" t="str">
        <f t="shared" si="61"/>
        <v>Heveder</v>
      </c>
      <c r="O462" s="35" t="s">
        <v>3009</v>
      </c>
      <c r="P462" s="53" t="str">
        <f t="shared" si="62"/>
        <v>Hasvédős heveder</v>
      </c>
      <c r="Q462" s="53" t="s">
        <v>3012</v>
      </c>
      <c r="R462" s="55" t="s">
        <v>3114</v>
      </c>
      <c r="S462" s="35" t="s">
        <v>1576</v>
      </c>
      <c r="T462" s="34">
        <v>0</v>
      </c>
      <c r="U462" s="35">
        <v>247</v>
      </c>
      <c r="V462" s="1" t="s">
        <v>2603</v>
      </c>
      <c r="W462" s="55">
        <v>1</v>
      </c>
      <c r="X462" s="35" t="str">
        <f>IFERROR(
    IF(ISNUMBER(MATCH(TRIM(CLEAN(SUBSTITUTE(SUBSTITUTE(Y462, CHAR(13), ""), CHAR(10), " "))), sizeList!A:A, 0)),
        INDEX(sizeList!B:B, MATCH(TRIM(CLEAN(SUBSTITUTE(SUBSTITUTE(Y462, CHAR(13), ""), CHAR(10), " "))), sizeList!A:A, 0)),
        IF(ISNUMBER(MATCH(Y462, sizeList!A:A, 0)),
            INDEX(sizeList!B:B, MATCH(Y462, sizeList!A:A, 0)),
            IF(ISNUMBER(MATCH(TRIM(CLEAN(SUBSTITUTE(SUBSTITUTE(Y462, CHAR(13), ""), CHAR(10), " "))), sizeList!B:B, 0)),
                INDEX(sizeList!B:B, MATCH(TRIM(CLEAN(SUBSTITUTE(SUBSTITUTE(Y462, CHAR(13), ""), CHAR(10), " "))), sizeList!B:B, 0)),
                IF(ISNUMBER(MATCH(Y462, sizeList!B:B, 0)),
                    INDEX(sizeList!B:B, MATCH(Y462, sizeList!B:B, 0)),
                    "")
            )
        )
    ),
    ""
)</f>
        <v>125 cm</v>
      </c>
      <c r="Y462" s="35" t="s">
        <v>841</v>
      </c>
      <c r="Z462" s="35" t="s">
        <v>2610</v>
      </c>
      <c r="AA462" s="117" t="str">
        <f t="shared" si="63"/>
        <v>COGNAC</v>
      </c>
      <c r="AB462" s="7" t="str">
        <f>IF(AA462="", "", IFERROR(VLOOKUP(AA462, colorList!A:B,2,FALSE),""))</f>
        <v>konyak</v>
      </c>
      <c r="AC462" s="7" t="str">
        <f>IF(Z462="", "", IFERROR(VLOOKUP(Z462, colorList!A:B,2,FALSE),""))</f>
        <v>konyak</v>
      </c>
      <c r="AD462" s="7"/>
    </row>
    <row r="463" spans="1:30" ht="60" customHeight="1" x14ac:dyDescent="0.25">
      <c r="A463" s="53" t="s">
        <v>869</v>
      </c>
      <c r="B463" s="7" t="str" cm="1">
        <f t="array" ref="B463">ProcessN2(S463,A463,C463)</f>
        <v>AC9420_COG</v>
      </c>
      <c r="C463" s="7" t="s">
        <v>1025</v>
      </c>
      <c r="D463" s="52" t="str">
        <f t="shared" si="56"/>
        <v>Acavallo hasvédős bőr heveder levehető szintetikus bárányszőrrel</v>
      </c>
      <c r="E463" s="52" t="s">
        <v>2764</v>
      </c>
      <c r="F463" s="52" t="str">
        <f t="shared" si="57"/>
        <v>ACAVALLO LEATHER STUDGUARD GIRTH WITH REMOVABLE ECOWOOL LINING</v>
      </c>
      <c r="G463" s="52" t="s">
        <v>2884</v>
      </c>
      <c r="H463" s="116" t="str">
        <f t="shared" si="58"/>
        <v>Acavallo</v>
      </c>
      <c r="I463" s="35" t="s">
        <v>2999</v>
      </c>
      <c r="J463" s="53" t="str">
        <f t="shared" si="59"/>
        <v>Lófelszerelés</v>
      </c>
      <c r="K463" s="53" t="s">
        <v>3007</v>
      </c>
      <c r="L463" s="53" t="str">
        <f t="shared" si="60"/>
        <v>Nyereg és tartozékai</v>
      </c>
      <c r="M463" s="53" t="s">
        <v>3008</v>
      </c>
      <c r="N463" s="35" t="str">
        <f t="shared" si="61"/>
        <v>Heveder</v>
      </c>
      <c r="O463" s="35" t="s">
        <v>3009</v>
      </c>
      <c r="P463" s="53" t="str">
        <f t="shared" si="62"/>
        <v>Hasvédős heveder</v>
      </c>
      <c r="Q463" s="53" t="s">
        <v>3012</v>
      </c>
      <c r="R463" s="55" t="s">
        <v>3114</v>
      </c>
      <c r="S463" s="35" t="s">
        <v>1577</v>
      </c>
      <c r="T463" s="34">
        <v>0</v>
      </c>
      <c r="U463" s="35">
        <v>247</v>
      </c>
      <c r="V463" s="1" t="s">
        <v>2603</v>
      </c>
      <c r="W463" s="55">
        <v>1</v>
      </c>
      <c r="X463" s="35" t="str">
        <f>IFERROR(
    IF(ISNUMBER(MATCH(TRIM(CLEAN(SUBSTITUTE(SUBSTITUTE(Y463, CHAR(13), ""), CHAR(10), " "))), sizeList!A:A, 0)),
        INDEX(sizeList!B:B, MATCH(TRIM(CLEAN(SUBSTITUTE(SUBSTITUTE(Y463, CHAR(13), ""), CHAR(10), " "))), sizeList!A:A, 0)),
        IF(ISNUMBER(MATCH(Y463, sizeList!A:A, 0)),
            INDEX(sizeList!B:B, MATCH(Y463, sizeList!A:A, 0)),
            IF(ISNUMBER(MATCH(TRIM(CLEAN(SUBSTITUTE(SUBSTITUTE(Y463, CHAR(13), ""), CHAR(10), " "))), sizeList!B:B, 0)),
                INDEX(sizeList!B:B, MATCH(TRIM(CLEAN(SUBSTITUTE(SUBSTITUTE(Y463, CHAR(13), ""), CHAR(10), " "))), sizeList!B:B, 0)),
                IF(ISNUMBER(MATCH(Y463, sizeList!B:B, 0)),
                    INDEX(sizeList!B:B, MATCH(Y463, sizeList!B:B, 0)),
                    "")
            )
        )
    ),
    ""
)</f>
        <v>130 cm</v>
      </c>
      <c r="Y463" s="35" t="s">
        <v>842</v>
      </c>
      <c r="Z463" s="35" t="s">
        <v>2610</v>
      </c>
      <c r="AA463" s="117" t="str">
        <f t="shared" si="63"/>
        <v>COGNAC</v>
      </c>
      <c r="AB463" s="7" t="str">
        <f>IF(AA463="", "", IFERROR(VLOOKUP(AA463, colorList!A:B,2,FALSE),""))</f>
        <v>konyak</v>
      </c>
      <c r="AC463" s="7" t="str">
        <f>IF(Z463="", "", IFERROR(VLOOKUP(Z463, colorList!A:B,2,FALSE),""))</f>
        <v>konyak</v>
      </c>
      <c r="AD463" s="7"/>
    </row>
    <row r="464" spans="1:30" ht="60" customHeight="1" x14ac:dyDescent="0.25">
      <c r="A464" s="53" t="s">
        <v>869</v>
      </c>
      <c r="B464" s="7" t="str" cm="1">
        <f t="array" ref="B464">ProcessN2(S464,A464,C464)</f>
        <v>AC9420_COG</v>
      </c>
      <c r="C464" s="7" t="s">
        <v>1026</v>
      </c>
      <c r="D464" s="52" t="str">
        <f t="shared" si="56"/>
        <v>Acavallo hasvédős bőr heveder levehető szintetikus bárányszőrrel</v>
      </c>
      <c r="E464" s="52" t="s">
        <v>2764</v>
      </c>
      <c r="F464" s="52" t="str">
        <f t="shared" si="57"/>
        <v>ACAVALLO LEATHER STUDGUARD GIRTH WITH REMOVABLE ECOWOOL LINING</v>
      </c>
      <c r="G464" s="52" t="s">
        <v>2884</v>
      </c>
      <c r="H464" s="116" t="str">
        <f t="shared" si="58"/>
        <v>Acavallo</v>
      </c>
      <c r="I464" s="35" t="s">
        <v>2999</v>
      </c>
      <c r="J464" s="53" t="str">
        <f t="shared" si="59"/>
        <v>Lófelszerelés</v>
      </c>
      <c r="K464" s="53" t="s">
        <v>3007</v>
      </c>
      <c r="L464" s="53" t="str">
        <f t="shared" si="60"/>
        <v>Nyereg és tartozékai</v>
      </c>
      <c r="M464" s="53" t="s">
        <v>3008</v>
      </c>
      <c r="N464" s="35" t="str">
        <f t="shared" si="61"/>
        <v>Heveder</v>
      </c>
      <c r="O464" s="35" t="s">
        <v>3009</v>
      </c>
      <c r="P464" s="53" t="str">
        <f t="shared" si="62"/>
        <v>Hasvédős heveder</v>
      </c>
      <c r="Q464" s="53" t="s">
        <v>3012</v>
      </c>
      <c r="R464" s="55" t="s">
        <v>3114</v>
      </c>
      <c r="S464" s="35" t="s">
        <v>1578</v>
      </c>
      <c r="T464" s="34">
        <v>0</v>
      </c>
      <c r="U464" s="35">
        <v>247</v>
      </c>
      <c r="V464" s="1" t="s">
        <v>2603</v>
      </c>
      <c r="W464" s="55">
        <v>1</v>
      </c>
      <c r="X464" s="35" t="str">
        <f>IFERROR(
    IF(ISNUMBER(MATCH(TRIM(CLEAN(SUBSTITUTE(SUBSTITUTE(Y464, CHAR(13), ""), CHAR(10), " "))), sizeList!A:A, 0)),
        INDEX(sizeList!B:B, MATCH(TRIM(CLEAN(SUBSTITUTE(SUBSTITUTE(Y464, CHAR(13), ""), CHAR(10), " "))), sizeList!A:A, 0)),
        IF(ISNUMBER(MATCH(Y464, sizeList!A:A, 0)),
            INDEX(sizeList!B:B, MATCH(Y464, sizeList!A:A, 0)),
            IF(ISNUMBER(MATCH(TRIM(CLEAN(SUBSTITUTE(SUBSTITUTE(Y464, CHAR(13), ""), CHAR(10), " "))), sizeList!B:B, 0)),
                INDEX(sizeList!B:B, MATCH(TRIM(CLEAN(SUBSTITUTE(SUBSTITUTE(Y464, CHAR(13), ""), CHAR(10), " "))), sizeList!B:B, 0)),
                IF(ISNUMBER(MATCH(Y464, sizeList!B:B, 0)),
                    INDEX(sizeList!B:B, MATCH(Y464, sizeList!B:B, 0)),
                    "")
            )
        )
    ),
    ""
)</f>
        <v>135 cm</v>
      </c>
      <c r="Y464" s="35" t="s">
        <v>843</v>
      </c>
      <c r="Z464" s="35" t="s">
        <v>2610</v>
      </c>
      <c r="AA464" s="117" t="str">
        <f t="shared" si="63"/>
        <v>COGNAC</v>
      </c>
      <c r="AB464" s="7" t="str">
        <f>IF(AA464="", "", IFERROR(VLOOKUP(AA464, colorList!A:B,2,FALSE),""))</f>
        <v>konyak</v>
      </c>
      <c r="AC464" s="7" t="str">
        <f>IF(Z464="", "", IFERROR(VLOOKUP(Z464, colorList!A:B,2,FALSE),""))</f>
        <v>konyak</v>
      </c>
      <c r="AD464" s="7"/>
    </row>
    <row r="465" spans="1:30" ht="60" customHeight="1" x14ac:dyDescent="0.25">
      <c r="A465" s="53" t="s">
        <v>869</v>
      </c>
      <c r="B465" s="7" t="str" cm="1">
        <f t="array" ref="B465">ProcessN2(S465,A465,C465)</f>
        <v>AC9420_COG</v>
      </c>
      <c r="C465" s="7" t="s">
        <v>1027</v>
      </c>
      <c r="D465" s="52" t="str">
        <f t="shared" si="56"/>
        <v>Acavallo hasvédős bőr heveder levehető szintetikus bárányszőrrel</v>
      </c>
      <c r="E465" s="52" t="s">
        <v>2764</v>
      </c>
      <c r="F465" s="52" t="str">
        <f t="shared" si="57"/>
        <v>ACAVALLO LEATHER STUDGUARD GIRTH WITH REMOVABLE ECOWOOL LINING</v>
      </c>
      <c r="G465" s="52" t="s">
        <v>2884</v>
      </c>
      <c r="H465" s="116" t="str">
        <f t="shared" si="58"/>
        <v>Acavallo</v>
      </c>
      <c r="I465" s="35" t="s">
        <v>2999</v>
      </c>
      <c r="J465" s="53" t="str">
        <f t="shared" si="59"/>
        <v>Lófelszerelés</v>
      </c>
      <c r="K465" s="53" t="s">
        <v>3007</v>
      </c>
      <c r="L465" s="53" t="str">
        <f t="shared" si="60"/>
        <v>Nyereg és tartozékai</v>
      </c>
      <c r="M465" s="53" t="s">
        <v>3008</v>
      </c>
      <c r="N465" s="35" t="str">
        <f t="shared" si="61"/>
        <v>Heveder</v>
      </c>
      <c r="O465" s="35" t="s">
        <v>3009</v>
      </c>
      <c r="P465" s="53" t="str">
        <f t="shared" si="62"/>
        <v>Hasvédős heveder</v>
      </c>
      <c r="Q465" s="53" t="s">
        <v>3012</v>
      </c>
      <c r="R465" s="55" t="s">
        <v>3114</v>
      </c>
      <c r="S465" s="35" t="s">
        <v>1579</v>
      </c>
      <c r="T465" s="34">
        <v>0</v>
      </c>
      <c r="U465" s="35">
        <v>247</v>
      </c>
      <c r="V465" s="1" t="s">
        <v>2603</v>
      </c>
      <c r="W465" s="55">
        <v>1</v>
      </c>
      <c r="X465" s="35" t="str">
        <f>IFERROR(
    IF(ISNUMBER(MATCH(TRIM(CLEAN(SUBSTITUTE(SUBSTITUTE(Y465, CHAR(13), ""), CHAR(10), " "))), sizeList!A:A, 0)),
        INDEX(sizeList!B:B, MATCH(TRIM(CLEAN(SUBSTITUTE(SUBSTITUTE(Y465, CHAR(13), ""), CHAR(10), " "))), sizeList!A:A, 0)),
        IF(ISNUMBER(MATCH(Y465, sizeList!A:A, 0)),
            INDEX(sizeList!B:B, MATCH(Y465, sizeList!A:A, 0)),
            IF(ISNUMBER(MATCH(TRIM(CLEAN(SUBSTITUTE(SUBSTITUTE(Y465, CHAR(13), ""), CHAR(10), " "))), sizeList!B:B, 0)),
                INDEX(sizeList!B:B, MATCH(TRIM(CLEAN(SUBSTITUTE(SUBSTITUTE(Y465, CHAR(13), ""), CHAR(10), " "))), sizeList!B:B, 0)),
                IF(ISNUMBER(MATCH(Y465, sizeList!B:B, 0)),
                    INDEX(sizeList!B:B, MATCH(Y465, sizeList!B:B, 0)),
                    "")
            )
        )
    ),
    ""
)</f>
        <v>140 cm</v>
      </c>
      <c r="Y465" s="35" t="s">
        <v>844</v>
      </c>
      <c r="Z465" s="35" t="s">
        <v>2610</v>
      </c>
      <c r="AA465" s="117" t="str">
        <f t="shared" si="63"/>
        <v>COGNAC</v>
      </c>
      <c r="AB465" s="7" t="str">
        <f>IF(AA465="", "", IFERROR(VLOOKUP(AA465, colorList!A:B,2,FALSE),""))</f>
        <v>konyak</v>
      </c>
      <c r="AC465" s="7" t="str">
        <f>IF(Z465="", "", IFERROR(VLOOKUP(Z465, colorList!A:B,2,FALSE),""))</f>
        <v>konyak</v>
      </c>
      <c r="AD465" s="7"/>
    </row>
    <row r="466" spans="1:30" s="72" customFormat="1" ht="60" customHeight="1" x14ac:dyDescent="0.25">
      <c r="A466" s="53" t="s">
        <v>869</v>
      </c>
      <c r="B466" s="7" t="str" cm="1">
        <f t="array" ref="B466">ProcessN2(S466,A466,C466)</f>
        <v>AC9420_COG</v>
      </c>
      <c r="C466" s="7" t="s">
        <v>1028</v>
      </c>
      <c r="D466" s="52" t="str">
        <f t="shared" si="56"/>
        <v>Acavallo hasvédős bőr heveder levehető szintetikus bárányszőrrel</v>
      </c>
      <c r="E466" s="52" t="s">
        <v>2764</v>
      </c>
      <c r="F466" s="52" t="str">
        <f t="shared" si="57"/>
        <v>ACAVALLO LEATHER STUDGUARD GIRTH WITH REMOVABLE ECOWOOL LINING</v>
      </c>
      <c r="G466" s="52" t="s">
        <v>2884</v>
      </c>
      <c r="H466" s="116" t="str">
        <f t="shared" si="58"/>
        <v>Acavallo</v>
      </c>
      <c r="I466" s="35" t="s">
        <v>2999</v>
      </c>
      <c r="J466" s="53" t="str">
        <f t="shared" si="59"/>
        <v>Lófelszerelés</v>
      </c>
      <c r="K466" s="53" t="s">
        <v>3007</v>
      </c>
      <c r="L466" s="53" t="str">
        <f t="shared" si="60"/>
        <v>Nyereg és tartozékai</v>
      </c>
      <c r="M466" s="53" t="s">
        <v>3008</v>
      </c>
      <c r="N466" s="35" t="str">
        <f t="shared" si="61"/>
        <v>Heveder</v>
      </c>
      <c r="O466" s="35" t="s">
        <v>3009</v>
      </c>
      <c r="P466" s="53" t="str">
        <f t="shared" si="62"/>
        <v>Hasvédős heveder</v>
      </c>
      <c r="Q466" s="53" t="s">
        <v>3012</v>
      </c>
      <c r="R466" s="55" t="s">
        <v>3114</v>
      </c>
      <c r="S466" s="35" t="s">
        <v>1580</v>
      </c>
      <c r="T466" s="34">
        <v>0</v>
      </c>
      <c r="U466" s="35">
        <v>247</v>
      </c>
      <c r="V466" s="1" t="s">
        <v>2603</v>
      </c>
      <c r="W466" s="55">
        <v>1</v>
      </c>
      <c r="X466" s="35" t="str">
        <f>IFERROR(
    IF(ISNUMBER(MATCH(TRIM(CLEAN(SUBSTITUTE(SUBSTITUTE(Y466, CHAR(13), ""), CHAR(10), " "))), sizeList!A:A, 0)),
        INDEX(sizeList!B:B, MATCH(TRIM(CLEAN(SUBSTITUTE(SUBSTITUTE(Y466, CHAR(13), ""), CHAR(10), " "))), sizeList!A:A, 0)),
        IF(ISNUMBER(MATCH(Y466, sizeList!A:A, 0)),
            INDEX(sizeList!B:B, MATCH(Y466, sizeList!A:A, 0)),
            IF(ISNUMBER(MATCH(TRIM(CLEAN(SUBSTITUTE(SUBSTITUTE(Y466, CHAR(13), ""), CHAR(10), " "))), sizeList!B:B, 0)),
                INDEX(sizeList!B:B, MATCH(TRIM(CLEAN(SUBSTITUTE(SUBSTITUTE(Y466, CHAR(13), ""), CHAR(10), " "))), sizeList!B:B, 0)),
                IF(ISNUMBER(MATCH(Y466, sizeList!B:B, 0)),
                    INDEX(sizeList!B:B, MATCH(Y466, sizeList!B:B, 0)),
                    "")
            )
        )
    ),
    ""
)</f>
        <v>145 cm</v>
      </c>
      <c r="Y466" s="35" t="s">
        <v>845</v>
      </c>
      <c r="Z466" s="35" t="s">
        <v>2610</v>
      </c>
      <c r="AA466" s="117" t="str">
        <f t="shared" si="63"/>
        <v>COGNAC</v>
      </c>
      <c r="AB466" s="7" t="str">
        <f>IF(AA466="", "", IFERROR(VLOOKUP(AA466, colorList!A:B,2,FALSE),""))</f>
        <v>konyak</v>
      </c>
      <c r="AC466" s="7" t="str">
        <f>IF(Z466="", "", IFERROR(VLOOKUP(Z466, colorList!A:B,2,FALSE),""))</f>
        <v>konyak</v>
      </c>
    </row>
    <row r="467" spans="1:30" s="72" customFormat="1" ht="60" customHeight="1" x14ac:dyDescent="0.25">
      <c r="A467" s="53" t="s">
        <v>869</v>
      </c>
      <c r="B467" s="7" t="str" cm="1">
        <f t="array" ref="B467">ProcessN2(S467,A467,C467)</f>
        <v>AC9420_COG</v>
      </c>
      <c r="C467" s="7" t="s">
        <v>1029</v>
      </c>
      <c r="D467" s="52" t="str">
        <f t="shared" si="56"/>
        <v>Acavallo hasvédős bőr heveder levehető szintetikus bárányszőrrel</v>
      </c>
      <c r="E467" s="52" t="s">
        <v>2764</v>
      </c>
      <c r="F467" s="52" t="str">
        <f t="shared" si="57"/>
        <v>ACAVALLO LEATHER STUDGUARD GIRTH WITH REMOVABLE ECOWOOL LINING</v>
      </c>
      <c r="G467" s="52" t="s">
        <v>2884</v>
      </c>
      <c r="H467" s="116" t="str">
        <f t="shared" si="58"/>
        <v>Acavallo</v>
      </c>
      <c r="I467" s="35" t="s">
        <v>2999</v>
      </c>
      <c r="J467" s="53" t="str">
        <f t="shared" si="59"/>
        <v>Lófelszerelés</v>
      </c>
      <c r="K467" s="53" t="s">
        <v>3007</v>
      </c>
      <c r="L467" s="53" t="str">
        <f t="shared" si="60"/>
        <v>Nyereg és tartozékai</v>
      </c>
      <c r="M467" s="53" t="s">
        <v>3008</v>
      </c>
      <c r="N467" s="35" t="str">
        <f t="shared" si="61"/>
        <v>Heveder</v>
      </c>
      <c r="O467" s="35" t="s">
        <v>3009</v>
      </c>
      <c r="P467" s="53" t="str">
        <f t="shared" si="62"/>
        <v>Hasvédős heveder</v>
      </c>
      <c r="Q467" s="53" t="s">
        <v>3012</v>
      </c>
      <c r="R467" s="55" t="s">
        <v>3114</v>
      </c>
      <c r="S467" s="35" t="s">
        <v>1581</v>
      </c>
      <c r="T467" s="34">
        <v>0</v>
      </c>
      <c r="U467" s="35">
        <v>247</v>
      </c>
      <c r="V467" s="1" t="s">
        <v>2603</v>
      </c>
      <c r="W467" s="55">
        <v>1</v>
      </c>
      <c r="X467" s="35" t="str">
        <f>IFERROR(
    IF(ISNUMBER(MATCH(TRIM(CLEAN(SUBSTITUTE(SUBSTITUTE(Y467, CHAR(13), ""), CHAR(10), " "))), sizeList!A:A, 0)),
        INDEX(sizeList!B:B, MATCH(TRIM(CLEAN(SUBSTITUTE(SUBSTITUTE(Y467, CHAR(13), ""), CHAR(10), " "))), sizeList!A:A, 0)),
        IF(ISNUMBER(MATCH(Y467, sizeList!A:A, 0)),
            INDEX(sizeList!B:B, MATCH(Y467, sizeList!A:A, 0)),
            IF(ISNUMBER(MATCH(TRIM(CLEAN(SUBSTITUTE(SUBSTITUTE(Y467, CHAR(13), ""), CHAR(10), " "))), sizeList!B:B, 0)),
                INDEX(sizeList!B:B, MATCH(TRIM(CLEAN(SUBSTITUTE(SUBSTITUTE(Y467, CHAR(13), ""), CHAR(10), " "))), sizeList!B:B, 0)),
                IF(ISNUMBER(MATCH(Y467, sizeList!B:B, 0)),
                    INDEX(sizeList!B:B, MATCH(Y467, sizeList!B:B, 0)),
                    "")
            )
        )
    ),
    ""
)</f>
        <v>150 cm</v>
      </c>
      <c r="Y467" s="35" t="s">
        <v>846</v>
      </c>
      <c r="Z467" s="35" t="s">
        <v>2610</v>
      </c>
      <c r="AA467" s="117" t="str">
        <f t="shared" si="63"/>
        <v>COGNAC</v>
      </c>
      <c r="AB467" s="7" t="str">
        <f>IF(AA467="", "", IFERROR(VLOOKUP(AA467, colorList!A:B,2,FALSE),""))</f>
        <v>konyak</v>
      </c>
      <c r="AC467" s="7" t="str">
        <f>IF(Z467="", "", IFERROR(VLOOKUP(Z467, colorList!A:B,2,FALSE),""))</f>
        <v>konyak</v>
      </c>
    </row>
    <row r="468" spans="1:30" s="72" customFormat="1" ht="60" customHeight="1" x14ac:dyDescent="0.25">
      <c r="A468" s="53" t="s">
        <v>869</v>
      </c>
      <c r="B468" s="7" t="str" cm="1">
        <f t="array" ref="B468">ProcessN2(S468,A468,C468)</f>
        <v>AC9420_TM</v>
      </c>
      <c r="C468" s="7" t="s">
        <v>1030</v>
      </c>
      <c r="D468" s="52" t="str">
        <f t="shared" si="56"/>
        <v>Acavallo hasvédős bőr heveder levehető szintetikus bárányszőrrel</v>
      </c>
      <c r="E468" s="52" t="s">
        <v>2764</v>
      </c>
      <c r="F468" s="52" t="str">
        <f t="shared" si="57"/>
        <v>ACAVALLO LEATHER STUDGUARD GIRTH WITH REMOVABLE ECOWOOL LINING</v>
      </c>
      <c r="G468" s="52" t="s">
        <v>2884</v>
      </c>
      <c r="H468" s="116" t="str">
        <f t="shared" si="58"/>
        <v>Acavallo</v>
      </c>
      <c r="I468" s="35" t="s">
        <v>2999</v>
      </c>
      <c r="J468" s="53" t="str">
        <f t="shared" si="59"/>
        <v>Lófelszerelés</v>
      </c>
      <c r="K468" s="53" t="s">
        <v>3007</v>
      </c>
      <c r="L468" s="53" t="str">
        <f t="shared" si="60"/>
        <v>Nyereg és tartozékai</v>
      </c>
      <c r="M468" s="53" t="s">
        <v>3008</v>
      </c>
      <c r="N468" s="35" t="str">
        <f t="shared" si="61"/>
        <v>Heveder</v>
      </c>
      <c r="O468" s="35" t="s">
        <v>3009</v>
      </c>
      <c r="P468" s="53" t="str">
        <f t="shared" si="62"/>
        <v>Hasvédős heveder</v>
      </c>
      <c r="Q468" s="53" t="s">
        <v>3012</v>
      </c>
      <c r="R468" s="55" t="s">
        <v>3114</v>
      </c>
      <c r="S468" s="35" t="s">
        <v>1582</v>
      </c>
      <c r="T468" s="34">
        <v>0</v>
      </c>
      <c r="U468" s="35">
        <v>247</v>
      </c>
      <c r="V468" s="1" t="s">
        <v>2603</v>
      </c>
      <c r="W468" s="55">
        <v>1</v>
      </c>
      <c r="X468" s="35" t="str">
        <f>IFERROR(
    IF(ISNUMBER(MATCH(TRIM(CLEAN(SUBSTITUTE(SUBSTITUTE(Y468, CHAR(13), ""), CHAR(10), " "))), sizeList!A:A, 0)),
        INDEX(sizeList!B:B, MATCH(TRIM(CLEAN(SUBSTITUTE(SUBSTITUTE(Y468, CHAR(13), ""), CHAR(10), " "))), sizeList!A:A, 0)),
        IF(ISNUMBER(MATCH(Y468, sizeList!A:A, 0)),
            INDEX(sizeList!B:B, MATCH(Y468, sizeList!A:A, 0)),
            IF(ISNUMBER(MATCH(TRIM(CLEAN(SUBSTITUTE(SUBSTITUTE(Y468, CHAR(13), ""), CHAR(10), " "))), sizeList!B:B, 0)),
                INDEX(sizeList!B:B, MATCH(TRIM(CLEAN(SUBSTITUTE(SUBSTITUTE(Y468, CHAR(13), ""), CHAR(10), " "))), sizeList!B:B, 0)),
                IF(ISNUMBER(MATCH(Y468, sizeList!B:B, 0)),
                    INDEX(sizeList!B:B, MATCH(Y468, sizeList!B:B, 0)),
                    "")
            )
        )
    ),
    ""
)</f>
        <v>110 cm</v>
      </c>
      <c r="Y468" s="35" t="s">
        <v>837</v>
      </c>
      <c r="Z468" s="35" t="s">
        <v>2605</v>
      </c>
      <c r="AA468" s="117" t="str">
        <f t="shared" si="63"/>
        <v>DARK BROWN</v>
      </c>
      <c r="AB468" s="7" t="str">
        <f>IF(AA468="", "", IFERROR(VLOOKUP(AA468, colorList!A:B,2,FALSE),""))</f>
        <v>sötétbarna</v>
      </c>
      <c r="AC468" s="7" t="str">
        <f>IF(Z468="", "", IFERROR(VLOOKUP(Z468, colorList!A:B,2,FALSE),""))</f>
        <v>sötétbarna</v>
      </c>
    </row>
    <row r="469" spans="1:30" s="72" customFormat="1" ht="60" customHeight="1" x14ac:dyDescent="0.25">
      <c r="A469" s="53" t="s">
        <v>869</v>
      </c>
      <c r="B469" s="7" t="str" cm="1">
        <f t="array" ref="B469">ProcessN2(S469,A469,C469)</f>
        <v>AC9420_TM</v>
      </c>
      <c r="C469" s="7" t="s">
        <v>985</v>
      </c>
      <c r="D469" s="52" t="str">
        <f t="shared" si="56"/>
        <v>Acavallo hasvédős bőr heveder levehető szintetikus bárányszőrrel</v>
      </c>
      <c r="E469" s="52" t="s">
        <v>2764</v>
      </c>
      <c r="F469" s="52" t="str">
        <f t="shared" si="57"/>
        <v>ACAVALLO LEATHER STUDGUARD GIRTH WITH REMOVABLE ECOWOOL LINING</v>
      </c>
      <c r="G469" s="52" t="s">
        <v>2884</v>
      </c>
      <c r="H469" s="116" t="str">
        <f t="shared" si="58"/>
        <v>Acavallo</v>
      </c>
      <c r="I469" s="35" t="s">
        <v>2999</v>
      </c>
      <c r="J469" s="53" t="str">
        <f t="shared" si="59"/>
        <v>Lófelszerelés</v>
      </c>
      <c r="K469" s="53" t="s">
        <v>3007</v>
      </c>
      <c r="L469" s="53" t="str">
        <f t="shared" si="60"/>
        <v>Nyereg és tartozékai</v>
      </c>
      <c r="M469" s="53" t="s">
        <v>3008</v>
      </c>
      <c r="N469" s="35" t="str">
        <f t="shared" si="61"/>
        <v>Heveder</v>
      </c>
      <c r="O469" s="35" t="s">
        <v>3009</v>
      </c>
      <c r="P469" s="53" t="str">
        <f t="shared" si="62"/>
        <v>Hasvédős heveder</v>
      </c>
      <c r="Q469" s="53" t="s">
        <v>3012</v>
      </c>
      <c r="R469" s="55" t="s">
        <v>3114</v>
      </c>
      <c r="S469" s="35" t="s">
        <v>1583</v>
      </c>
      <c r="T469" s="34">
        <v>0</v>
      </c>
      <c r="U469" s="35">
        <v>247</v>
      </c>
      <c r="V469" s="1" t="s">
        <v>2603</v>
      </c>
      <c r="W469" s="55">
        <v>1</v>
      </c>
      <c r="X469" s="35" t="str">
        <f>IFERROR(
    IF(ISNUMBER(MATCH(TRIM(CLEAN(SUBSTITUTE(SUBSTITUTE(Y469, CHAR(13), ""), CHAR(10), " "))), sizeList!A:A, 0)),
        INDEX(sizeList!B:B, MATCH(TRIM(CLEAN(SUBSTITUTE(SUBSTITUTE(Y469, CHAR(13), ""), CHAR(10), " "))), sizeList!A:A, 0)),
        IF(ISNUMBER(MATCH(Y469, sizeList!A:A, 0)),
            INDEX(sizeList!B:B, MATCH(Y469, sizeList!A:A, 0)),
            IF(ISNUMBER(MATCH(TRIM(CLEAN(SUBSTITUTE(SUBSTITUTE(Y469, CHAR(13), ""), CHAR(10), " "))), sizeList!B:B, 0)),
                INDEX(sizeList!B:B, MATCH(TRIM(CLEAN(SUBSTITUTE(SUBSTITUTE(Y469, CHAR(13), ""), CHAR(10), " "))), sizeList!B:B, 0)),
                IF(ISNUMBER(MATCH(Y469, sizeList!B:B, 0)),
                    INDEX(sizeList!B:B, MATCH(Y469, sizeList!B:B, 0)),
                    "")
            )
        )
    ),
    ""
)</f>
        <v>115 cm</v>
      </c>
      <c r="Y469" s="35" t="s">
        <v>838</v>
      </c>
      <c r="Z469" s="35" t="s">
        <v>2605</v>
      </c>
      <c r="AA469" s="117" t="str">
        <f t="shared" si="63"/>
        <v>DARK BROWN</v>
      </c>
      <c r="AB469" s="7" t="str">
        <f>IF(AA469="", "", IFERROR(VLOOKUP(AA469, colorList!A:B,2,FALSE),""))</f>
        <v>sötétbarna</v>
      </c>
      <c r="AC469" s="7" t="str">
        <f>IF(Z469="", "", IFERROR(VLOOKUP(Z469, colorList!A:B,2,FALSE),""))</f>
        <v>sötétbarna</v>
      </c>
    </row>
    <row r="470" spans="1:30" s="72" customFormat="1" ht="60" customHeight="1" x14ac:dyDescent="0.25">
      <c r="A470" s="53" t="s">
        <v>869</v>
      </c>
      <c r="B470" s="7" t="str" cm="1">
        <f t="array" ref="B470">ProcessN2(S470,A470,C470)</f>
        <v>AC9420_TM</v>
      </c>
      <c r="C470" s="7" t="s">
        <v>986</v>
      </c>
      <c r="D470" s="52" t="str">
        <f t="shared" si="56"/>
        <v>Acavallo hasvédős bőr heveder levehető szintetikus bárányszőrrel</v>
      </c>
      <c r="E470" s="52" t="s">
        <v>2764</v>
      </c>
      <c r="F470" s="52" t="str">
        <f t="shared" si="57"/>
        <v>ACAVALLO LEATHER STUDGUARD GIRTH WITH REMOVABLE ECOWOOL LINING</v>
      </c>
      <c r="G470" s="52" t="s">
        <v>2884</v>
      </c>
      <c r="H470" s="116" t="str">
        <f t="shared" si="58"/>
        <v>Acavallo</v>
      </c>
      <c r="I470" s="35" t="s">
        <v>2999</v>
      </c>
      <c r="J470" s="53" t="str">
        <f t="shared" si="59"/>
        <v>Lófelszerelés</v>
      </c>
      <c r="K470" s="53" t="s">
        <v>3007</v>
      </c>
      <c r="L470" s="53" t="str">
        <f t="shared" si="60"/>
        <v>Nyereg és tartozékai</v>
      </c>
      <c r="M470" s="53" t="s">
        <v>3008</v>
      </c>
      <c r="N470" s="35" t="str">
        <f t="shared" si="61"/>
        <v>Heveder</v>
      </c>
      <c r="O470" s="35" t="s">
        <v>3009</v>
      </c>
      <c r="P470" s="53" t="str">
        <f t="shared" si="62"/>
        <v>Hasvédős heveder</v>
      </c>
      <c r="Q470" s="53" t="s">
        <v>3012</v>
      </c>
      <c r="R470" s="55" t="s">
        <v>3114</v>
      </c>
      <c r="S470" s="35" t="s">
        <v>1584</v>
      </c>
      <c r="T470" s="34">
        <v>0</v>
      </c>
      <c r="U470" s="35">
        <v>247</v>
      </c>
      <c r="V470" s="1" t="s">
        <v>2603</v>
      </c>
      <c r="W470" s="55">
        <v>1</v>
      </c>
      <c r="X470" s="35" t="str">
        <f>IFERROR(
    IF(ISNUMBER(MATCH(TRIM(CLEAN(SUBSTITUTE(SUBSTITUTE(Y470, CHAR(13), ""), CHAR(10), " "))), sizeList!A:A, 0)),
        INDEX(sizeList!B:B, MATCH(TRIM(CLEAN(SUBSTITUTE(SUBSTITUTE(Y470, CHAR(13), ""), CHAR(10), " "))), sizeList!A:A, 0)),
        IF(ISNUMBER(MATCH(Y470, sizeList!A:A, 0)),
            INDEX(sizeList!B:B, MATCH(Y470, sizeList!A:A, 0)),
            IF(ISNUMBER(MATCH(TRIM(CLEAN(SUBSTITUTE(SUBSTITUTE(Y470, CHAR(13), ""), CHAR(10), " "))), sizeList!B:B, 0)),
                INDEX(sizeList!B:B, MATCH(TRIM(CLEAN(SUBSTITUTE(SUBSTITUTE(Y470, CHAR(13), ""), CHAR(10), " "))), sizeList!B:B, 0)),
                IF(ISNUMBER(MATCH(Y470, sizeList!B:B, 0)),
                    INDEX(sizeList!B:B, MATCH(Y470, sizeList!B:B, 0)),
                    "")
            )
        )
    ),
    ""
)</f>
        <v>120 cm</v>
      </c>
      <c r="Y470" s="35" t="s">
        <v>840</v>
      </c>
      <c r="Z470" s="35" t="s">
        <v>2605</v>
      </c>
      <c r="AA470" s="117" t="str">
        <f t="shared" si="63"/>
        <v>DARK BROWN</v>
      </c>
      <c r="AB470" s="7" t="str">
        <f>IF(AA470="", "", IFERROR(VLOOKUP(AA470, colorList!A:B,2,FALSE),""))</f>
        <v>sötétbarna</v>
      </c>
      <c r="AC470" s="7" t="str">
        <f>IF(Z470="", "", IFERROR(VLOOKUP(Z470, colorList!A:B,2,FALSE),""))</f>
        <v>sötétbarna</v>
      </c>
    </row>
    <row r="471" spans="1:30" s="72" customFormat="1" ht="60" customHeight="1" x14ac:dyDescent="0.25">
      <c r="A471" s="53" t="s">
        <v>869</v>
      </c>
      <c r="B471" s="7" t="str" cm="1">
        <f t="array" ref="B471">ProcessN2(S471,A471,C471)</f>
        <v>AC9420_TM</v>
      </c>
      <c r="C471" s="7" t="s">
        <v>987</v>
      </c>
      <c r="D471" s="52" t="str">
        <f t="shared" si="56"/>
        <v>Acavallo hasvédős bőr heveder levehető szintetikus bárányszőrrel</v>
      </c>
      <c r="E471" s="52" t="s">
        <v>2764</v>
      </c>
      <c r="F471" s="52" t="str">
        <f t="shared" si="57"/>
        <v>ACAVALLO LEATHER STUDGUARD GIRTH WITH REMOVABLE ECOWOOL LINING</v>
      </c>
      <c r="G471" s="52" t="s">
        <v>2884</v>
      </c>
      <c r="H471" s="116" t="str">
        <f t="shared" si="58"/>
        <v>Acavallo</v>
      </c>
      <c r="I471" s="35" t="s">
        <v>2999</v>
      </c>
      <c r="J471" s="53" t="str">
        <f t="shared" si="59"/>
        <v>Lófelszerelés</v>
      </c>
      <c r="K471" s="53" t="s">
        <v>3007</v>
      </c>
      <c r="L471" s="53" t="str">
        <f t="shared" si="60"/>
        <v>Nyereg és tartozékai</v>
      </c>
      <c r="M471" s="53" t="s">
        <v>3008</v>
      </c>
      <c r="N471" s="35" t="str">
        <f t="shared" si="61"/>
        <v>Heveder</v>
      </c>
      <c r="O471" s="35" t="s">
        <v>3009</v>
      </c>
      <c r="P471" s="53" t="str">
        <f t="shared" si="62"/>
        <v>Hasvédős heveder</v>
      </c>
      <c r="Q471" s="53" t="s">
        <v>3012</v>
      </c>
      <c r="R471" s="55" t="s">
        <v>3114</v>
      </c>
      <c r="S471" s="35" t="s">
        <v>1585</v>
      </c>
      <c r="T471" s="34">
        <v>0</v>
      </c>
      <c r="U471" s="35">
        <v>247</v>
      </c>
      <c r="V471" s="1" t="s">
        <v>2603</v>
      </c>
      <c r="W471" s="55">
        <v>1</v>
      </c>
      <c r="X471" s="35" t="str">
        <f>IFERROR(
    IF(ISNUMBER(MATCH(TRIM(CLEAN(SUBSTITUTE(SUBSTITUTE(Y471, CHAR(13), ""), CHAR(10), " "))), sizeList!A:A, 0)),
        INDEX(sizeList!B:B, MATCH(TRIM(CLEAN(SUBSTITUTE(SUBSTITUTE(Y471, CHAR(13), ""), CHAR(10), " "))), sizeList!A:A, 0)),
        IF(ISNUMBER(MATCH(Y471, sizeList!A:A, 0)),
            INDEX(sizeList!B:B, MATCH(Y471, sizeList!A:A, 0)),
            IF(ISNUMBER(MATCH(TRIM(CLEAN(SUBSTITUTE(SUBSTITUTE(Y471, CHAR(13), ""), CHAR(10), " "))), sizeList!B:B, 0)),
                INDEX(sizeList!B:B, MATCH(TRIM(CLEAN(SUBSTITUTE(SUBSTITUTE(Y471, CHAR(13), ""), CHAR(10), " "))), sizeList!B:B, 0)),
                IF(ISNUMBER(MATCH(Y471, sizeList!B:B, 0)),
                    INDEX(sizeList!B:B, MATCH(Y471, sizeList!B:B, 0)),
                    "")
            )
        )
    ),
    ""
)</f>
        <v>125 cm</v>
      </c>
      <c r="Y471" s="35" t="s">
        <v>841</v>
      </c>
      <c r="Z471" s="35" t="s">
        <v>2605</v>
      </c>
      <c r="AA471" s="117" t="str">
        <f t="shared" si="63"/>
        <v>DARK BROWN</v>
      </c>
      <c r="AB471" s="7" t="str">
        <f>IF(AA471="", "", IFERROR(VLOOKUP(AA471, colorList!A:B,2,FALSE),""))</f>
        <v>sötétbarna</v>
      </c>
      <c r="AC471" s="7" t="str">
        <f>IF(Z471="", "", IFERROR(VLOOKUP(Z471, colorList!A:B,2,FALSE),""))</f>
        <v>sötétbarna</v>
      </c>
    </row>
    <row r="472" spans="1:30" s="72" customFormat="1" ht="60" customHeight="1" x14ac:dyDescent="0.25">
      <c r="A472" s="53" t="s">
        <v>869</v>
      </c>
      <c r="B472" s="7" t="str" cm="1">
        <f t="array" ref="B472">ProcessN2(S472,A472,C472)</f>
        <v>AC9420_TM</v>
      </c>
      <c r="C472" s="7" t="s">
        <v>988</v>
      </c>
      <c r="D472" s="52" t="str">
        <f t="shared" si="56"/>
        <v>Acavallo hasvédős bőr heveder levehető szintetikus bárányszőrrel</v>
      </c>
      <c r="E472" s="52" t="s">
        <v>2764</v>
      </c>
      <c r="F472" s="52" t="str">
        <f t="shared" si="57"/>
        <v>ACAVALLO LEATHER STUDGUARD GIRTH WITH REMOVABLE ECOWOOL LINING</v>
      </c>
      <c r="G472" s="52" t="s">
        <v>2884</v>
      </c>
      <c r="H472" s="116" t="str">
        <f t="shared" si="58"/>
        <v>Acavallo</v>
      </c>
      <c r="I472" s="35" t="s">
        <v>2999</v>
      </c>
      <c r="J472" s="53" t="str">
        <f t="shared" si="59"/>
        <v>Lófelszerelés</v>
      </c>
      <c r="K472" s="53" t="s">
        <v>3007</v>
      </c>
      <c r="L472" s="53" t="str">
        <f t="shared" si="60"/>
        <v>Nyereg és tartozékai</v>
      </c>
      <c r="M472" s="53" t="s">
        <v>3008</v>
      </c>
      <c r="N472" s="35" t="str">
        <f t="shared" si="61"/>
        <v>Heveder</v>
      </c>
      <c r="O472" s="35" t="s">
        <v>3009</v>
      </c>
      <c r="P472" s="53" t="str">
        <f t="shared" si="62"/>
        <v>Hasvédős heveder</v>
      </c>
      <c r="Q472" s="53" t="s">
        <v>3012</v>
      </c>
      <c r="R472" s="55" t="s">
        <v>3114</v>
      </c>
      <c r="S472" s="35" t="s">
        <v>1586</v>
      </c>
      <c r="T472" s="34">
        <v>0</v>
      </c>
      <c r="U472" s="35">
        <v>247</v>
      </c>
      <c r="V472" s="1" t="s">
        <v>2603</v>
      </c>
      <c r="W472" s="55">
        <v>1</v>
      </c>
      <c r="X472" s="35" t="str">
        <f>IFERROR(
    IF(ISNUMBER(MATCH(TRIM(CLEAN(SUBSTITUTE(SUBSTITUTE(Y472, CHAR(13), ""), CHAR(10), " "))), sizeList!A:A, 0)),
        INDEX(sizeList!B:B, MATCH(TRIM(CLEAN(SUBSTITUTE(SUBSTITUTE(Y472, CHAR(13), ""), CHAR(10), " "))), sizeList!A:A, 0)),
        IF(ISNUMBER(MATCH(Y472, sizeList!A:A, 0)),
            INDEX(sizeList!B:B, MATCH(Y472, sizeList!A:A, 0)),
            IF(ISNUMBER(MATCH(TRIM(CLEAN(SUBSTITUTE(SUBSTITUTE(Y472, CHAR(13), ""), CHAR(10), " "))), sizeList!B:B, 0)),
                INDEX(sizeList!B:B, MATCH(TRIM(CLEAN(SUBSTITUTE(SUBSTITUTE(Y472, CHAR(13), ""), CHAR(10), " "))), sizeList!B:B, 0)),
                IF(ISNUMBER(MATCH(Y472, sizeList!B:B, 0)),
                    INDEX(sizeList!B:B, MATCH(Y472, sizeList!B:B, 0)),
                    "")
            )
        )
    ),
    ""
)</f>
        <v>130 cm</v>
      </c>
      <c r="Y472" s="35" t="s">
        <v>842</v>
      </c>
      <c r="Z472" s="35" t="s">
        <v>2605</v>
      </c>
      <c r="AA472" s="117" t="str">
        <f t="shared" si="63"/>
        <v>DARK BROWN</v>
      </c>
      <c r="AB472" s="7" t="str">
        <f>IF(AA472="", "", IFERROR(VLOOKUP(AA472, colorList!A:B,2,FALSE),""))</f>
        <v>sötétbarna</v>
      </c>
      <c r="AC472" s="7" t="str">
        <f>IF(Z472="", "", IFERROR(VLOOKUP(Z472, colorList!A:B,2,FALSE),""))</f>
        <v>sötétbarna</v>
      </c>
    </row>
    <row r="473" spans="1:30" s="72" customFormat="1" ht="60" customHeight="1" x14ac:dyDescent="0.25">
      <c r="A473" s="53" t="s">
        <v>869</v>
      </c>
      <c r="B473" s="7" t="str" cm="1">
        <f t="array" ref="B473">ProcessN2(S473,A473,C473)</f>
        <v>AC9420_TM</v>
      </c>
      <c r="C473" s="7" t="s">
        <v>989</v>
      </c>
      <c r="D473" s="52" t="str">
        <f t="shared" si="56"/>
        <v>Acavallo hasvédős bőr heveder levehető szintetikus bárányszőrrel</v>
      </c>
      <c r="E473" s="52" t="s">
        <v>2764</v>
      </c>
      <c r="F473" s="52" t="str">
        <f t="shared" si="57"/>
        <v>ACAVALLO LEATHER STUDGUARD GIRTH WITH REMOVABLE ECOWOOL LINING</v>
      </c>
      <c r="G473" s="52" t="s">
        <v>2884</v>
      </c>
      <c r="H473" s="116" t="str">
        <f t="shared" si="58"/>
        <v>Acavallo</v>
      </c>
      <c r="I473" s="35" t="s">
        <v>2999</v>
      </c>
      <c r="J473" s="53" t="str">
        <f t="shared" si="59"/>
        <v>Lófelszerelés</v>
      </c>
      <c r="K473" s="53" t="s">
        <v>3007</v>
      </c>
      <c r="L473" s="53" t="str">
        <f t="shared" si="60"/>
        <v>Nyereg és tartozékai</v>
      </c>
      <c r="M473" s="53" t="s">
        <v>3008</v>
      </c>
      <c r="N473" s="35" t="str">
        <f t="shared" si="61"/>
        <v>Heveder</v>
      </c>
      <c r="O473" s="35" t="s">
        <v>3009</v>
      </c>
      <c r="P473" s="53" t="str">
        <f t="shared" si="62"/>
        <v>Hasvédős heveder</v>
      </c>
      <c r="Q473" s="53" t="s">
        <v>3012</v>
      </c>
      <c r="R473" s="55" t="s">
        <v>3114</v>
      </c>
      <c r="S473" s="35" t="s">
        <v>1587</v>
      </c>
      <c r="T473" s="34">
        <v>0</v>
      </c>
      <c r="U473" s="35">
        <v>247</v>
      </c>
      <c r="V473" s="1" t="s">
        <v>2603</v>
      </c>
      <c r="W473" s="55">
        <v>1</v>
      </c>
      <c r="X473" s="35" t="str">
        <f>IFERROR(
    IF(ISNUMBER(MATCH(TRIM(CLEAN(SUBSTITUTE(SUBSTITUTE(Y473, CHAR(13), ""), CHAR(10), " "))), sizeList!A:A, 0)),
        INDEX(sizeList!B:B, MATCH(TRIM(CLEAN(SUBSTITUTE(SUBSTITUTE(Y473, CHAR(13), ""), CHAR(10), " "))), sizeList!A:A, 0)),
        IF(ISNUMBER(MATCH(Y473, sizeList!A:A, 0)),
            INDEX(sizeList!B:B, MATCH(Y473, sizeList!A:A, 0)),
            IF(ISNUMBER(MATCH(TRIM(CLEAN(SUBSTITUTE(SUBSTITUTE(Y473, CHAR(13), ""), CHAR(10), " "))), sizeList!B:B, 0)),
                INDEX(sizeList!B:B, MATCH(TRIM(CLEAN(SUBSTITUTE(SUBSTITUTE(Y473, CHAR(13), ""), CHAR(10), " "))), sizeList!B:B, 0)),
                IF(ISNUMBER(MATCH(Y473, sizeList!B:B, 0)),
                    INDEX(sizeList!B:B, MATCH(Y473, sizeList!B:B, 0)),
                    "")
            )
        )
    ),
    ""
)</f>
        <v>135 cm</v>
      </c>
      <c r="Y473" s="35" t="s">
        <v>843</v>
      </c>
      <c r="Z473" s="35" t="s">
        <v>2605</v>
      </c>
      <c r="AA473" s="117" t="str">
        <f t="shared" si="63"/>
        <v>DARK BROWN</v>
      </c>
      <c r="AB473" s="7" t="str">
        <f>IF(AA473="", "", IFERROR(VLOOKUP(AA473, colorList!A:B,2,FALSE),""))</f>
        <v>sötétbarna</v>
      </c>
      <c r="AC473" s="7" t="str">
        <f>IF(Z473="", "", IFERROR(VLOOKUP(Z473, colorList!A:B,2,FALSE),""))</f>
        <v>sötétbarna</v>
      </c>
    </row>
    <row r="474" spans="1:30" ht="60" customHeight="1" x14ac:dyDescent="0.25">
      <c r="A474" s="53" t="s">
        <v>869</v>
      </c>
      <c r="B474" s="7" t="str" cm="1">
        <f t="array" ref="B474">ProcessN2(S474,A474,C474)</f>
        <v>AC9420_TM</v>
      </c>
      <c r="C474" s="7" t="s">
        <v>990</v>
      </c>
      <c r="D474" s="52" t="str">
        <f t="shared" si="56"/>
        <v>Acavallo hasvédős bőr heveder levehető szintetikus bárányszőrrel</v>
      </c>
      <c r="E474" s="52" t="s">
        <v>2764</v>
      </c>
      <c r="F474" s="52" t="str">
        <f t="shared" si="57"/>
        <v>ACAVALLO LEATHER STUDGUARD GIRTH WITH REMOVABLE ECOWOOL LINING</v>
      </c>
      <c r="G474" s="52" t="s">
        <v>2884</v>
      </c>
      <c r="H474" s="116" t="str">
        <f t="shared" si="58"/>
        <v>Acavallo</v>
      </c>
      <c r="I474" s="35" t="s">
        <v>2999</v>
      </c>
      <c r="J474" s="53" t="str">
        <f t="shared" si="59"/>
        <v>Lófelszerelés</v>
      </c>
      <c r="K474" s="53" t="s">
        <v>3007</v>
      </c>
      <c r="L474" s="53" t="str">
        <f t="shared" si="60"/>
        <v>Nyereg és tartozékai</v>
      </c>
      <c r="M474" s="53" t="s">
        <v>3008</v>
      </c>
      <c r="N474" s="35" t="str">
        <f t="shared" si="61"/>
        <v>Heveder</v>
      </c>
      <c r="O474" s="35" t="s">
        <v>3009</v>
      </c>
      <c r="P474" s="53" t="str">
        <f t="shared" si="62"/>
        <v>Hasvédős heveder</v>
      </c>
      <c r="Q474" s="53" t="s">
        <v>3012</v>
      </c>
      <c r="R474" s="55" t="s">
        <v>3114</v>
      </c>
      <c r="S474" s="35" t="s">
        <v>1588</v>
      </c>
      <c r="T474" s="34">
        <v>0</v>
      </c>
      <c r="U474" s="35">
        <v>247</v>
      </c>
      <c r="V474" s="1" t="s">
        <v>2603</v>
      </c>
      <c r="W474" s="55">
        <v>1</v>
      </c>
      <c r="X474" s="35" t="str">
        <f>IFERROR(
    IF(ISNUMBER(MATCH(TRIM(CLEAN(SUBSTITUTE(SUBSTITUTE(Y474, CHAR(13), ""), CHAR(10), " "))), sizeList!A:A, 0)),
        INDEX(sizeList!B:B, MATCH(TRIM(CLEAN(SUBSTITUTE(SUBSTITUTE(Y474, CHAR(13), ""), CHAR(10), " "))), sizeList!A:A, 0)),
        IF(ISNUMBER(MATCH(Y474, sizeList!A:A, 0)),
            INDEX(sizeList!B:B, MATCH(Y474, sizeList!A:A, 0)),
            IF(ISNUMBER(MATCH(TRIM(CLEAN(SUBSTITUTE(SUBSTITUTE(Y474, CHAR(13), ""), CHAR(10), " "))), sizeList!B:B, 0)),
                INDEX(sizeList!B:B, MATCH(TRIM(CLEAN(SUBSTITUTE(SUBSTITUTE(Y474, CHAR(13), ""), CHAR(10), " "))), sizeList!B:B, 0)),
                IF(ISNUMBER(MATCH(Y474, sizeList!B:B, 0)),
                    INDEX(sizeList!B:B, MATCH(Y474, sizeList!B:B, 0)),
                    "")
            )
        )
    ),
    ""
)</f>
        <v>140 cm</v>
      </c>
      <c r="Y474" s="35" t="s">
        <v>844</v>
      </c>
      <c r="Z474" s="35" t="s">
        <v>2605</v>
      </c>
      <c r="AA474" s="117" t="str">
        <f t="shared" si="63"/>
        <v>DARK BROWN</v>
      </c>
      <c r="AB474" s="7" t="str">
        <f>IF(AA474="", "", IFERROR(VLOOKUP(AA474, colorList!A:B,2,FALSE),""))</f>
        <v>sötétbarna</v>
      </c>
      <c r="AC474" s="7" t="str">
        <f>IF(Z474="", "", IFERROR(VLOOKUP(Z474, colorList!A:B,2,FALSE),""))</f>
        <v>sötétbarna</v>
      </c>
      <c r="AD474" s="7"/>
    </row>
    <row r="475" spans="1:30" ht="60" customHeight="1" x14ac:dyDescent="0.25">
      <c r="A475" s="53" t="s">
        <v>869</v>
      </c>
      <c r="B475" s="7" t="str" cm="1">
        <f t="array" ref="B475">ProcessN2(S475,A475,C475)</f>
        <v>AC9420_TM</v>
      </c>
      <c r="C475" s="7" t="s">
        <v>1031</v>
      </c>
      <c r="D475" s="52" t="str">
        <f t="shared" si="56"/>
        <v>Acavallo hasvédős bőr heveder levehető szintetikus bárányszőrrel</v>
      </c>
      <c r="E475" s="52" t="s">
        <v>2764</v>
      </c>
      <c r="F475" s="52" t="str">
        <f t="shared" si="57"/>
        <v>ACAVALLO LEATHER STUDGUARD GIRTH WITH REMOVABLE ECOWOOL LINING</v>
      </c>
      <c r="G475" s="52" t="s">
        <v>2884</v>
      </c>
      <c r="H475" s="116" t="str">
        <f t="shared" si="58"/>
        <v>Acavallo</v>
      </c>
      <c r="I475" s="35" t="s">
        <v>2999</v>
      </c>
      <c r="J475" s="53" t="str">
        <f t="shared" si="59"/>
        <v>Lófelszerelés</v>
      </c>
      <c r="K475" s="53" t="s">
        <v>3007</v>
      </c>
      <c r="L475" s="53" t="str">
        <f t="shared" si="60"/>
        <v>Nyereg és tartozékai</v>
      </c>
      <c r="M475" s="53" t="s">
        <v>3008</v>
      </c>
      <c r="N475" s="35" t="str">
        <f t="shared" si="61"/>
        <v>Heveder</v>
      </c>
      <c r="O475" s="35" t="s">
        <v>3009</v>
      </c>
      <c r="P475" s="53" t="str">
        <f t="shared" si="62"/>
        <v>Hasvédős heveder</v>
      </c>
      <c r="Q475" s="53" t="s">
        <v>3012</v>
      </c>
      <c r="R475" s="55" t="s">
        <v>3114</v>
      </c>
      <c r="S475" s="35" t="s">
        <v>1589</v>
      </c>
      <c r="T475" s="34">
        <v>0</v>
      </c>
      <c r="U475" s="35">
        <v>247</v>
      </c>
      <c r="V475" s="1" t="s">
        <v>2603</v>
      </c>
      <c r="W475" s="55">
        <v>1</v>
      </c>
      <c r="X475" s="35" t="str">
        <f>IFERROR(
    IF(ISNUMBER(MATCH(TRIM(CLEAN(SUBSTITUTE(SUBSTITUTE(Y475, CHAR(13), ""), CHAR(10), " "))), sizeList!A:A, 0)),
        INDEX(sizeList!B:B, MATCH(TRIM(CLEAN(SUBSTITUTE(SUBSTITUTE(Y475, CHAR(13), ""), CHAR(10), " "))), sizeList!A:A, 0)),
        IF(ISNUMBER(MATCH(Y475, sizeList!A:A, 0)),
            INDEX(sizeList!B:B, MATCH(Y475, sizeList!A:A, 0)),
            IF(ISNUMBER(MATCH(TRIM(CLEAN(SUBSTITUTE(SUBSTITUTE(Y475, CHAR(13), ""), CHAR(10), " "))), sizeList!B:B, 0)),
                INDEX(sizeList!B:B, MATCH(TRIM(CLEAN(SUBSTITUTE(SUBSTITUTE(Y475, CHAR(13), ""), CHAR(10), " "))), sizeList!B:B, 0)),
                IF(ISNUMBER(MATCH(Y475, sizeList!B:B, 0)),
                    INDEX(sizeList!B:B, MATCH(Y475, sizeList!B:B, 0)),
                    "")
            )
        )
    ),
    ""
)</f>
        <v>145 cm</v>
      </c>
      <c r="Y475" s="35" t="s">
        <v>845</v>
      </c>
      <c r="Z475" s="35" t="s">
        <v>2605</v>
      </c>
      <c r="AA475" s="117" t="str">
        <f t="shared" si="63"/>
        <v>DARK BROWN</v>
      </c>
      <c r="AB475" s="7" t="str">
        <f>IF(AA475="", "", IFERROR(VLOOKUP(AA475, colorList!A:B,2,FALSE),""))</f>
        <v>sötétbarna</v>
      </c>
      <c r="AC475" s="7" t="str">
        <f>IF(Z475="", "", IFERROR(VLOOKUP(Z475, colorList!A:B,2,FALSE),""))</f>
        <v>sötétbarna</v>
      </c>
      <c r="AD475" s="7"/>
    </row>
    <row r="476" spans="1:30" ht="60" customHeight="1" x14ac:dyDescent="0.25">
      <c r="A476" s="53" t="s">
        <v>869</v>
      </c>
      <c r="B476" s="7" t="str" cm="1">
        <f t="array" ref="B476">ProcessN2(S476,A476,C476)</f>
        <v>AC9420_TM</v>
      </c>
      <c r="C476" s="7" t="s">
        <v>1032</v>
      </c>
      <c r="D476" s="52" t="str">
        <f t="shared" si="56"/>
        <v>Acavallo hasvédős bőr heveder levehető szintetikus bárányszőrrel</v>
      </c>
      <c r="E476" s="52" t="s">
        <v>2764</v>
      </c>
      <c r="F476" s="52" t="str">
        <f t="shared" si="57"/>
        <v>ACAVALLO LEATHER STUDGUARD GIRTH WITH REMOVABLE ECOWOOL LINING</v>
      </c>
      <c r="G476" s="52" t="s">
        <v>2884</v>
      </c>
      <c r="H476" s="116" t="str">
        <f t="shared" si="58"/>
        <v>Acavallo</v>
      </c>
      <c r="I476" s="35" t="s">
        <v>2999</v>
      </c>
      <c r="J476" s="53" t="str">
        <f t="shared" si="59"/>
        <v>Lófelszerelés</v>
      </c>
      <c r="K476" s="53" t="s">
        <v>3007</v>
      </c>
      <c r="L476" s="53" t="str">
        <f t="shared" si="60"/>
        <v>Nyereg és tartozékai</v>
      </c>
      <c r="M476" s="53" t="s">
        <v>3008</v>
      </c>
      <c r="N476" s="35" t="str">
        <f t="shared" si="61"/>
        <v>Heveder</v>
      </c>
      <c r="O476" s="35" t="s">
        <v>3009</v>
      </c>
      <c r="P476" s="53" t="str">
        <f t="shared" si="62"/>
        <v>Hasvédős heveder</v>
      </c>
      <c r="Q476" s="53" t="s">
        <v>3012</v>
      </c>
      <c r="R476" s="55" t="s">
        <v>3114</v>
      </c>
      <c r="S476" s="35" t="s">
        <v>1590</v>
      </c>
      <c r="T476" s="34">
        <v>0</v>
      </c>
      <c r="U476" s="35">
        <v>247</v>
      </c>
      <c r="V476" s="1" t="s">
        <v>2603</v>
      </c>
      <c r="W476" s="55">
        <v>1</v>
      </c>
      <c r="X476" s="35" t="str">
        <f>IFERROR(
    IF(ISNUMBER(MATCH(TRIM(CLEAN(SUBSTITUTE(SUBSTITUTE(Y476, CHAR(13), ""), CHAR(10), " "))), sizeList!A:A, 0)),
        INDEX(sizeList!B:B, MATCH(TRIM(CLEAN(SUBSTITUTE(SUBSTITUTE(Y476, CHAR(13), ""), CHAR(10), " "))), sizeList!A:A, 0)),
        IF(ISNUMBER(MATCH(Y476, sizeList!A:A, 0)),
            INDEX(sizeList!B:B, MATCH(Y476, sizeList!A:A, 0)),
            IF(ISNUMBER(MATCH(TRIM(CLEAN(SUBSTITUTE(SUBSTITUTE(Y476, CHAR(13), ""), CHAR(10), " "))), sizeList!B:B, 0)),
                INDEX(sizeList!B:B, MATCH(TRIM(CLEAN(SUBSTITUTE(SUBSTITUTE(Y476, CHAR(13), ""), CHAR(10), " "))), sizeList!B:B, 0)),
                IF(ISNUMBER(MATCH(Y476, sizeList!B:B, 0)),
                    INDEX(sizeList!B:B, MATCH(Y476, sizeList!B:B, 0)),
                    "")
            )
        )
    ),
    ""
)</f>
        <v>150 cm</v>
      </c>
      <c r="Y476" s="35" t="s">
        <v>846</v>
      </c>
      <c r="Z476" s="35" t="s">
        <v>2605</v>
      </c>
      <c r="AA476" s="117" t="str">
        <f t="shared" si="63"/>
        <v>DARK BROWN</v>
      </c>
      <c r="AB476" s="7" t="str">
        <f>IF(AA476="", "", IFERROR(VLOOKUP(AA476, colorList!A:B,2,FALSE),""))</f>
        <v>sötétbarna</v>
      </c>
      <c r="AC476" s="7" t="str">
        <f>IF(Z476="", "", IFERROR(VLOOKUP(Z476, colorList!A:B,2,FALSE),""))</f>
        <v>sötétbarna</v>
      </c>
      <c r="AD476" s="7"/>
    </row>
    <row r="477" spans="1:30" ht="60" customHeight="1" x14ac:dyDescent="0.25">
      <c r="A477" s="53" t="s">
        <v>870</v>
      </c>
      <c r="B477" s="7" t="str" cm="1">
        <f t="array" ref="B477">ProcessN2(S477,A477,C477)</f>
        <v>AC9425_BK</v>
      </c>
      <c r="C477" s="7" t="s">
        <v>1018</v>
      </c>
      <c r="D477" s="52" t="str">
        <f t="shared" si="56"/>
        <v>Acavallo anatómiai bőr heveder levehető szintetikus bárányszőrrel</v>
      </c>
      <c r="E477" s="52" t="s">
        <v>2765</v>
      </c>
      <c r="F477" s="52" t="str">
        <f t="shared" si="57"/>
        <v>ACAVALLO LEATHER ANATOMIC GIRTH WITH REMOVABLE ECOWOOL LINING</v>
      </c>
      <c r="G477" s="52" t="s">
        <v>2885</v>
      </c>
      <c r="H477" s="116" t="str">
        <f t="shared" si="58"/>
        <v>Acavallo</v>
      </c>
      <c r="I477" s="35" t="s">
        <v>2999</v>
      </c>
      <c r="J477" s="53" t="str">
        <f t="shared" si="59"/>
        <v>Lófelszerelés</v>
      </c>
      <c r="K477" s="53" t="s">
        <v>3007</v>
      </c>
      <c r="L477" s="53" t="str">
        <f t="shared" si="60"/>
        <v>Nyereg és tartozékai</v>
      </c>
      <c r="M477" s="53" t="s">
        <v>3008</v>
      </c>
      <c r="N477" s="35" t="str">
        <f t="shared" si="61"/>
        <v>Heveder</v>
      </c>
      <c r="O477" s="35" t="s">
        <v>3009</v>
      </c>
      <c r="P477" s="53" t="str">
        <f t="shared" si="62"/>
        <v>Univerzális heveder</v>
      </c>
      <c r="Q477" s="53" t="s">
        <v>3010</v>
      </c>
      <c r="R477" s="55" t="s">
        <v>3115</v>
      </c>
      <c r="S477" s="35" t="s">
        <v>1591</v>
      </c>
      <c r="T477" s="34">
        <v>0</v>
      </c>
      <c r="U477" s="35">
        <v>228</v>
      </c>
      <c r="V477" s="1" t="s">
        <v>2603</v>
      </c>
      <c r="W477" s="55">
        <v>1</v>
      </c>
      <c r="X477" s="35" t="str">
        <f>IFERROR(
    IF(ISNUMBER(MATCH(TRIM(CLEAN(SUBSTITUTE(SUBSTITUTE(Y477, CHAR(13), ""), CHAR(10), " "))), sizeList!A:A, 0)),
        INDEX(sizeList!B:B, MATCH(TRIM(CLEAN(SUBSTITUTE(SUBSTITUTE(Y477, CHAR(13), ""), CHAR(10), " "))), sizeList!A:A, 0)),
        IF(ISNUMBER(MATCH(Y477, sizeList!A:A, 0)),
            INDEX(sizeList!B:B, MATCH(Y477, sizeList!A:A, 0)),
            IF(ISNUMBER(MATCH(TRIM(CLEAN(SUBSTITUTE(SUBSTITUTE(Y477, CHAR(13), ""), CHAR(10), " "))), sizeList!B:B, 0)),
                INDEX(sizeList!B:B, MATCH(TRIM(CLEAN(SUBSTITUTE(SUBSTITUTE(Y477, CHAR(13), ""), CHAR(10), " "))), sizeList!B:B, 0)),
                IF(ISNUMBER(MATCH(Y477, sizeList!B:B, 0)),
                    INDEX(sizeList!B:B, MATCH(Y477, sizeList!B:B, 0)),
                    "")
            )
        )
    ),
    ""
)</f>
        <v>110 cm</v>
      </c>
      <c r="Y477" s="35" t="s">
        <v>837</v>
      </c>
      <c r="Z477" s="35" t="s">
        <v>2604</v>
      </c>
      <c r="AA477" s="117" t="str">
        <f t="shared" si="63"/>
        <v>BLACK</v>
      </c>
      <c r="AB477" s="7" t="str">
        <f>IF(AA477="", "", IFERROR(VLOOKUP(AA477, colorList!A:B,2,FALSE),""))</f>
        <v>fekete</v>
      </c>
      <c r="AC477" s="7" t="str">
        <f>IF(Z477="", "", IFERROR(VLOOKUP(Z477, colorList!A:B,2,FALSE),""))</f>
        <v>fekete</v>
      </c>
      <c r="AD477" s="7"/>
    </row>
    <row r="478" spans="1:30" ht="60" customHeight="1" x14ac:dyDescent="0.25">
      <c r="A478" s="53" t="s">
        <v>870</v>
      </c>
      <c r="B478" s="7" t="str" cm="1">
        <f t="array" ref="B478">ProcessN2(S478,A478,C478)</f>
        <v>AC9425_BK</v>
      </c>
      <c r="C478" s="7" t="s">
        <v>979</v>
      </c>
      <c r="D478" s="52" t="str">
        <f t="shared" si="56"/>
        <v>Acavallo anatómiai bőr heveder levehető szintetikus bárányszőrrel</v>
      </c>
      <c r="E478" s="52" t="s">
        <v>2765</v>
      </c>
      <c r="F478" s="52" t="str">
        <f t="shared" si="57"/>
        <v>ACAVALLO LEATHER ANATOMIC GIRTH WITH REMOVABLE ECOWOOL LINING</v>
      </c>
      <c r="G478" s="52" t="s">
        <v>2885</v>
      </c>
      <c r="H478" s="116" t="str">
        <f t="shared" si="58"/>
        <v>Acavallo</v>
      </c>
      <c r="I478" s="35" t="s">
        <v>2999</v>
      </c>
      <c r="J478" s="53" t="str">
        <f t="shared" si="59"/>
        <v>Lófelszerelés</v>
      </c>
      <c r="K478" s="53" t="s">
        <v>3007</v>
      </c>
      <c r="L478" s="53" t="str">
        <f t="shared" si="60"/>
        <v>Nyereg és tartozékai</v>
      </c>
      <c r="M478" s="53" t="s">
        <v>3008</v>
      </c>
      <c r="N478" s="35" t="str">
        <f t="shared" si="61"/>
        <v>Heveder</v>
      </c>
      <c r="O478" s="35" t="s">
        <v>3009</v>
      </c>
      <c r="P478" s="53" t="str">
        <f t="shared" si="62"/>
        <v>Univerzális heveder</v>
      </c>
      <c r="Q478" s="53" t="s">
        <v>3010</v>
      </c>
      <c r="R478" s="55" t="s">
        <v>3115</v>
      </c>
      <c r="S478" s="35" t="s">
        <v>1592</v>
      </c>
      <c r="T478" s="34">
        <v>0</v>
      </c>
      <c r="U478" s="35">
        <v>228</v>
      </c>
      <c r="V478" s="1" t="s">
        <v>2603</v>
      </c>
      <c r="W478" s="55">
        <v>1</v>
      </c>
      <c r="X478" s="35" t="str">
        <f>IFERROR(
    IF(ISNUMBER(MATCH(TRIM(CLEAN(SUBSTITUTE(SUBSTITUTE(Y478, CHAR(13), ""), CHAR(10), " "))), sizeList!A:A, 0)),
        INDEX(sizeList!B:B, MATCH(TRIM(CLEAN(SUBSTITUTE(SUBSTITUTE(Y478, CHAR(13), ""), CHAR(10), " "))), sizeList!A:A, 0)),
        IF(ISNUMBER(MATCH(Y478, sizeList!A:A, 0)),
            INDEX(sizeList!B:B, MATCH(Y478, sizeList!A:A, 0)),
            IF(ISNUMBER(MATCH(TRIM(CLEAN(SUBSTITUTE(SUBSTITUTE(Y478, CHAR(13), ""), CHAR(10), " "))), sizeList!B:B, 0)),
                INDEX(sizeList!B:B, MATCH(TRIM(CLEAN(SUBSTITUTE(SUBSTITUTE(Y478, CHAR(13), ""), CHAR(10), " "))), sizeList!B:B, 0)),
                IF(ISNUMBER(MATCH(Y478, sizeList!B:B, 0)),
                    INDEX(sizeList!B:B, MATCH(Y478, sizeList!B:B, 0)),
                    "")
            )
        )
    ),
    ""
)</f>
        <v>115 cm</v>
      </c>
      <c r="Y478" s="35" t="s">
        <v>838</v>
      </c>
      <c r="Z478" s="35" t="s">
        <v>2604</v>
      </c>
      <c r="AA478" s="117" t="str">
        <f t="shared" si="63"/>
        <v>BLACK</v>
      </c>
      <c r="AB478" s="7" t="str">
        <f>IF(AA478="", "", IFERROR(VLOOKUP(AA478, colorList!A:B,2,FALSE),""))</f>
        <v>fekete</v>
      </c>
      <c r="AC478" s="7" t="str">
        <f>IF(Z478="", "", IFERROR(VLOOKUP(Z478, colorList!A:B,2,FALSE),""))</f>
        <v>fekete</v>
      </c>
      <c r="AD478" s="7"/>
    </row>
    <row r="479" spans="1:30" ht="60" customHeight="1" x14ac:dyDescent="0.25">
      <c r="A479" s="53" t="s">
        <v>870</v>
      </c>
      <c r="B479" s="7" t="str" cm="1">
        <f t="array" ref="B479">ProcessN2(S479,A479,C479)</f>
        <v>AC9425_BK</v>
      </c>
      <c r="C479" s="7" t="s">
        <v>980</v>
      </c>
      <c r="D479" s="52" t="str">
        <f t="shared" si="56"/>
        <v>Acavallo anatómiai bőr heveder levehető szintetikus bárányszőrrel</v>
      </c>
      <c r="E479" s="52" t="s">
        <v>2765</v>
      </c>
      <c r="F479" s="52" t="str">
        <f t="shared" si="57"/>
        <v>ACAVALLO LEATHER ANATOMIC GIRTH WITH REMOVABLE ECOWOOL LINING</v>
      </c>
      <c r="G479" s="52" t="s">
        <v>2885</v>
      </c>
      <c r="H479" s="116" t="str">
        <f t="shared" si="58"/>
        <v>Acavallo</v>
      </c>
      <c r="I479" s="35" t="s">
        <v>2999</v>
      </c>
      <c r="J479" s="53" t="str">
        <f t="shared" si="59"/>
        <v>Lófelszerelés</v>
      </c>
      <c r="K479" s="53" t="s">
        <v>3007</v>
      </c>
      <c r="L479" s="53" t="str">
        <f t="shared" si="60"/>
        <v>Nyereg és tartozékai</v>
      </c>
      <c r="M479" s="53" t="s">
        <v>3008</v>
      </c>
      <c r="N479" s="35" t="str">
        <f t="shared" si="61"/>
        <v>Heveder</v>
      </c>
      <c r="O479" s="35" t="s">
        <v>3009</v>
      </c>
      <c r="P479" s="53" t="str">
        <f t="shared" si="62"/>
        <v>Univerzális heveder</v>
      </c>
      <c r="Q479" s="53" t="s">
        <v>3010</v>
      </c>
      <c r="R479" s="55" t="s">
        <v>3115</v>
      </c>
      <c r="S479" s="35" t="s">
        <v>1593</v>
      </c>
      <c r="T479" s="34">
        <v>0</v>
      </c>
      <c r="U479" s="35">
        <v>228</v>
      </c>
      <c r="V479" s="1" t="s">
        <v>2603</v>
      </c>
      <c r="W479" s="55">
        <v>1</v>
      </c>
      <c r="X479" s="35" t="str">
        <f>IFERROR(
    IF(ISNUMBER(MATCH(TRIM(CLEAN(SUBSTITUTE(SUBSTITUTE(Y479, CHAR(13), ""), CHAR(10), " "))), sizeList!A:A, 0)),
        INDEX(sizeList!B:B, MATCH(TRIM(CLEAN(SUBSTITUTE(SUBSTITUTE(Y479, CHAR(13), ""), CHAR(10), " "))), sizeList!A:A, 0)),
        IF(ISNUMBER(MATCH(Y479, sizeList!A:A, 0)),
            INDEX(sizeList!B:B, MATCH(Y479, sizeList!A:A, 0)),
            IF(ISNUMBER(MATCH(TRIM(CLEAN(SUBSTITUTE(SUBSTITUTE(Y479, CHAR(13), ""), CHAR(10), " "))), sizeList!B:B, 0)),
                INDEX(sizeList!B:B, MATCH(TRIM(CLEAN(SUBSTITUTE(SUBSTITUTE(Y479, CHAR(13), ""), CHAR(10), " "))), sizeList!B:B, 0)),
                IF(ISNUMBER(MATCH(Y479, sizeList!B:B, 0)),
                    INDEX(sizeList!B:B, MATCH(Y479, sizeList!B:B, 0)),
                    "")
            )
        )
    ),
    ""
)</f>
        <v>120 cm</v>
      </c>
      <c r="Y479" s="35" t="s">
        <v>840</v>
      </c>
      <c r="Z479" s="35" t="s">
        <v>2604</v>
      </c>
      <c r="AA479" s="117" t="str">
        <f t="shared" si="63"/>
        <v>BLACK</v>
      </c>
      <c r="AB479" s="7" t="str">
        <f>IF(AA479="", "", IFERROR(VLOOKUP(AA479, colorList!A:B,2,FALSE),""))</f>
        <v>fekete</v>
      </c>
      <c r="AC479" s="7" t="str">
        <f>IF(Z479="", "", IFERROR(VLOOKUP(Z479, colorList!A:B,2,FALSE),""))</f>
        <v>fekete</v>
      </c>
      <c r="AD479" s="7"/>
    </row>
    <row r="480" spans="1:30" ht="60" customHeight="1" x14ac:dyDescent="0.25">
      <c r="A480" s="53" t="s">
        <v>870</v>
      </c>
      <c r="B480" s="7" t="str" cm="1">
        <f t="array" ref="B480">ProcessN2(S480,A480,C480)</f>
        <v>AC9425_BK</v>
      </c>
      <c r="C480" s="7" t="s">
        <v>981</v>
      </c>
      <c r="D480" s="52" t="str">
        <f t="shared" si="56"/>
        <v>Acavallo anatómiai bőr heveder levehető szintetikus bárányszőrrel</v>
      </c>
      <c r="E480" s="52" t="s">
        <v>2765</v>
      </c>
      <c r="F480" s="52" t="str">
        <f t="shared" si="57"/>
        <v>ACAVALLO LEATHER ANATOMIC GIRTH WITH REMOVABLE ECOWOOL LINING</v>
      </c>
      <c r="G480" s="52" t="s">
        <v>2885</v>
      </c>
      <c r="H480" s="116" t="str">
        <f t="shared" si="58"/>
        <v>Acavallo</v>
      </c>
      <c r="I480" s="35" t="s">
        <v>2999</v>
      </c>
      <c r="J480" s="53" t="str">
        <f t="shared" si="59"/>
        <v>Lófelszerelés</v>
      </c>
      <c r="K480" s="53" t="s">
        <v>3007</v>
      </c>
      <c r="L480" s="53" t="str">
        <f t="shared" si="60"/>
        <v>Nyereg és tartozékai</v>
      </c>
      <c r="M480" s="53" t="s">
        <v>3008</v>
      </c>
      <c r="N480" s="35" t="str">
        <f t="shared" si="61"/>
        <v>Heveder</v>
      </c>
      <c r="O480" s="35" t="s">
        <v>3009</v>
      </c>
      <c r="P480" s="53" t="str">
        <f t="shared" si="62"/>
        <v>Univerzális heveder</v>
      </c>
      <c r="Q480" s="53" t="s">
        <v>3010</v>
      </c>
      <c r="R480" s="55" t="s">
        <v>3115</v>
      </c>
      <c r="S480" s="35" t="s">
        <v>1594</v>
      </c>
      <c r="T480" s="34">
        <v>0</v>
      </c>
      <c r="U480" s="35">
        <v>228</v>
      </c>
      <c r="V480" s="1" t="s">
        <v>2603</v>
      </c>
      <c r="W480" s="55">
        <v>1</v>
      </c>
      <c r="X480" s="35" t="str">
        <f>IFERROR(
    IF(ISNUMBER(MATCH(TRIM(CLEAN(SUBSTITUTE(SUBSTITUTE(Y480, CHAR(13), ""), CHAR(10), " "))), sizeList!A:A, 0)),
        INDEX(sizeList!B:B, MATCH(TRIM(CLEAN(SUBSTITUTE(SUBSTITUTE(Y480, CHAR(13), ""), CHAR(10), " "))), sizeList!A:A, 0)),
        IF(ISNUMBER(MATCH(Y480, sizeList!A:A, 0)),
            INDEX(sizeList!B:B, MATCH(Y480, sizeList!A:A, 0)),
            IF(ISNUMBER(MATCH(TRIM(CLEAN(SUBSTITUTE(SUBSTITUTE(Y480, CHAR(13), ""), CHAR(10), " "))), sizeList!B:B, 0)),
                INDEX(sizeList!B:B, MATCH(TRIM(CLEAN(SUBSTITUTE(SUBSTITUTE(Y480, CHAR(13), ""), CHAR(10), " "))), sizeList!B:B, 0)),
                IF(ISNUMBER(MATCH(Y480, sizeList!B:B, 0)),
                    INDEX(sizeList!B:B, MATCH(Y480, sizeList!B:B, 0)),
                    "")
            )
        )
    ),
    ""
)</f>
        <v>125 cm</v>
      </c>
      <c r="Y480" s="35" t="s">
        <v>841</v>
      </c>
      <c r="Z480" s="35" t="s">
        <v>2604</v>
      </c>
      <c r="AA480" s="117" t="str">
        <f t="shared" si="63"/>
        <v>BLACK</v>
      </c>
      <c r="AB480" s="7" t="str">
        <f>IF(AA480="", "", IFERROR(VLOOKUP(AA480, colorList!A:B,2,FALSE),""))</f>
        <v>fekete</v>
      </c>
      <c r="AC480" s="7" t="str">
        <f>IF(Z480="", "", IFERROR(VLOOKUP(Z480, colorList!A:B,2,FALSE),""))</f>
        <v>fekete</v>
      </c>
      <c r="AD480" s="7"/>
    </row>
    <row r="481" spans="1:30" ht="60" customHeight="1" x14ac:dyDescent="0.25">
      <c r="A481" s="53" t="s">
        <v>870</v>
      </c>
      <c r="B481" s="7" t="str" cm="1">
        <f t="array" ref="B481">ProcessN2(S481,A481,C481)</f>
        <v>AC9425_BK</v>
      </c>
      <c r="C481" s="7" t="s">
        <v>982</v>
      </c>
      <c r="D481" s="52" t="str">
        <f t="shared" si="56"/>
        <v>Acavallo anatómiai bőr heveder levehető szintetikus bárányszőrrel</v>
      </c>
      <c r="E481" s="52" t="s">
        <v>2765</v>
      </c>
      <c r="F481" s="52" t="str">
        <f t="shared" si="57"/>
        <v>ACAVALLO LEATHER ANATOMIC GIRTH WITH REMOVABLE ECOWOOL LINING</v>
      </c>
      <c r="G481" s="52" t="s">
        <v>2885</v>
      </c>
      <c r="H481" s="116" t="str">
        <f t="shared" si="58"/>
        <v>Acavallo</v>
      </c>
      <c r="I481" s="35" t="s">
        <v>2999</v>
      </c>
      <c r="J481" s="53" t="str">
        <f t="shared" si="59"/>
        <v>Lófelszerelés</v>
      </c>
      <c r="K481" s="53" t="s">
        <v>3007</v>
      </c>
      <c r="L481" s="53" t="str">
        <f t="shared" si="60"/>
        <v>Nyereg és tartozékai</v>
      </c>
      <c r="M481" s="53" t="s">
        <v>3008</v>
      </c>
      <c r="N481" s="35" t="str">
        <f t="shared" si="61"/>
        <v>Heveder</v>
      </c>
      <c r="O481" s="35" t="s">
        <v>3009</v>
      </c>
      <c r="P481" s="53" t="str">
        <f t="shared" si="62"/>
        <v>Univerzális heveder</v>
      </c>
      <c r="Q481" s="53" t="s">
        <v>3010</v>
      </c>
      <c r="R481" s="55" t="s">
        <v>3115</v>
      </c>
      <c r="S481" s="35" t="s">
        <v>1595</v>
      </c>
      <c r="T481" s="34">
        <v>0</v>
      </c>
      <c r="U481" s="35">
        <v>228</v>
      </c>
      <c r="V481" s="1" t="s">
        <v>2603</v>
      </c>
      <c r="W481" s="55">
        <v>1</v>
      </c>
      <c r="X481" s="35" t="str">
        <f>IFERROR(
    IF(ISNUMBER(MATCH(TRIM(CLEAN(SUBSTITUTE(SUBSTITUTE(Y481, CHAR(13), ""), CHAR(10), " "))), sizeList!A:A, 0)),
        INDEX(sizeList!B:B, MATCH(TRIM(CLEAN(SUBSTITUTE(SUBSTITUTE(Y481, CHAR(13), ""), CHAR(10), " "))), sizeList!A:A, 0)),
        IF(ISNUMBER(MATCH(Y481, sizeList!A:A, 0)),
            INDEX(sizeList!B:B, MATCH(Y481, sizeList!A:A, 0)),
            IF(ISNUMBER(MATCH(TRIM(CLEAN(SUBSTITUTE(SUBSTITUTE(Y481, CHAR(13), ""), CHAR(10), " "))), sizeList!B:B, 0)),
                INDEX(sizeList!B:B, MATCH(TRIM(CLEAN(SUBSTITUTE(SUBSTITUTE(Y481, CHAR(13), ""), CHAR(10), " "))), sizeList!B:B, 0)),
                IF(ISNUMBER(MATCH(Y481, sizeList!B:B, 0)),
                    INDEX(sizeList!B:B, MATCH(Y481, sizeList!B:B, 0)),
                    "")
            )
        )
    ),
    ""
)</f>
        <v>130 cm</v>
      </c>
      <c r="Y481" s="35" t="s">
        <v>842</v>
      </c>
      <c r="Z481" s="35" t="s">
        <v>2604</v>
      </c>
      <c r="AA481" s="117" t="str">
        <f t="shared" si="63"/>
        <v>BLACK</v>
      </c>
      <c r="AB481" s="7" t="str">
        <f>IF(AA481="", "", IFERROR(VLOOKUP(AA481, colorList!A:B,2,FALSE),""))</f>
        <v>fekete</v>
      </c>
      <c r="AC481" s="7" t="str">
        <f>IF(Z481="", "", IFERROR(VLOOKUP(Z481, colorList!A:B,2,FALSE),""))</f>
        <v>fekete</v>
      </c>
      <c r="AD481" s="7"/>
    </row>
    <row r="482" spans="1:30" ht="60" customHeight="1" x14ac:dyDescent="0.25">
      <c r="A482" s="53" t="s">
        <v>870</v>
      </c>
      <c r="B482" s="7" t="str" cm="1">
        <f t="array" ref="B482">ProcessN2(S482,A482,C482)</f>
        <v>AC9425_BK</v>
      </c>
      <c r="C482" s="7" t="s">
        <v>983</v>
      </c>
      <c r="D482" s="52" t="str">
        <f t="shared" si="56"/>
        <v>Acavallo anatómiai bőr heveder levehető szintetikus bárányszőrrel</v>
      </c>
      <c r="E482" s="52" t="s">
        <v>2765</v>
      </c>
      <c r="F482" s="52" t="str">
        <f t="shared" si="57"/>
        <v>ACAVALLO LEATHER ANATOMIC GIRTH WITH REMOVABLE ECOWOOL LINING</v>
      </c>
      <c r="G482" s="52" t="s">
        <v>2885</v>
      </c>
      <c r="H482" s="116" t="str">
        <f t="shared" si="58"/>
        <v>Acavallo</v>
      </c>
      <c r="I482" s="35" t="s">
        <v>2999</v>
      </c>
      <c r="J482" s="53" t="str">
        <f t="shared" si="59"/>
        <v>Lófelszerelés</v>
      </c>
      <c r="K482" s="53" t="s">
        <v>3007</v>
      </c>
      <c r="L482" s="53" t="str">
        <f t="shared" si="60"/>
        <v>Nyereg és tartozékai</v>
      </c>
      <c r="M482" s="53" t="s">
        <v>3008</v>
      </c>
      <c r="N482" s="35" t="str">
        <f t="shared" si="61"/>
        <v>Heveder</v>
      </c>
      <c r="O482" s="35" t="s">
        <v>3009</v>
      </c>
      <c r="P482" s="53" t="str">
        <f t="shared" si="62"/>
        <v>Univerzális heveder</v>
      </c>
      <c r="Q482" s="53" t="s">
        <v>3010</v>
      </c>
      <c r="R482" s="55" t="s">
        <v>3115</v>
      </c>
      <c r="S482" s="35" t="s">
        <v>1596</v>
      </c>
      <c r="T482" s="34">
        <v>0</v>
      </c>
      <c r="U482" s="35">
        <v>228</v>
      </c>
      <c r="V482" s="1" t="s">
        <v>2603</v>
      </c>
      <c r="W482" s="55">
        <v>1</v>
      </c>
      <c r="X482" s="35" t="str">
        <f>IFERROR(
    IF(ISNUMBER(MATCH(TRIM(CLEAN(SUBSTITUTE(SUBSTITUTE(Y482, CHAR(13), ""), CHAR(10), " "))), sizeList!A:A, 0)),
        INDEX(sizeList!B:B, MATCH(TRIM(CLEAN(SUBSTITUTE(SUBSTITUTE(Y482, CHAR(13), ""), CHAR(10), " "))), sizeList!A:A, 0)),
        IF(ISNUMBER(MATCH(Y482, sizeList!A:A, 0)),
            INDEX(sizeList!B:B, MATCH(Y482, sizeList!A:A, 0)),
            IF(ISNUMBER(MATCH(TRIM(CLEAN(SUBSTITUTE(SUBSTITUTE(Y482, CHAR(13), ""), CHAR(10), " "))), sizeList!B:B, 0)),
                INDEX(sizeList!B:B, MATCH(TRIM(CLEAN(SUBSTITUTE(SUBSTITUTE(Y482, CHAR(13), ""), CHAR(10), " "))), sizeList!B:B, 0)),
                IF(ISNUMBER(MATCH(Y482, sizeList!B:B, 0)),
                    INDEX(sizeList!B:B, MATCH(Y482, sizeList!B:B, 0)),
                    "")
            )
        )
    ),
    ""
)</f>
        <v>135 cm</v>
      </c>
      <c r="Y482" s="35" t="s">
        <v>843</v>
      </c>
      <c r="Z482" s="35" t="s">
        <v>2604</v>
      </c>
      <c r="AA482" s="117" t="str">
        <f t="shared" si="63"/>
        <v>BLACK</v>
      </c>
      <c r="AB482" s="7" t="str">
        <f>IF(AA482="", "", IFERROR(VLOOKUP(AA482, colorList!A:B,2,FALSE),""))</f>
        <v>fekete</v>
      </c>
      <c r="AC482" s="7" t="str">
        <f>IF(Z482="", "", IFERROR(VLOOKUP(Z482, colorList!A:B,2,FALSE),""))</f>
        <v>fekete</v>
      </c>
      <c r="AD482" s="7"/>
    </row>
    <row r="483" spans="1:30" ht="60" customHeight="1" x14ac:dyDescent="0.25">
      <c r="A483" s="53" t="s">
        <v>870</v>
      </c>
      <c r="B483" s="7" t="str" cm="1">
        <f t="array" ref="B483">ProcessN2(S483,A483,C483)</f>
        <v>AC9425_BK</v>
      </c>
      <c r="C483" s="7" t="s">
        <v>984</v>
      </c>
      <c r="D483" s="52" t="str">
        <f t="shared" si="56"/>
        <v>Acavallo anatómiai bőr heveder levehető szintetikus bárányszőrrel</v>
      </c>
      <c r="E483" s="52" t="s">
        <v>2765</v>
      </c>
      <c r="F483" s="52" t="str">
        <f t="shared" si="57"/>
        <v>ACAVALLO LEATHER ANATOMIC GIRTH WITH REMOVABLE ECOWOOL LINING</v>
      </c>
      <c r="G483" s="52" t="s">
        <v>2885</v>
      </c>
      <c r="H483" s="116" t="str">
        <f t="shared" si="58"/>
        <v>Acavallo</v>
      </c>
      <c r="I483" s="35" t="s">
        <v>2999</v>
      </c>
      <c r="J483" s="53" t="str">
        <f t="shared" si="59"/>
        <v>Lófelszerelés</v>
      </c>
      <c r="K483" s="53" t="s">
        <v>3007</v>
      </c>
      <c r="L483" s="53" t="str">
        <f t="shared" si="60"/>
        <v>Nyereg és tartozékai</v>
      </c>
      <c r="M483" s="53" t="s">
        <v>3008</v>
      </c>
      <c r="N483" s="35" t="str">
        <f t="shared" si="61"/>
        <v>Heveder</v>
      </c>
      <c r="O483" s="35" t="s">
        <v>3009</v>
      </c>
      <c r="P483" s="53" t="str">
        <f t="shared" si="62"/>
        <v>Univerzális heveder</v>
      </c>
      <c r="Q483" s="53" t="s">
        <v>3010</v>
      </c>
      <c r="R483" s="55" t="s">
        <v>3115</v>
      </c>
      <c r="S483" s="35" t="s">
        <v>1597</v>
      </c>
      <c r="T483" s="34">
        <v>0</v>
      </c>
      <c r="U483" s="35">
        <v>228</v>
      </c>
      <c r="V483" s="1" t="s">
        <v>2603</v>
      </c>
      <c r="W483" s="55">
        <v>1</v>
      </c>
      <c r="X483" s="35" t="str">
        <f>IFERROR(
    IF(ISNUMBER(MATCH(TRIM(CLEAN(SUBSTITUTE(SUBSTITUTE(Y483, CHAR(13), ""), CHAR(10), " "))), sizeList!A:A, 0)),
        INDEX(sizeList!B:B, MATCH(TRIM(CLEAN(SUBSTITUTE(SUBSTITUTE(Y483, CHAR(13), ""), CHAR(10), " "))), sizeList!A:A, 0)),
        IF(ISNUMBER(MATCH(Y483, sizeList!A:A, 0)),
            INDEX(sizeList!B:B, MATCH(Y483, sizeList!A:A, 0)),
            IF(ISNUMBER(MATCH(TRIM(CLEAN(SUBSTITUTE(SUBSTITUTE(Y483, CHAR(13), ""), CHAR(10), " "))), sizeList!B:B, 0)),
                INDEX(sizeList!B:B, MATCH(TRIM(CLEAN(SUBSTITUTE(SUBSTITUTE(Y483, CHAR(13), ""), CHAR(10), " "))), sizeList!B:B, 0)),
                IF(ISNUMBER(MATCH(Y483, sizeList!B:B, 0)),
                    INDEX(sizeList!B:B, MATCH(Y483, sizeList!B:B, 0)),
                    "")
            )
        )
    ),
    ""
)</f>
        <v>140 cm</v>
      </c>
      <c r="Y483" s="35" t="s">
        <v>844</v>
      </c>
      <c r="Z483" s="35" t="s">
        <v>2604</v>
      </c>
      <c r="AA483" s="117" t="str">
        <f t="shared" si="63"/>
        <v>BLACK</v>
      </c>
      <c r="AB483" s="7" t="str">
        <f>IF(AA483="", "", IFERROR(VLOOKUP(AA483, colorList!A:B,2,FALSE),""))</f>
        <v>fekete</v>
      </c>
      <c r="AC483" s="7" t="str">
        <f>IF(Z483="", "", IFERROR(VLOOKUP(Z483, colorList!A:B,2,FALSE),""))</f>
        <v>fekete</v>
      </c>
      <c r="AD483" s="7"/>
    </row>
    <row r="484" spans="1:30" ht="60" customHeight="1" x14ac:dyDescent="0.25">
      <c r="A484" s="53" t="s">
        <v>870</v>
      </c>
      <c r="B484" s="7" t="str" cm="1">
        <f t="array" ref="B484">ProcessN2(S484,A484,C484)</f>
        <v>AC9425_BK</v>
      </c>
      <c r="C484" s="7" t="s">
        <v>1019</v>
      </c>
      <c r="D484" s="52" t="str">
        <f t="shared" si="56"/>
        <v>Acavallo anatómiai bőr heveder levehető szintetikus bárányszőrrel</v>
      </c>
      <c r="E484" s="52" t="s">
        <v>2765</v>
      </c>
      <c r="F484" s="52" t="str">
        <f t="shared" si="57"/>
        <v>ACAVALLO LEATHER ANATOMIC GIRTH WITH REMOVABLE ECOWOOL LINING</v>
      </c>
      <c r="G484" s="52" t="s">
        <v>2885</v>
      </c>
      <c r="H484" s="116" t="str">
        <f t="shared" si="58"/>
        <v>Acavallo</v>
      </c>
      <c r="I484" s="35" t="s">
        <v>2999</v>
      </c>
      <c r="J484" s="53" t="str">
        <f t="shared" si="59"/>
        <v>Lófelszerelés</v>
      </c>
      <c r="K484" s="53" t="s">
        <v>3007</v>
      </c>
      <c r="L484" s="53" t="str">
        <f t="shared" si="60"/>
        <v>Nyereg és tartozékai</v>
      </c>
      <c r="M484" s="53" t="s">
        <v>3008</v>
      </c>
      <c r="N484" s="35" t="str">
        <f t="shared" si="61"/>
        <v>Heveder</v>
      </c>
      <c r="O484" s="35" t="s">
        <v>3009</v>
      </c>
      <c r="P484" s="53" t="str">
        <f t="shared" si="62"/>
        <v>Univerzális heveder</v>
      </c>
      <c r="Q484" s="53" t="s">
        <v>3010</v>
      </c>
      <c r="R484" s="55" t="s">
        <v>3115</v>
      </c>
      <c r="S484" s="35" t="s">
        <v>1598</v>
      </c>
      <c r="T484" s="34">
        <v>0</v>
      </c>
      <c r="U484" s="35">
        <v>228</v>
      </c>
      <c r="V484" s="1" t="s">
        <v>2603</v>
      </c>
      <c r="W484" s="55">
        <v>1</v>
      </c>
      <c r="X484" s="35" t="str">
        <f>IFERROR(
    IF(ISNUMBER(MATCH(TRIM(CLEAN(SUBSTITUTE(SUBSTITUTE(Y484, CHAR(13), ""), CHAR(10), " "))), sizeList!A:A, 0)),
        INDEX(sizeList!B:B, MATCH(TRIM(CLEAN(SUBSTITUTE(SUBSTITUTE(Y484, CHAR(13), ""), CHAR(10), " "))), sizeList!A:A, 0)),
        IF(ISNUMBER(MATCH(Y484, sizeList!A:A, 0)),
            INDEX(sizeList!B:B, MATCH(Y484, sizeList!A:A, 0)),
            IF(ISNUMBER(MATCH(TRIM(CLEAN(SUBSTITUTE(SUBSTITUTE(Y484, CHAR(13), ""), CHAR(10), " "))), sizeList!B:B, 0)),
                INDEX(sizeList!B:B, MATCH(TRIM(CLEAN(SUBSTITUTE(SUBSTITUTE(Y484, CHAR(13), ""), CHAR(10), " "))), sizeList!B:B, 0)),
                IF(ISNUMBER(MATCH(Y484, sizeList!B:B, 0)),
                    INDEX(sizeList!B:B, MATCH(Y484, sizeList!B:B, 0)),
                    "")
            )
        )
    ),
    ""
)</f>
        <v>145 cm</v>
      </c>
      <c r="Y484" s="35" t="s">
        <v>845</v>
      </c>
      <c r="Z484" s="35" t="s">
        <v>2604</v>
      </c>
      <c r="AA484" s="117" t="str">
        <f t="shared" si="63"/>
        <v>BLACK</v>
      </c>
      <c r="AB484" s="7" t="str">
        <f>IF(AA484="", "", IFERROR(VLOOKUP(AA484, colorList!A:B,2,FALSE),""))</f>
        <v>fekete</v>
      </c>
      <c r="AC484" s="7" t="str">
        <f>IF(Z484="", "", IFERROR(VLOOKUP(Z484, colorList!A:B,2,FALSE),""))</f>
        <v>fekete</v>
      </c>
      <c r="AD484" s="7"/>
    </row>
    <row r="485" spans="1:30" ht="60" customHeight="1" x14ac:dyDescent="0.25">
      <c r="A485" s="53" t="s">
        <v>870</v>
      </c>
      <c r="B485" s="7" t="str" cm="1">
        <f t="array" ref="B485">ProcessN2(S485,A485,C485)</f>
        <v>AC9425_BK</v>
      </c>
      <c r="C485" s="7" t="s">
        <v>1020</v>
      </c>
      <c r="D485" s="52" t="str">
        <f t="shared" si="56"/>
        <v>Acavallo anatómiai bőr heveder levehető szintetikus bárányszőrrel</v>
      </c>
      <c r="E485" s="52" t="s">
        <v>2765</v>
      </c>
      <c r="F485" s="52" t="str">
        <f t="shared" si="57"/>
        <v>ACAVALLO LEATHER ANATOMIC GIRTH WITH REMOVABLE ECOWOOL LINING</v>
      </c>
      <c r="G485" s="52" t="s">
        <v>2885</v>
      </c>
      <c r="H485" s="116" t="str">
        <f t="shared" si="58"/>
        <v>Acavallo</v>
      </c>
      <c r="I485" s="35" t="s">
        <v>2999</v>
      </c>
      <c r="J485" s="53" t="str">
        <f t="shared" si="59"/>
        <v>Lófelszerelés</v>
      </c>
      <c r="K485" s="53" t="s">
        <v>3007</v>
      </c>
      <c r="L485" s="53" t="str">
        <f t="shared" si="60"/>
        <v>Nyereg és tartozékai</v>
      </c>
      <c r="M485" s="53" t="s">
        <v>3008</v>
      </c>
      <c r="N485" s="35" t="str">
        <f t="shared" si="61"/>
        <v>Heveder</v>
      </c>
      <c r="O485" s="35" t="s">
        <v>3009</v>
      </c>
      <c r="P485" s="53" t="str">
        <f t="shared" si="62"/>
        <v>Univerzális heveder</v>
      </c>
      <c r="Q485" s="53" t="s">
        <v>3010</v>
      </c>
      <c r="R485" s="55" t="s">
        <v>3115</v>
      </c>
      <c r="S485" s="35" t="s">
        <v>1599</v>
      </c>
      <c r="T485" s="34">
        <v>0</v>
      </c>
      <c r="U485" s="35">
        <v>228</v>
      </c>
      <c r="V485" s="1" t="s">
        <v>2603</v>
      </c>
      <c r="W485" s="55">
        <v>1</v>
      </c>
      <c r="X485" s="35" t="str">
        <f>IFERROR(
    IF(ISNUMBER(MATCH(TRIM(CLEAN(SUBSTITUTE(SUBSTITUTE(Y485, CHAR(13), ""), CHAR(10), " "))), sizeList!A:A, 0)),
        INDEX(sizeList!B:B, MATCH(TRIM(CLEAN(SUBSTITUTE(SUBSTITUTE(Y485, CHAR(13), ""), CHAR(10), " "))), sizeList!A:A, 0)),
        IF(ISNUMBER(MATCH(Y485, sizeList!A:A, 0)),
            INDEX(sizeList!B:B, MATCH(Y485, sizeList!A:A, 0)),
            IF(ISNUMBER(MATCH(TRIM(CLEAN(SUBSTITUTE(SUBSTITUTE(Y485, CHAR(13), ""), CHAR(10), " "))), sizeList!B:B, 0)),
                INDEX(sizeList!B:B, MATCH(TRIM(CLEAN(SUBSTITUTE(SUBSTITUTE(Y485, CHAR(13), ""), CHAR(10), " "))), sizeList!B:B, 0)),
                IF(ISNUMBER(MATCH(Y485, sizeList!B:B, 0)),
                    INDEX(sizeList!B:B, MATCH(Y485, sizeList!B:B, 0)),
                    "")
            )
        )
    ),
    ""
)</f>
        <v>150 cm</v>
      </c>
      <c r="Y485" s="35" t="s">
        <v>846</v>
      </c>
      <c r="Z485" s="35" t="s">
        <v>2604</v>
      </c>
      <c r="AA485" s="117" t="str">
        <f t="shared" si="63"/>
        <v>BLACK</v>
      </c>
      <c r="AB485" s="7" t="str">
        <f>IF(AA485="", "", IFERROR(VLOOKUP(AA485, colorList!A:B,2,FALSE),""))</f>
        <v>fekete</v>
      </c>
      <c r="AC485" s="7" t="str">
        <f>IF(Z485="", "", IFERROR(VLOOKUP(Z485, colorList!A:B,2,FALSE),""))</f>
        <v>fekete</v>
      </c>
      <c r="AD485" s="7"/>
    </row>
    <row r="486" spans="1:30" ht="60" customHeight="1" x14ac:dyDescent="0.25">
      <c r="A486" s="53" t="s">
        <v>870</v>
      </c>
      <c r="B486" s="7" t="str" cm="1">
        <f t="array" ref="B486">ProcessN2(S486,A486,C486)</f>
        <v>AC9425_COG</v>
      </c>
      <c r="C486" s="7" t="s">
        <v>1021</v>
      </c>
      <c r="D486" s="52" t="str">
        <f t="shared" si="56"/>
        <v>Acavallo anatómiai bőr heveder levehető szintetikus bárányszőrrel</v>
      </c>
      <c r="E486" s="52" t="s">
        <v>2765</v>
      </c>
      <c r="F486" s="52" t="str">
        <f t="shared" si="57"/>
        <v>ACAVALLO LEATHER ANATOMIC GIRTH WITH REMOVABLE ECOWOOL LINING</v>
      </c>
      <c r="G486" s="52" t="s">
        <v>2885</v>
      </c>
      <c r="H486" s="116" t="str">
        <f t="shared" si="58"/>
        <v>Acavallo</v>
      </c>
      <c r="I486" s="35" t="s">
        <v>2999</v>
      </c>
      <c r="J486" s="53" t="str">
        <f t="shared" si="59"/>
        <v>Lófelszerelés</v>
      </c>
      <c r="K486" s="53" t="s">
        <v>3007</v>
      </c>
      <c r="L486" s="53" t="str">
        <f t="shared" si="60"/>
        <v>Nyereg és tartozékai</v>
      </c>
      <c r="M486" s="53" t="s">
        <v>3008</v>
      </c>
      <c r="N486" s="35" t="str">
        <f t="shared" si="61"/>
        <v>Heveder</v>
      </c>
      <c r="O486" s="35" t="s">
        <v>3009</v>
      </c>
      <c r="P486" s="53" t="str">
        <f t="shared" si="62"/>
        <v>Univerzális heveder</v>
      </c>
      <c r="Q486" s="53" t="s">
        <v>3010</v>
      </c>
      <c r="R486" s="55" t="s">
        <v>3115</v>
      </c>
      <c r="S486" s="35" t="s">
        <v>1600</v>
      </c>
      <c r="T486" s="34">
        <v>0</v>
      </c>
      <c r="U486" s="35">
        <v>228</v>
      </c>
      <c r="V486" s="1" t="s">
        <v>2603</v>
      </c>
      <c r="W486" s="55">
        <v>1</v>
      </c>
      <c r="X486" s="35" t="str">
        <f>IFERROR(
    IF(ISNUMBER(MATCH(TRIM(CLEAN(SUBSTITUTE(SUBSTITUTE(Y486, CHAR(13), ""), CHAR(10), " "))), sizeList!A:A, 0)),
        INDEX(sizeList!B:B, MATCH(TRIM(CLEAN(SUBSTITUTE(SUBSTITUTE(Y486, CHAR(13), ""), CHAR(10), " "))), sizeList!A:A, 0)),
        IF(ISNUMBER(MATCH(Y486, sizeList!A:A, 0)),
            INDEX(sizeList!B:B, MATCH(Y486, sizeList!A:A, 0)),
            IF(ISNUMBER(MATCH(TRIM(CLEAN(SUBSTITUTE(SUBSTITUTE(Y486, CHAR(13), ""), CHAR(10), " "))), sizeList!B:B, 0)),
                INDEX(sizeList!B:B, MATCH(TRIM(CLEAN(SUBSTITUTE(SUBSTITUTE(Y486, CHAR(13), ""), CHAR(10), " "))), sizeList!B:B, 0)),
                IF(ISNUMBER(MATCH(Y486, sizeList!B:B, 0)),
                    INDEX(sizeList!B:B, MATCH(Y486, sizeList!B:B, 0)),
                    "")
            )
        )
    ),
    ""
)</f>
        <v>110 cm</v>
      </c>
      <c r="Y486" s="35" t="s">
        <v>837</v>
      </c>
      <c r="Z486" s="35" t="s">
        <v>2610</v>
      </c>
      <c r="AA486" s="117" t="str">
        <f t="shared" si="63"/>
        <v>COGNAC</v>
      </c>
      <c r="AB486" s="7" t="str">
        <f>IF(AA486="", "", IFERROR(VLOOKUP(AA486, colorList!A:B,2,FALSE),""))</f>
        <v>konyak</v>
      </c>
      <c r="AC486" s="7" t="str">
        <f>IF(Z486="", "", IFERROR(VLOOKUP(Z486, colorList!A:B,2,FALSE),""))</f>
        <v>konyak</v>
      </c>
      <c r="AD486" s="7"/>
    </row>
    <row r="487" spans="1:30" ht="60" customHeight="1" x14ac:dyDescent="0.25">
      <c r="A487" s="53" t="s">
        <v>870</v>
      </c>
      <c r="B487" s="7" t="str" cm="1">
        <f t="array" ref="B487">ProcessN2(S487,A487,C487)</f>
        <v>AC9425_COG</v>
      </c>
      <c r="C487" s="7" t="s">
        <v>1022</v>
      </c>
      <c r="D487" s="52" t="str">
        <f t="shared" si="56"/>
        <v>Acavallo anatómiai bőr heveder levehető szintetikus bárányszőrrel</v>
      </c>
      <c r="E487" s="52" t="s">
        <v>2765</v>
      </c>
      <c r="F487" s="52" t="str">
        <f t="shared" si="57"/>
        <v>ACAVALLO LEATHER ANATOMIC GIRTH WITH REMOVABLE ECOWOOL LINING</v>
      </c>
      <c r="G487" s="52" t="s">
        <v>2885</v>
      </c>
      <c r="H487" s="116" t="str">
        <f t="shared" si="58"/>
        <v>Acavallo</v>
      </c>
      <c r="I487" s="35" t="s">
        <v>2999</v>
      </c>
      <c r="J487" s="53" t="str">
        <f t="shared" si="59"/>
        <v>Lófelszerelés</v>
      </c>
      <c r="K487" s="53" t="s">
        <v>3007</v>
      </c>
      <c r="L487" s="53" t="str">
        <f t="shared" si="60"/>
        <v>Nyereg és tartozékai</v>
      </c>
      <c r="M487" s="53" t="s">
        <v>3008</v>
      </c>
      <c r="N487" s="35" t="str">
        <f t="shared" si="61"/>
        <v>Heveder</v>
      </c>
      <c r="O487" s="35" t="s">
        <v>3009</v>
      </c>
      <c r="P487" s="53" t="str">
        <f t="shared" si="62"/>
        <v>Univerzális heveder</v>
      </c>
      <c r="Q487" s="53" t="s">
        <v>3010</v>
      </c>
      <c r="R487" s="55" t="s">
        <v>3115</v>
      </c>
      <c r="S487" s="35" t="s">
        <v>1601</v>
      </c>
      <c r="T487" s="34">
        <v>0</v>
      </c>
      <c r="U487" s="35">
        <v>228</v>
      </c>
      <c r="V487" s="1" t="s">
        <v>2603</v>
      </c>
      <c r="W487" s="55">
        <v>1</v>
      </c>
      <c r="X487" s="35" t="str">
        <f>IFERROR(
    IF(ISNUMBER(MATCH(TRIM(CLEAN(SUBSTITUTE(SUBSTITUTE(Y487, CHAR(13), ""), CHAR(10), " "))), sizeList!A:A, 0)),
        INDEX(sizeList!B:B, MATCH(TRIM(CLEAN(SUBSTITUTE(SUBSTITUTE(Y487, CHAR(13), ""), CHAR(10), " "))), sizeList!A:A, 0)),
        IF(ISNUMBER(MATCH(Y487, sizeList!A:A, 0)),
            INDEX(sizeList!B:B, MATCH(Y487, sizeList!A:A, 0)),
            IF(ISNUMBER(MATCH(TRIM(CLEAN(SUBSTITUTE(SUBSTITUTE(Y487, CHAR(13), ""), CHAR(10), " "))), sizeList!B:B, 0)),
                INDEX(sizeList!B:B, MATCH(TRIM(CLEAN(SUBSTITUTE(SUBSTITUTE(Y487, CHAR(13), ""), CHAR(10), " "))), sizeList!B:B, 0)),
                IF(ISNUMBER(MATCH(Y487, sizeList!B:B, 0)),
                    INDEX(sizeList!B:B, MATCH(Y487, sizeList!B:B, 0)),
                    "")
            )
        )
    ),
    ""
)</f>
        <v>115 cm</v>
      </c>
      <c r="Y487" s="35" t="s">
        <v>838</v>
      </c>
      <c r="Z487" s="35" t="s">
        <v>2610</v>
      </c>
      <c r="AA487" s="117" t="str">
        <f t="shared" si="63"/>
        <v>COGNAC</v>
      </c>
      <c r="AB487" s="7" t="str">
        <f>IF(AA487="", "", IFERROR(VLOOKUP(AA487, colorList!A:B,2,FALSE),""))</f>
        <v>konyak</v>
      </c>
      <c r="AC487" s="7" t="str">
        <f>IF(Z487="", "", IFERROR(VLOOKUP(Z487, colorList!A:B,2,FALSE),""))</f>
        <v>konyak</v>
      </c>
      <c r="AD487" s="7"/>
    </row>
    <row r="488" spans="1:30" ht="60" customHeight="1" x14ac:dyDescent="0.25">
      <c r="A488" s="53" t="s">
        <v>870</v>
      </c>
      <c r="B488" s="7" t="str" cm="1">
        <f t="array" ref="B488">ProcessN2(S488,A488,C488)</f>
        <v>AC9425_COG</v>
      </c>
      <c r="C488" s="7" t="s">
        <v>1023</v>
      </c>
      <c r="D488" s="52" t="str">
        <f t="shared" si="56"/>
        <v>Acavallo anatómiai bőr heveder levehető szintetikus bárányszőrrel</v>
      </c>
      <c r="E488" s="52" t="s">
        <v>2765</v>
      </c>
      <c r="F488" s="52" t="str">
        <f t="shared" si="57"/>
        <v>ACAVALLO LEATHER ANATOMIC GIRTH WITH REMOVABLE ECOWOOL LINING</v>
      </c>
      <c r="G488" s="52" t="s">
        <v>2885</v>
      </c>
      <c r="H488" s="116" t="str">
        <f t="shared" si="58"/>
        <v>Acavallo</v>
      </c>
      <c r="I488" s="35" t="s">
        <v>2999</v>
      </c>
      <c r="J488" s="53" t="str">
        <f t="shared" si="59"/>
        <v>Lófelszerelés</v>
      </c>
      <c r="K488" s="53" t="s">
        <v>3007</v>
      </c>
      <c r="L488" s="53" t="str">
        <f t="shared" si="60"/>
        <v>Nyereg és tartozékai</v>
      </c>
      <c r="M488" s="53" t="s">
        <v>3008</v>
      </c>
      <c r="N488" s="35" t="str">
        <f t="shared" si="61"/>
        <v>Heveder</v>
      </c>
      <c r="O488" s="35" t="s">
        <v>3009</v>
      </c>
      <c r="P488" s="53" t="str">
        <f t="shared" si="62"/>
        <v>Univerzális heveder</v>
      </c>
      <c r="Q488" s="53" t="s">
        <v>3010</v>
      </c>
      <c r="R488" s="55" t="s">
        <v>3115</v>
      </c>
      <c r="S488" s="35" t="s">
        <v>1602</v>
      </c>
      <c r="T488" s="34">
        <v>0</v>
      </c>
      <c r="U488" s="35">
        <v>228</v>
      </c>
      <c r="V488" s="1" t="s">
        <v>2603</v>
      </c>
      <c r="W488" s="55">
        <v>1</v>
      </c>
      <c r="X488" s="35" t="str">
        <f>IFERROR(
    IF(ISNUMBER(MATCH(TRIM(CLEAN(SUBSTITUTE(SUBSTITUTE(Y488, CHAR(13), ""), CHAR(10), " "))), sizeList!A:A, 0)),
        INDEX(sizeList!B:B, MATCH(TRIM(CLEAN(SUBSTITUTE(SUBSTITUTE(Y488, CHAR(13), ""), CHAR(10), " "))), sizeList!A:A, 0)),
        IF(ISNUMBER(MATCH(Y488, sizeList!A:A, 0)),
            INDEX(sizeList!B:B, MATCH(Y488, sizeList!A:A, 0)),
            IF(ISNUMBER(MATCH(TRIM(CLEAN(SUBSTITUTE(SUBSTITUTE(Y488, CHAR(13), ""), CHAR(10), " "))), sizeList!B:B, 0)),
                INDEX(sizeList!B:B, MATCH(TRIM(CLEAN(SUBSTITUTE(SUBSTITUTE(Y488, CHAR(13), ""), CHAR(10), " "))), sizeList!B:B, 0)),
                IF(ISNUMBER(MATCH(Y488, sizeList!B:B, 0)),
                    INDEX(sizeList!B:B, MATCH(Y488, sizeList!B:B, 0)),
                    "")
            )
        )
    ),
    ""
)</f>
        <v>120 cm</v>
      </c>
      <c r="Y488" s="35" t="s">
        <v>840</v>
      </c>
      <c r="Z488" s="35" t="s">
        <v>2610</v>
      </c>
      <c r="AA488" s="117" t="str">
        <f t="shared" si="63"/>
        <v>COGNAC</v>
      </c>
      <c r="AB488" s="7" t="str">
        <f>IF(AA488="", "", IFERROR(VLOOKUP(AA488, colorList!A:B,2,FALSE),""))</f>
        <v>konyak</v>
      </c>
      <c r="AC488" s="7" t="str">
        <f>IF(Z488="", "", IFERROR(VLOOKUP(Z488, colorList!A:B,2,FALSE),""))</f>
        <v>konyak</v>
      </c>
      <c r="AD488" s="7"/>
    </row>
    <row r="489" spans="1:30" ht="60" customHeight="1" x14ac:dyDescent="0.25">
      <c r="A489" s="53" t="s">
        <v>870</v>
      </c>
      <c r="B489" s="7" t="str" cm="1">
        <f t="array" ref="B489">ProcessN2(S489,A489,C489)</f>
        <v>AC9425_COG</v>
      </c>
      <c r="C489" s="7" t="s">
        <v>1024</v>
      </c>
      <c r="D489" s="52" t="str">
        <f t="shared" si="56"/>
        <v>Acavallo anatómiai bőr heveder levehető szintetikus bárányszőrrel</v>
      </c>
      <c r="E489" s="52" t="s">
        <v>2765</v>
      </c>
      <c r="F489" s="52" t="str">
        <f t="shared" si="57"/>
        <v>ACAVALLO LEATHER ANATOMIC GIRTH WITH REMOVABLE ECOWOOL LINING</v>
      </c>
      <c r="G489" s="52" t="s">
        <v>2885</v>
      </c>
      <c r="H489" s="116" t="str">
        <f t="shared" si="58"/>
        <v>Acavallo</v>
      </c>
      <c r="I489" s="35" t="s">
        <v>2999</v>
      </c>
      <c r="J489" s="53" t="str">
        <f t="shared" si="59"/>
        <v>Lófelszerelés</v>
      </c>
      <c r="K489" s="53" t="s">
        <v>3007</v>
      </c>
      <c r="L489" s="53" t="str">
        <f t="shared" si="60"/>
        <v>Nyereg és tartozékai</v>
      </c>
      <c r="M489" s="53" t="s">
        <v>3008</v>
      </c>
      <c r="N489" s="35" t="str">
        <f t="shared" si="61"/>
        <v>Heveder</v>
      </c>
      <c r="O489" s="35" t="s">
        <v>3009</v>
      </c>
      <c r="P489" s="53" t="str">
        <f t="shared" si="62"/>
        <v>Univerzális heveder</v>
      </c>
      <c r="Q489" s="53" t="s">
        <v>3010</v>
      </c>
      <c r="R489" s="55" t="s">
        <v>3115</v>
      </c>
      <c r="S489" s="35" t="s">
        <v>1603</v>
      </c>
      <c r="T489" s="34">
        <v>0</v>
      </c>
      <c r="U489" s="35">
        <v>228</v>
      </c>
      <c r="V489" s="1" t="s">
        <v>2603</v>
      </c>
      <c r="W489" s="55">
        <v>1</v>
      </c>
      <c r="X489" s="35" t="str">
        <f>IFERROR(
    IF(ISNUMBER(MATCH(TRIM(CLEAN(SUBSTITUTE(SUBSTITUTE(Y489, CHAR(13), ""), CHAR(10), " "))), sizeList!A:A, 0)),
        INDEX(sizeList!B:B, MATCH(TRIM(CLEAN(SUBSTITUTE(SUBSTITUTE(Y489, CHAR(13), ""), CHAR(10), " "))), sizeList!A:A, 0)),
        IF(ISNUMBER(MATCH(Y489, sizeList!A:A, 0)),
            INDEX(sizeList!B:B, MATCH(Y489, sizeList!A:A, 0)),
            IF(ISNUMBER(MATCH(TRIM(CLEAN(SUBSTITUTE(SUBSTITUTE(Y489, CHAR(13), ""), CHAR(10), " "))), sizeList!B:B, 0)),
                INDEX(sizeList!B:B, MATCH(TRIM(CLEAN(SUBSTITUTE(SUBSTITUTE(Y489, CHAR(13), ""), CHAR(10), " "))), sizeList!B:B, 0)),
                IF(ISNUMBER(MATCH(Y489, sizeList!B:B, 0)),
                    INDEX(sizeList!B:B, MATCH(Y489, sizeList!B:B, 0)),
                    "")
            )
        )
    ),
    ""
)</f>
        <v>125 cm</v>
      </c>
      <c r="Y489" s="35" t="s">
        <v>841</v>
      </c>
      <c r="Z489" s="35" t="s">
        <v>2610</v>
      </c>
      <c r="AA489" s="117" t="str">
        <f t="shared" si="63"/>
        <v>COGNAC</v>
      </c>
      <c r="AB489" s="7" t="str">
        <f>IF(AA489="", "", IFERROR(VLOOKUP(AA489, colorList!A:B,2,FALSE),""))</f>
        <v>konyak</v>
      </c>
      <c r="AC489" s="7" t="str">
        <f>IF(Z489="", "", IFERROR(VLOOKUP(Z489, colorList!A:B,2,FALSE),""))</f>
        <v>konyak</v>
      </c>
      <c r="AD489" s="7"/>
    </row>
    <row r="490" spans="1:30" ht="60" customHeight="1" x14ac:dyDescent="0.25">
      <c r="A490" s="53" t="s">
        <v>870</v>
      </c>
      <c r="B490" s="7" t="str" cm="1">
        <f t="array" ref="B490">ProcessN2(S490,A490,C490)</f>
        <v>AC9425_COG</v>
      </c>
      <c r="C490" s="7" t="s">
        <v>1025</v>
      </c>
      <c r="D490" s="52" t="str">
        <f t="shared" si="56"/>
        <v>Acavallo anatómiai bőr heveder levehető szintetikus bárányszőrrel</v>
      </c>
      <c r="E490" s="52" t="s">
        <v>2765</v>
      </c>
      <c r="F490" s="52" t="str">
        <f t="shared" si="57"/>
        <v>ACAVALLO LEATHER ANATOMIC GIRTH WITH REMOVABLE ECOWOOL LINING</v>
      </c>
      <c r="G490" s="52" t="s">
        <v>2885</v>
      </c>
      <c r="H490" s="116" t="str">
        <f t="shared" si="58"/>
        <v>Acavallo</v>
      </c>
      <c r="I490" s="35" t="s">
        <v>2999</v>
      </c>
      <c r="J490" s="53" t="str">
        <f t="shared" si="59"/>
        <v>Lófelszerelés</v>
      </c>
      <c r="K490" s="53" t="s">
        <v>3007</v>
      </c>
      <c r="L490" s="53" t="str">
        <f t="shared" si="60"/>
        <v>Nyereg és tartozékai</v>
      </c>
      <c r="M490" s="53" t="s">
        <v>3008</v>
      </c>
      <c r="N490" s="35" t="str">
        <f t="shared" si="61"/>
        <v>Heveder</v>
      </c>
      <c r="O490" s="35" t="s">
        <v>3009</v>
      </c>
      <c r="P490" s="53" t="str">
        <f t="shared" si="62"/>
        <v>Univerzális heveder</v>
      </c>
      <c r="Q490" s="53" t="s">
        <v>3010</v>
      </c>
      <c r="R490" s="55" t="s">
        <v>3115</v>
      </c>
      <c r="S490" s="35" t="s">
        <v>1604</v>
      </c>
      <c r="T490" s="34">
        <v>0</v>
      </c>
      <c r="U490" s="35">
        <v>228</v>
      </c>
      <c r="V490" s="1" t="s">
        <v>2603</v>
      </c>
      <c r="W490" s="55">
        <v>1</v>
      </c>
      <c r="X490" s="35" t="str">
        <f>IFERROR(
    IF(ISNUMBER(MATCH(TRIM(CLEAN(SUBSTITUTE(SUBSTITUTE(Y490, CHAR(13), ""), CHAR(10), " "))), sizeList!A:A, 0)),
        INDEX(sizeList!B:B, MATCH(TRIM(CLEAN(SUBSTITUTE(SUBSTITUTE(Y490, CHAR(13), ""), CHAR(10), " "))), sizeList!A:A, 0)),
        IF(ISNUMBER(MATCH(Y490, sizeList!A:A, 0)),
            INDEX(sizeList!B:B, MATCH(Y490, sizeList!A:A, 0)),
            IF(ISNUMBER(MATCH(TRIM(CLEAN(SUBSTITUTE(SUBSTITUTE(Y490, CHAR(13), ""), CHAR(10), " "))), sizeList!B:B, 0)),
                INDEX(sizeList!B:B, MATCH(TRIM(CLEAN(SUBSTITUTE(SUBSTITUTE(Y490, CHAR(13), ""), CHAR(10), " "))), sizeList!B:B, 0)),
                IF(ISNUMBER(MATCH(Y490, sizeList!B:B, 0)),
                    INDEX(sizeList!B:B, MATCH(Y490, sizeList!B:B, 0)),
                    "")
            )
        )
    ),
    ""
)</f>
        <v>130 cm</v>
      </c>
      <c r="Y490" s="35" t="s">
        <v>842</v>
      </c>
      <c r="Z490" s="35" t="s">
        <v>2610</v>
      </c>
      <c r="AA490" s="117" t="str">
        <f t="shared" si="63"/>
        <v>COGNAC</v>
      </c>
      <c r="AB490" s="7" t="str">
        <f>IF(AA490="", "", IFERROR(VLOOKUP(AA490, colorList!A:B,2,FALSE),""))</f>
        <v>konyak</v>
      </c>
      <c r="AC490" s="7" t="str">
        <f>IF(Z490="", "", IFERROR(VLOOKUP(Z490, colorList!A:B,2,FALSE),""))</f>
        <v>konyak</v>
      </c>
      <c r="AD490" s="7"/>
    </row>
    <row r="491" spans="1:30" ht="60" customHeight="1" x14ac:dyDescent="0.25">
      <c r="A491" s="53" t="s">
        <v>870</v>
      </c>
      <c r="B491" s="7" t="str" cm="1">
        <f t="array" ref="B491">ProcessN2(S491,A491,C491)</f>
        <v>AC9425_COG</v>
      </c>
      <c r="C491" s="7" t="s">
        <v>1026</v>
      </c>
      <c r="D491" s="52" t="str">
        <f t="shared" si="56"/>
        <v>Acavallo anatómiai bőr heveder levehető szintetikus bárányszőrrel</v>
      </c>
      <c r="E491" s="52" t="s">
        <v>2765</v>
      </c>
      <c r="F491" s="52" t="str">
        <f t="shared" si="57"/>
        <v>ACAVALLO LEATHER ANATOMIC GIRTH WITH REMOVABLE ECOWOOL LINING</v>
      </c>
      <c r="G491" s="52" t="s">
        <v>2885</v>
      </c>
      <c r="H491" s="116" t="str">
        <f t="shared" si="58"/>
        <v>Acavallo</v>
      </c>
      <c r="I491" s="35" t="s">
        <v>2999</v>
      </c>
      <c r="J491" s="53" t="str">
        <f t="shared" si="59"/>
        <v>Lófelszerelés</v>
      </c>
      <c r="K491" s="53" t="s">
        <v>3007</v>
      </c>
      <c r="L491" s="53" t="str">
        <f t="shared" si="60"/>
        <v>Nyereg és tartozékai</v>
      </c>
      <c r="M491" s="53" t="s">
        <v>3008</v>
      </c>
      <c r="N491" s="35" t="str">
        <f t="shared" si="61"/>
        <v>Heveder</v>
      </c>
      <c r="O491" s="35" t="s">
        <v>3009</v>
      </c>
      <c r="P491" s="53" t="str">
        <f t="shared" si="62"/>
        <v>Univerzális heveder</v>
      </c>
      <c r="Q491" s="53" t="s">
        <v>3010</v>
      </c>
      <c r="R491" s="55" t="s">
        <v>3115</v>
      </c>
      <c r="S491" s="35" t="s">
        <v>1605</v>
      </c>
      <c r="T491" s="34">
        <v>0</v>
      </c>
      <c r="U491" s="35">
        <v>228</v>
      </c>
      <c r="V491" s="1" t="s">
        <v>2603</v>
      </c>
      <c r="W491" s="55">
        <v>1</v>
      </c>
      <c r="X491" s="35" t="str">
        <f>IFERROR(
    IF(ISNUMBER(MATCH(TRIM(CLEAN(SUBSTITUTE(SUBSTITUTE(Y491, CHAR(13), ""), CHAR(10), " "))), sizeList!A:A, 0)),
        INDEX(sizeList!B:B, MATCH(TRIM(CLEAN(SUBSTITUTE(SUBSTITUTE(Y491, CHAR(13), ""), CHAR(10), " "))), sizeList!A:A, 0)),
        IF(ISNUMBER(MATCH(Y491, sizeList!A:A, 0)),
            INDEX(sizeList!B:B, MATCH(Y491, sizeList!A:A, 0)),
            IF(ISNUMBER(MATCH(TRIM(CLEAN(SUBSTITUTE(SUBSTITUTE(Y491, CHAR(13), ""), CHAR(10), " "))), sizeList!B:B, 0)),
                INDEX(sizeList!B:B, MATCH(TRIM(CLEAN(SUBSTITUTE(SUBSTITUTE(Y491, CHAR(13), ""), CHAR(10), " "))), sizeList!B:B, 0)),
                IF(ISNUMBER(MATCH(Y491, sizeList!B:B, 0)),
                    INDEX(sizeList!B:B, MATCH(Y491, sizeList!B:B, 0)),
                    "")
            )
        )
    ),
    ""
)</f>
        <v>135 cm</v>
      </c>
      <c r="Y491" s="35" t="s">
        <v>843</v>
      </c>
      <c r="Z491" s="35" t="s">
        <v>2610</v>
      </c>
      <c r="AA491" s="117" t="str">
        <f t="shared" si="63"/>
        <v>COGNAC</v>
      </c>
      <c r="AB491" s="7" t="str">
        <f>IF(AA491="", "", IFERROR(VLOOKUP(AA491, colorList!A:B,2,FALSE),""))</f>
        <v>konyak</v>
      </c>
      <c r="AC491" s="7" t="str">
        <f>IF(Z491="", "", IFERROR(VLOOKUP(Z491, colorList!A:B,2,FALSE),""))</f>
        <v>konyak</v>
      </c>
      <c r="AD491" s="7"/>
    </row>
    <row r="492" spans="1:30" ht="60" customHeight="1" x14ac:dyDescent="0.25">
      <c r="A492" s="53" t="s">
        <v>870</v>
      </c>
      <c r="B492" s="7" t="str" cm="1">
        <f t="array" ref="B492">ProcessN2(S492,A492,C492)</f>
        <v>AC9425_COG</v>
      </c>
      <c r="C492" s="7" t="s">
        <v>1027</v>
      </c>
      <c r="D492" s="52" t="str">
        <f t="shared" si="56"/>
        <v>Acavallo anatómiai bőr heveder levehető szintetikus bárányszőrrel</v>
      </c>
      <c r="E492" s="52" t="s">
        <v>2765</v>
      </c>
      <c r="F492" s="52" t="str">
        <f t="shared" si="57"/>
        <v>ACAVALLO LEATHER ANATOMIC GIRTH WITH REMOVABLE ECOWOOL LINING</v>
      </c>
      <c r="G492" s="52" t="s">
        <v>2885</v>
      </c>
      <c r="H492" s="116" t="str">
        <f t="shared" si="58"/>
        <v>Acavallo</v>
      </c>
      <c r="I492" s="35" t="s">
        <v>2999</v>
      </c>
      <c r="J492" s="53" t="str">
        <f t="shared" si="59"/>
        <v>Lófelszerelés</v>
      </c>
      <c r="K492" s="53" t="s">
        <v>3007</v>
      </c>
      <c r="L492" s="53" t="str">
        <f t="shared" si="60"/>
        <v>Nyereg és tartozékai</v>
      </c>
      <c r="M492" s="53" t="s">
        <v>3008</v>
      </c>
      <c r="N492" s="35" t="str">
        <f t="shared" si="61"/>
        <v>Heveder</v>
      </c>
      <c r="O492" s="35" t="s">
        <v>3009</v>
      </c>
      <c r="P492" s="53" t="str">
        <f t="shared" si="62"/>
        <v>Univerzális heveder</v>
      </c>
      <c r="Q492" s="53" t="s">
        <v>3010</v>
      </c>
      <c r="R492" s="55" t="s">
        <v>3115</v>
      </c>
      <c r="S492" s="35" t="s">
        <v>1606</v>
      </c>
      <c r="T492" s="34">
        <v>0</v>
      </c>
      <c r="U492" s="35">
        <v>228</v>
      </c>
      <c r="V492" s="1" t="s">
        <v>2603</v>
      </c>
      <c r="W492" s="55">
        <v>1</v>
      </c>
      <c r="X492" s="35" t="str">
        <f>IFERROR(
    IF(ISNUMBER(MATCH(TRIM(CLEAN(SUBSTITUTE(SUBSTITUTE(Y492, CHAR(13), ""), CHAR(10), " "))), sizeList!A:A, 0)),
        INDEX(sizeList!B:B, MATCH(TRIM(CLEAN(SUBSTITUTE(SUBSTITUTE(Y492, CHAR(13), ""), CHAR(10), " "))), sizeList!A:A, 0)),
        IF(ISNUMBER(MATCH(Y492, sizeList!A:A, 0)),
            INDEX(sizeList!B:B, MATCH(Y492, sizeList!A:A, 0)),
            IF(ISNUMBER(MATCH(TRIM(CLEAN(SUBSTITUTE(SUBSTITUTE(Y492, CHAR(13), ""), CHAR(10), " "))), sizeList!B:B, 0)),
                INDEX(sizeList!B:B, MATCH(TRIM(CLEAN(SUBSTITUTE(SUBSTITUTE(Y492, CHAR(13), ""), CHAR(10), " "))), sizeList!B:B, 0)),
                IF(ISNUMBER(MATCH(Y492, sizeList!B:B, 0)),
                    INDEX(sizeList!B:B, MATCH(Y492, sizeList!B:B, 0)),
                    "")
            )
        )
    ),
    ""
)</f>
        <v>140 cm</v>
      </c>
      <c r="Y492" s="35" t="s">
        <v>844</v>
      </c>
      <c r="Z492" s="35" t="s">
        <v>2610</v>
      </c>
      <c r="AA492" s="117" t="str">
        <f t="shared" si="63"/>
        <v>COGNAC</v>
      </c>
      <c r="AB492" s="7" t="str">
        <f>IF(AA492="", "", IFERROR(VLOOKUP(AA492, colorList!A:B,2,FALSE),""))</f>
        <v>konyak</v>
      </c>
      <c r="AC492" s="7" t="str">
        <f>IF(Z492="", "", IFERROR(VLOOKUP(Z492, colorList!A:B,2,FALSE),""))</f>
        <v>konyak</v>
      </c>
      <c r="AD492" s="7"/>
    </row>
    <row r="493" spans="1:30" ht="60" customHeight="1" x14ac:dyDescent="0.25">
      <c r="A493" s="53" t="s">
        <v>870</v>
      </c>
      <c r="B493" s="7" t="str" cm="1">
        <f t="array" ref="B493">ProcessN2(S493,A493,C493)</f>
        <v>AC9425_COG</v>
      </c>
      <c r="C493" s="7" t="s">
        <v>1028</v>
      </c>
      <c r="D493" s="52" t="str">
        <f t="shared" si="56"/>
        <v>Acavallo anatómiai bőr heveder levehető szintetikus bárányszőrrel</v>
      </c>
      <c r="E493" s="52" t="s">
        <v>2765</v>
      </c>
      <c r="F493" s="52" t="str">
        <f t="shared" si="57"/>
        <v>ACAVALLO LEATHER ANATOMIC GIRTH WITH REMOVABLE ECOWOOL LINING</v>
      </c>
      <c r="G493" s="52" t="s">
        <v>2885</v>
      </c>
      <c r="H493" s="116" t="str">
        <f t="shared" si="58"/>
        <v>Acavallo</v>
      </c>
      <c r="I493" s="35" t="s">
        <v>2999</v>
      </c>
      <c r="J493" s="53" t="str">
        <f t="shared" si="59"/>
        <v>Lófelszerelés</v>
      </c>
      <c r="K493" s="53" t="s">
        <v>3007</v>
      </c>
      <c r="L493" s="53" t="str">
        <f t="shared" si="60"/>
        <v>Nyereg és tartozékai</v>
      </c>
      <c r="M493" s="53" t="s">
        <v>3008</v>
      </c>
      <c r="N493" s="35" t="str">
        <f t="shared" si="61"/>
        <v>Heveder</v>
      </c>
      <c r="O493" s="35" t="s">
        <v>3009</v>
      </c>
      <c r="P493" s="53" t="str">
        <f t="shared" si="62"/>
        <v>Univerzális heveder</v>
      </c>
      <c r="Q493" s="53" t="s">
        <v>3010</v>
      </c>
      <c r="R493" s="55" t="s">
        <v>3115</v>
      </c>
      <c r="S493" s="35" t="s">
        <v>1607</v>
      </c>
      <c r="T493" s="34">
        <v>0</v>
      </c>
      <c r="U493" s="35">
        <v>228</v>
      </c>
      <c r="V493" s="1" t="s">
        <v>2603</v>
      </c>
      <c r="W493" s="55">
        <v>1</v>
      </c>
      <c r="X493" s="35" t="str">
        <f>IFERROR(
    IF(ISNUMBER(MATCH(TRIM(CLEAN(SUBSTITUTE(SUBSTITUTE(Y493, CHAR(13), ""), CHAR(10), " "))), sizeList!A:A, 0)),
        INDEX(sizeList!B:B, MATCH(TRIM(CLEAN(SUBSTITUTE(SUBSTITUTE(Y493, CHAR(13), ""), CHAR(10), " "))), sizeList!A:A, 0)),
        IF(ISNUMBER(MATCH(Y493, sizeList!A:A, 0)),
            INDEX(sizeList!B:B, MATCH(Y493, sizeList!A:A, 0)),
            IF(ISNUMBER(MATCH(TRIM(CLEAN(SUBSTITUTE(SUBSTITUTE(Y493, CHAR(13), ""), CHAR(10), " "))), sizeList!B:B, 0)),
                INDEX(sizeList!B:B, MATCH(TRIM(CLEAN(SUBSTITUTE(SUBSTITUTE(Y493, CHAR(13), ""), CHAR(10), " "))), sizeList!B:B, 0)),
                IF(ISNUMBER(MATCH(Y493, sizeList!B:B, 0)),
                    INDEX(sizeList!B:B, MATCH(Y493, sizeList!B:B, 0)),
                    "")
            )
        )
    ),
    ""
)</f>
        <v>145 cm</v>
      </c>
      <c r="Y493" s="35" t="s">
        <v>845</v>
      </c>
      <c r="Z493" s="35" t="s">
        <v>2610</v>
      </c>
      <c r="AA493" s="117" t="str">
        <f t="shared" si="63"/>
        <v>COGNAC</v>
      </c>
      <c r="AB493" s="7" t="str">
        <f>IF(AA493="", "", IFERROR(VLOOKUP(AA493, colorList!A:B,2,FALSE),""))</f>
        <v>konyak</v>
      </c>
      <c r="AC493" s="7" t="str">
        <f>IF(Z493="", "", IFERROR(VLOOKUP(Z493, colorList!A:B,2,FALSE),""))</f>
        <v>konyak</v>
      </c>
      <c r="AD493" s="7"/>
    </row>
    <row r="494" spans="1:30" ht="60" customHeight="1" x14ac:dyDescent="0.25">
      <c r="A494" s="53" t="s">
        <v>870</v>
      </c>
      <c r="B494" s="7" t="str" cm="1">
        <f t="array" ref="B494">ProcessN2(S494,A494,C494)</f>
        <v>AC9425_COG</v>
      </c>
      <c r="C494" s="7" t="s">
        <v>1029</v>
      </c>
      <c r="D494" s="52" t="str">
        <f t="shared" si="56"/>
        <v>Acavallo anatómiai bőr heveder levehető szintetikus bárányszőrrel</v>
      </c>
      <c r="E494" s="52" t="s">
        <v>2765</v>
      </c>
      <c r="F494" s="52" t="str">
        <f t="shared" si="57"/>
        <v>ACAVALLO LEATHER ANATOMIC GIRTH WITH REMOVABLE ECOWOOL LINING</v>
      </c>
      <c r="G494" s="52" t="s">
        <v>2885</v>
      </c>
      <c r="H494" s="116" t="str">
        <f t="shared" si="58"/>
        <v>Acavallo</v>
      </c>
      <c r="I494" s="35" t="s">
        <v>2999</v>
      </c>
      <c r="J494" s="53" t="str">
        <f t="shared" si="59"/>
        <v>Lófelszerelés</v>
      </c>
      <c r="K494" s="53" t="s">
        <v>3007</v>
      </c>
      <c r="L494" s="53" t="str">
        <f t="shared" si="60"/>
        <v>Nyereg és tartozékai</v>
      </c>
      <c r="M494" s="53" t="s">
        <v>3008</v>
      </c>
      <c r="N494" s="35" t="str">
        <f t="shared" si="61"/>
        <v>Heveder</v>
      </c>
      <c r="O494" s="35" t="s">
        <v>3009</v>
      </c>
      <c r="P494" s="53" t="str">
        <f t="shared" si="62"/>
        <v>Univerzális heveder</v>
      </c>
      <c r="Q494" s="53" t="s">
        <v>3010</v>
      </c>
      <c r="R494" s="55" t="s">
        <v>3115</v>
      </c>
      <c r="S494" s="35" t="s">
        <v>1608</v>
      </c>
      <c r="T494" s="34">
        <v>0</v>
      </c>
      <c r="U494" s="35">
        <v>228</v>
      </c>
      <c r="V494" s="1" t="s">
        <v>2603</v>
      </c>
      <c r="W494" s="55">
        <v>1</v>
      </c>
      <c r="X494" s="35" t="str">
        <f>IFERROR(
    IF(ISNUMBER(MATCH(TRIM(CLEAN(SUBSTITUTE(SUBSTITUTE(Y494, CHAR(13), ""), CHAR(10), " "))), sizeList!A:A, 0)),
        INDEX(sizeList!B:B, MATCH(TRIM(CLEAN(SUBSTITUTE(SUBSTITUTE(Y494, CHAR(13), ""), CHAR(10), " "))), sizeList!A:A, 0)),
        IF(ISNUMBER(MATCH(Y494, sizeList!A:A, 0)),
            INDEX(sizeList!B:B, MATCH(Y494, sizeList!A:A, 0)),
            IF(ISNUMBER(MATCH(TRIM(CLEAN(SUBSTITUTE(SUBSTITUTE(Y494, CHAR(13), ""), CHAR(10), " "))), sizeList!B:B, 0)),
                INDEX(sizeList!B:B, MATCH(TRIM(CLEAN(SUBSTITUTE(SUBSTITUTE(Y494, CHAR(13), ""), CHAR(10), " "))), sizeList!B:B, 0)),
                IF(ISNUMBER(MATCH(Y494, sizeList!B:B, 0)),
                    INDEX(sizeList!B:B, MATCH(Y494, sizeList!B:B, 0)),
                    "")
            )
        )
    ),
    ""
)</f>
        <v>150 cm</v>
      </c>
      <c r="Y494" s="35" t="s">
        <v>846</v>
      </c>
      <c r="Z494" s="35" t="s">
        <v>2610</v>
      </c>
      <c r="AA494" s="117" t="str">
        <f t="shared" si="63"/>
        <v>COGNAC</v>
      </c>
      <c r="AB494" s="7" t="str">
        <f>IF(AA494="", "", IFERROR(VLOOKUP(AA494, colorList!A:B,2,FALSE),""))</f>
        <v>konyak</v>
      </c>
      <c r="AC494" s="7" t="str">
        <f>IF(Z494="", "", IFERROR(VLOOKUP(Z494, colorList!A:B,2,FALSE),""))</f>
        <v>konyak</v>
      </c>
      <c r="AD494" s="7"/>
    </row>
    <row r="495" spans="1:30" ht="60" customHeight="1" x14ac:dyDescent="0.25">
      <c r="A495" s="53" t="s">
        <v>870</v>
      </c>
      <c r="B495" s="7" t="str" cm="1">
        <f t="array" ref="B495">ProcessN2(S495,A495,C495)</f>
        <v>AC9425_TM</v>
      </c>
      <c r="C495" s="7" t="s">
        <v>1030</v>
      </c>
      <c r="D495" s="52" t="str">
        <f t="shared" si="56"/>
        <v>Acavallo anatómiai bőr heveder levehető szintetikus bárányszőrrel</v>
      </c>
      <c r="E495" s="52" t="s">
        <v>2765</v>
      </c>
      <c r="F495" s="52" t="str">
        <f t="shared" si="57"/>
        <v>ACAVALLO LEATHER ANATOMIC GIRTH WITH REMOVABLE ECOWOOL LINING</v>
      </c>
      <c r="G495" s="52" t="s">
        <v>2885</v>
      </c>
      <c r="H495" s="116" t="str">
        <f t="shared" si="58"/>
        <v>Acavallo</v>
      </c>
      <c r="I495" s="35" t="s">
        <v>2999</v>
      </c>
      <c r="J495" s="53" t="str">
        <f t="shared" si="59"/>
        <v>Lófelszerelés</v>
      </c>
      <c r="K495" s="53" t="s">
        <v>3007</v>
      </c>
      <c r="L495" s="53" t="str">
        <f t="shared" si="60"/>
        <v>Nyereg és tartozékai</v>
      </c>
      <c r="M495" s="53" t="s">
        <v>3008</v>
      </c>
      <c r="N495" s="35" t="str">
        <f t="shared" si="61"/>
        <v>Heveder</v>
      </c>
      <c r="O495" s="35" t="s">
        <v>3009</v>
      </c>
      <c r="P495" s="53" t="str">
        <f t="shared" si="62"/>
        <v>Univerzális heveder</v>
      </c>
      <c r="Q495" s="53" t="s">
        <v>3010</v>
      </c>
      <c r="R495" s="55" t="s">
        <v>3115</v>
      </c>
      <c r="S495" s="35" t="s">
        <v>1609</v>
      </c>
      <c r="T495" s="34">
        <v>0</v>
      </c>
      <c r="U495" s="35">
        <v>228</v>
      </c>
      <c r="V495" s="1" t="s">
        <v>2603</v>
      </c>
      <c r="W495" s="55">
        <v>1</v>
      </c>
      <c r="X495" s="35" t="str">
        <f>IFERROR(
    IF(ISNUMBER(MATCH(TRIM(CLEAN(SUBSTITUTE(SUBSTITUTE(Y495, CHAR(13), ""), CHAR(10), " "))), sizeList!A:A, 0)),
        INDEX(sizeList!B:B, MATCH(TRIM(CLEAN(SUBSTITUTE(SUBSTITUTE(Y495, CHAR(13), ""), CHAR(10), " "))), sizeList!A:A, 0)),
        IF(ISNUMBER(MATCH(Y495, sizeList!A:A, 0)),
            INDEX(sizeList!B:B, MATCH(Y495, sizeList!A:A, 0)),
            IF(ISNUMBER(MATCH(TRIM(CLEAN(SUBSTITUTE(SUBSTITUTE(Y495, CHAR(13), ""), CHAR(10), " "))), sizeList!B:B, 0)),
                INDEX(sizeList!B:B, MATCH(TRIM(CLEAN(SUBSTITUTE(SUBSTITUTE(Y495, CHAR(13), ""), CHAR(10), " "))), sizeList!B:B, 0)),
                IF(ISNUMBER(MATCH(Y495, sizeList!B:B, 0)),
                    INDEX(sizeList!B:B, MATCH(Y495, sizeList!B:B, 0)),
                    "")
            )
        )
    ),
    ""
)</f>
        <v>110 cm</v>
      </c>
      <c r="Y495" s="35" t="s">
        <v>837</v>
      </c>
      <c r="Z495" s="35" t="s">
        <v>2605</v>
      </c>
      <c r="AA495" s="117" t="str">
        <f t="shared" si="63"/>
        <v>DARK BROWN</v>
      </c>
      <c r="AB495" s="7" t="str">
        <f>IF(AA495="", "", IFERROR(VLOOKUP(AA495, colorList!A:B,2,FALSE),""))</f>
        <v>sötétbarna</v>
      </c>
      <c r="AC495" s="7" t="str">
        <f>IF(Z495="", "", IFERROR(VLOOKUP(Z495, colorList!A:B,2,FALSE),""))</f>
        <v>sötétbarna</v>
      </c>
      <c r="AD495" s="7"/>
    </row>
    <row r="496" spans="1:30" ht="60" customHeight="1" x14ac:dyDescent="0.25">
      <c r="A496" s="53" t="s">
        <v>870</v>
      </c>
      <c r="B496" s="7" t="str" cm="1">
        <f t="array" ref="B496">ProcessN2(S496,A496,C496)</f>
        <v>AC9425_TM</v>
      </c>
      <c r="C496" s="7" t="s">
        <v>985</v>
      </c>
      <c r="D496" s="52" t="str">
        <f t="shared" si="56"/>
        <v>Acavallo anatómiai bőr heveder levehető szintetikus bárányszőrrel</v>
      </c>
      <c r="E496" s="52" t="s">
        <v>2765</v>
      </c>
      <c r="F496" s="52" t="str">
        <f t="shared" si="57"/>
        <v>ACAVALLO LEATHER ANATOMIC GIRTH WITH REMOVABLE ECOWOOL LINING</v>
      </c>
      <c r="G496" s="52" t="s">
        <v>2885</v>
      </c>
      <c r="H496" s="116" t="str">
        <f t="shared" si="58"/>
        <v>Acavallo</v>
      </c>
      <c r="I496" s="35" t="s">
        <v>2999</v>
      </c>
      <c r="J496" s="53" t="str">
        <f t="shared" si="59"/>
        <v>Lófelszerelés</v>
      </c>
      <c r="K496" s="53" t="s">
        <v>3007</v>
      </c>
      <c r="L496" s="53" t="str">
        <f t="shared" si="60"/>
        <v>Nyereg és tartozékai</v>
      </c>
      <c r="M496" s="53" t="s">
        <v>3008</v>
      </c>
      <c r="N496" s="35" t="str">
        <f t="shared" si="61"/>
        <v>Heveder</v>
      </c>
      <c r="O496" s="35" t="s">
        <v>3009</v>
      </c>
      <c r="P496" s="53" t="str">
        <f t="shared" si="62"/>
        <v>Univerzális heveder</v>
      </c>
      <c r="Q496" s="53" t="s">
        <v>3010</v>
      </c>
      <c r="R496" s="55" t="s">
        <v>3115</v>
      </c>
      <c r="S496" s="35" t="s">
        <v>1610</v>
      </c>
      <c r="T496" s="34">
        <v>0</v>
      </c>
      <c r="U496" s="35">
        <v>228</v>
      </c>
      <c r="V496" s="1" t="s">
        <v>2603</v>
      </c>
      <c r="W496" s="55">
        <v>1</v>
      </c>
      <c r="X496" s="35" t="str">
        <f>IFERROR(
    IF(ISNUMBER(MATCH(TRIM(CLEAN(SUBSTITUTE(SUBSTITUTE(Y496, CHAR(13), ""), CHAR(10), " "))), sizeList!A:A, 0)),
        INDEX(sizeList!B:B, MATCH(TRIM(CLEAN(SUBSTITUTE(SUBSTITUTE(Y496, CHAR(13), ""), CHAR(10), " "))), sizeList!A:A, 0)),
        IF(ISNUMBER(MATCH(Y496, sizeList!A:A, 0)),
            INDEX(sizeList!B:B, MATCH(Y496, sizeList!A:A, 0)),
            IF(ISNUMBER(MATCH(TRIM(CLEAN(SUBSTITUTE(SUBSTITUTE(Y496, CHAR(13), ""), CHAR(10), " "))), sizeList!B:B, 0)),
                INDEX(sizeList!B:B, MATCH(TRIM(CLEAN(SUBSTITUTE(SUBSTITUTE(Y496, CHAR(13), ""), CHAR(10), " "))), sizeList!B:B, 0)),
                IF(ISNUMBER(MATCH(Y496, sizeList!B:B, 0)),
                    INDEX(sizeList!B:B, MATCH(Y496, sizeList!B:B, 0)),
                    "")
            )
        )
    ),
    ""
)</f>
        <v>115 cm</v>
      </c>
      <c r="Y496" s="35" t="s">
        <v>838</v>
      </c>
      <c r="Z496" s="35" t="s">
        <v>2605</v>
      </c>
      <c r="AA496" s="117" t="str">
        <f t="shared" si="63"/>
        <v>DARK BROWN</v>
      </c>
      <c r="AB496" s="7" t="str">
        <f>IF(AA496="", "", IFERROR(VLOOKUP(AA496, colorList!A:B,2,FALSE),""))</f>
        <v>sötétbarna</v>
      </c>
      <c r="AC496" s="7" t="str">
        <f>IF(Z496="", "", IFERROR(VLOOKUP(Z496, colorList!A:B,2,FALSE),""))</f>
        <v>sötétbarna</v>
      </c>
      <c r="AD496" s="7"/>
    </row>
    <row r="497" spans="1:30" ht="60" customHeight="1" x14ac:dyDescent="0.25">
      <c r="A497" s="53" t="s">
        <v>870</v>
      </c>
      <c r="B497" s="7" t="str" cm="1">
        <f t="array" ref="B497">ProcessN2(S497,A497,C497)</f>
        <v>AC9425_TM</v>
      </c>
      <c r="C497" s="7" t="s">
        <v>986</v>
      </c>
      <c r="D497" s="52" t="str">
        <f t="shared" si="56"/>
        <v>Acavallo anatómiai bőr heveder levehető szintetikus bárányszőrrel</v>
      </c>
      <c r="E497" s="52" t="s">
        <v>2765</v>
      </c>
      <c r="F497" s="52" t="str">
        <f t="shared" si="57"/>
        <v>ACAVALLO LEATHER ANATOMIC GIRTH WITH REMOVABLE ECOWOOL LINING</v>
      </c>
      <c r="G497" s="52" t="s">
        <v>2885</v>
      </c>
      <c r="H497" s="116" t="str">
        <f t="shared" si="58"/>
        <v>Acavallo</v>
      </c>
      <c r="I497" s="35" t="s">
        <v>2999</v>
      </c>
      <c r="J497" s="53" t="str">
        <f t="shared" si="59"/>
        <v>Lófelszerelés</v>
      </c>
      <c r="K497" s="53" t="s">
        <v>3007</v>
      </c>
      <c r="L497" s="53" t="str">
        <f t="shared" si="60"/>
        <v>Nyereg és tartozékai</v>
      </c>
      <c r="M497" s="53" t="s">
        <v>3008</v>
      </c>
      <c r="N497" s="35" t="str">
        <f t="shared" si="61"/>
        <v>Heveder</v>
      </c>
      <c r="O497" s="35" t="s">
        <v>3009</v>
      </c>
      <c r="P497" s="53" t="str">
        <f t="shared" si="62"/>
        <v>Univerzális heveder</v>
      </c>
      <c r="Q497" s="53" t="s">
        <v>3010</v>
      </c>
      <c r="R497" s="55" t="s">
        <v>3115</v>
      </c>
      <c r="S497" s="35" t="s">
        <v>1611</v>
      </c>
      <c r="T497" s="34">
        <v>0</v>
      </c>
      <c r="U497" s="35">
        <v>228</v>
      </c>
      <c r="V497" s="1" t="s">
        <v>2603</v>
      </c>
      <c r="W497" s="55">
        <v>1</v>
      </c>
      <c r="X497" s="35" t="str">
        <f>IFERROR(
    IF(ISNUMBER(MATCH(TRIM(CLEAN(SUBSTITUTE(SUBSTITUTE(Y497, CHAR(13), ""), CHAR(10), " "))), sizeList!A:A, 0)),
        INDEX(sizeList!B:B, MATCH(TRIM(CLEAN(SUBSTITUTE(SUBSTITUTE(Y497, CHAR(13), ""), CHAR(10), " "))), sizeList!A:A, 0)),
        IF(ISNUMBER(MATCH(Y497, sizeList!A:A, 0)),
            INDEX(sizeList!B:B, MATCH(Y497, sizeList!A:A, 0)),
            IF(ISNUMBER(MATCH(TRIM(CLEAN(SUBSTITUTE(SUBSTITUTE(Y497, CHAR(13), ""), CHAR(10), " "))), sizeList!B:B, 0)),
                INDEX(sizeList!B:B, MATCH(TRIM(CLEAN(SUBSTITUTE(SUBSTITUTE(Y497, CHAR(13), ""), CHAR(10), " "))), sizeList!B:B, 0)),
                IF(ISNUMBER(MATCH(Y497, sizeList!B:B, 0)),
                    INDEX(sizeList!B:B, MATCH(Y497, sizeList!B:B, 0)),
                    "")
            )
        )
    ),
    ""
)</f>
        <v>120 cm</v>
      </c>
      <c r="Y497" s="35" t="s">
        <v>840</v>
      </c>
      <c r="Z497" s="35" t="s">
        <v>2605</v>
      </c>
      <c r="AA497" s="117" t="str">
        <f t="shared" si="63"/>
        <v>DARK BROWN</v>
      </c>
      <c r="AB497" s="7" t="str">
        <f>IF(AA497="", "", IFERROR(VLOOKUP(AA497, colorList!A:B,2,FALSE),""))</f>
        <v>sötétbarna</v>
      </c>
      <c r="AC497" s="7" t="str">
        <f>IF(Z497="", "", IFERROR(VLOOKUP(Z497, colorList!A:B,2,FALSE),""))</f>
        <v>sötétbarna</v>
      </c>
      <c r="AD497" s="7"/>
    </row>
    <row r="498" spans="1:30" ht="60" customHeight="1" x14ac:dyDescent="0.25">
      <c r="A498" s="53" t="s">
        <v>870</v>
      </c>
      <c r="B498" s="7" t="str" cm="1">
        <f t="array" ref="B498">ProcessN2(S498,A498,C498)</f>
        <v>AC9425_TM</v>
      </c>
      <c r="C498" s="7" t="s">
        <v>987</v>
      </c>
      <c r="D498" s="52" t="str">
        <f t="shared" si="56"/>
        <v>Acavallo anatómiai bőr heveder levehető szintetikus bárányszőrrel</v>
      </c>
      <c r="E498" s="52" t="s">
        <v>2765</v>
      </c>
      <c r="F498" s="52" t="str">
        <f t="shared" si="57"/>
        <v>ACAVALLO LEATHER ANATOMIC GIRTH WITH REMOVABLE ECOWOOL LINING</v>
      </c>
      <c r="G498" s="52" t="s">
        <v>2885</v>
      </c>
      <c r="H498" s="116" t="str">
        <f t="shared" si="58"/>
        <v>Acavallo</v>
      </c>
      <c r="I498" s="35" t="s">
        <v>2999</v>
      </c>
      <c r="J498" s="53" t="str">
        <f t="shared" si="59"/>
        <v>Lófelszerelés</v>
      </c>
      <c r="K498" s="53" t="s">
        <v>3007</v>
      </c>
      <c r="L498" s="53" t="str">
        <f t="shared" si="60"/>
        <v>Nyereg és tartozékai</v>
      </c>
      <c r="M498" s="53" t="s">
        <v>3008</v>
      </c>
      <c r="N498" s="35" t="str">
        <f t="shared" si="61"/>
        <v>Heveder</v>
      </c>
      <c r="O498" s="35" t="s">
        <v>3009</v>
      </c>
      <c r="P498" s="53" t="str">
        <f t="shared" si="62"/>
        <v>Univerzális heveder</v>
      </c>
      <c r="Q498" s="53" t="s">
        <v>3010</v>
      </c>
      <c r="R498" s="55" t="s">
        <v>3115</v>
      </c>
      <c r="S498" s="35" t="s">
        <v>1612</v>
      </c>
      <c r="T498" s="34">
        <v>0</v>
      </c>
      <c r="U498" s="35">
        <v>228</v>
      </c>
      <c r="V498" s="1" t="s">
        <v>2603</v>
      </c>
      <c r="W498" s="55">
        <v>1</v>
      </c>
      <c r="X498" s="35" t="str">
        <f>IFERROR(
    IF(ISNUMBER(MATCH(TRIM(CLEAN(SUBSTITUTE(SUBSTITUTE(Y498, CHAR(13), ""), CHAR(10), " "))), sizeList!A:A, 0)),
        INDEX(sizeList!B:B, MATCH(TRIM(CLEAN(SUBSTITUTE(SUBSTITUTE(Y498, CHAR(13), ""), CHAR(10), " "))), sizeList!A:A, 0)),
        IF(ISNUMBER(MATCH(Y498, sizeList!A:A, 0)),
            INDEX(sizeList!B:B, MATCH(Y498, sizeList!A:A, 0)),
            IF(ISNUMBER(MATCH(TRIM(CLEAN(SUBSTITUTE(SUBSTITUTE(Y498, CHAR(13), ""), CHAR(10), " "))), sizeList!B:B, 0)),
                INDEX(sizeList!B:B, MATCH(TRIM(CLEAN(SUBSTITUTE(SUBSTITUTE(Y498, CHAR(13), ""), CHAR(10), " "))), sizeList!B:B, 0)),
                IF(ISNUMBER(MATCH(Y498, sizeList!B:B, 0)),
                    INDEX(sizeList!B:B, MATCH(Y498, sizeList!B:B, 0)),
                    "")
            )
        )
    ),
    ""
)</f>
        <v>125 cm</v>
      </c>
      <c r="Y498" s="35" t="s">
        <v>841</v>
      </c>
      <c r="Z498" s="35" t="s">
        <v>2605</v>
      </c>
      <c r="AA498" s="117" t="str">
        <f t="shared" si="63"/>
        <v>DARK BROWN</v>
      </c>
      <c r="AB498" s="7" t="str">
        <f>IF(AA498="", "", IFERROR(VLOOKUP(AA498, colorList!A:B,2,FALSE),""))</f>
        <v>sötétbarna</v>
      </c>
      <c r="AC498" s="7" t="str">
        <f>IF(Z498="", "", IFERROR(VLOOKUP(Z498, colorList!A:B,2,FALSE),""))</f>
        <v>sötétbarna</v>
      </c>
      <c r="AD498" s="7"/>
    </row>
    <row r="499" spans="1:30" ht="60" customHeight="1" x14ac:dyDescent="0.25">
      <c r="A499" s="53" t="s">
        <v>870</v>
      </c>
      <c r="B499" s="7" t="str" cm="1">
        <f t="array" ref="B499">ProcessN2(S499,A499,C499)</f>
        <v>AC9425_TM</v>
      </c>
      <c r="C499" s="7" t="s">
        <v>988</v>
      </c>
      <c r="D499" s="52" t="str">
        <f t="shared" si="56"/>
        <v>Acavallo anatómiai bőr heveder levehető szintetikus bárányszőrrel</v>
      </c>
      <c r="E499" s="52" t="s">
        <v>2765</v>
      </c>
      <c r="F499" s="52" t="str">
        <f t="shared" si="57"/>
        <v>ACAVALLO LEATHER ANATOMIC GIRTH WITH REMOVABLE ECOWOOL LINING</v>
      </c>
      <c r="G499" s="52" t="s">
        <v>2885</v>
      </c>
      <c r="H499" s="116" t="str">
        <f t="shared" si="58"/>
        <v>Acavallo</v>
      </c>
      <c r="I499" s="35" t="s">
        <v>2999</v>
      </c>
      <c r="J499" s="53" t="str">
        <f t="shared" si="59"/>
        <v>Lófelszerelés</v>
      </c>
      <c r="K499" s="53" t="s">
        <v>3007</v>
      </c>
      <c r="L499" s="53" t="str">
        <f t="shared" si="60"/>
        <v>Nyereg és tartozékai</v>
      </c>
      <c r="M499" s="53" t="s">
        <v>3008</v>
      </c>
      <c r="N499" s="35" t="str">
        <f t="shared" si="61"/>
        <v>Heveder</v>
      </c>
      <c r="O499" s="35" t="s">
        <v>3009</v>
      </c>
      <c r="P499" s="53" t="str">
        <f t="shared" si="62"/>
        <v>Univerzális heveder</v>
      </c>
      <c r="Q499" s="53" t="s">
        <v>3010</v>
      </c>
      <c r="R499" s="55" t="s">
        <v>3115</v>
      </c>
      <c r="S499" s="35" t="s">
        <v>1613</v>
      </c>
      <c r="T499" s="34">
        <v>0</v>
      </c>
      <c r="U499" s="35">
        <v>228</v>
      </c>
      <c r="V499" s="1" t="s">
        <v>2603</v>
      </c>
      <c r="W499" s="55">
        <v>1</v>
      </c>
      <c r="X499" s="35" t="str">
        <f>IFERROR(
    IF(ISNUMBER(MATCH(TRIM(CLEAN(SUBSTITUTE(SUBSTITUTE(Y499, CHAR(13), ""), CHAR(10), " "))), sizeList!A:A, 0)),
        INDEX(sizeList!B:B, MATCH(TRIM(CLEAN(SUBSTITUTE(SUBSTITUTE(Y499, CHAR(13), ""), CHAR(10), " "))), sizeList!A:A, 0)),
        IF(ISNUMBER(MATCH(Y499, sizeList!A:A, 0)),
            INDEX(sizeList!B:B, MATCH(Y499, sizeList!A:A, 0)),
            IF(ISNUMBER(MATCH(TRIM(CLEAN(SUBSTITUTE(SUBSTITUTE(Y499, CHAR(13), ""), CHAR(10), " "))), sizeList!B:B, 0)),
                INDEX(sizeList!B:B, MATCH(TRIM(CLEAN(SUBSTITUTE(SUBSTITUTE(Y499, CHAR(13), ""), CHAR(10), " "))), sizeList!B:B, 0)),
                IF(ISNUMBER(MATCH(Y499, sizeList!B:B, 0)),
                    INDEX(sizeList!B:B, MATCH(Y499, sizeList!B:B, 0)),
                    "")
            )
        )
    ),
    ""
)</f>
        <v>130 cm</v>
      </c>
      <c r="Y499" s="35" t="s">
        <v>842</v>
      </c>
      <c r="Z499" s="35" t="s">
        <v>2605</v>
      </c>
      <c r="AA499" s="117" t="str">
        <f t="shared" si="63"/>
        <v>DARK BROWN</v>
      </c>
      <c r="AB499" s="7" t="str">
        <f>IF(AA499="", "", IFERROR(VLOOKUP(AA499, colorList!A:B,2,FALSE),""))</f>
        <v>sötétbarna</v>
      </c>
      <c r="AC499" s="7" t="str">
        <f>IF(Z499="", "", IFERROR(VLOOKUP(Z499, colorList!A:B,2,FALSE),""))</f>
        <v>sötétbarna</v>
      </c>
      <c r="AD499" s="7"/>
    </row>
    <row r="500" spans="1:30" ht="60" customHeight="1" x14ac:dyDescent="0.25">
      <c r="A500" s="53" t="s">
        <v>870</v>
      </c>
      <c r="B500" s="7" t="str" cm="1">
        <f t="array" ref="B500">ProcessN2(S500,A500,C500)</f>
        <v>AC9425_TM</v>
      </c>
      <c r="C500" s="7" t="s">
        <v>989</v>
      </c>
      <c r="D500" s="52" t="str">
        <f t="shared" si="56"/>
        <v>Acavallo anatómiai bőr heveder levehető szintetikus bárányszőrrel</v>
      </c>
      <c r="E500" s="52" t="s">
        <v>2765</v>
      </c>
      <c r="F500" s="52" t="str">
        <f t="shared" si="57"/>
        <v>ACAVALLO LEATHER ANATOMIC GIRTH WITH REMOVABLE ECOWOOL LINING</v>
      </c>
      <c r="G500" s="52" t="s">
        <v>2885</v>
      </c>
      <c r="H500" s="116" t="str">
        <f t="shared" si="58"/>
        <v>Acavallo</v>
      </c>
      <c r="I500" s="35" t="s">
        <v>2999</v>
      </c>
      <c r="J500" s="53" t="str">
        <f t="shared" si="59"/>
        <v>Lófelszerelés</v>
      </c>
      <c r="K500" s="53" t="s">
        <v>3007</v>
      </c>
      <c r="L500" s="53" t="str">
        <f t="shared" si="60"/>
        <v>Nyereg és tartozékai</v>
      </c>
      <c r="M500" s="53" t="s">
        <v>3008</v>
      </c>
      <c r="N500" s="35" t="str">
        <f t="shared" si="61"/>
        <v>Heveder</v>
      </c>
      <c r="O500" s="35" t="s">
        <v>3009</v>
      </c>
      <c r="P500" s="53" t="str">
        <f t="shared" si="62"/>
        <v>Univerzális heveder</v>
      </c>
      <c r="Q500" s="53" t="s">
        <v>3010</v>
      </c>
      <c r="R500" s="55" t="s">
        <v>3115</v>
      </c>
      <c r="S500" s="35" t="s">
        <v>1614</v>
      </c>
      <c r="T500" s="34">
        <v>0</v>
      </c>
      <c r="U500" s="35">
        <v>228</v>
      </c>
      <c r="V500" s="1" t="s">
        <v>2603</v>
      </c>
      <c r="W500" s="55">
        <v>1</v>
      </c>
      <c r="X500" s="35" t="str">
        <f>IFERROR(
    IF(ISNUMBER(MATCH(TRIM(CLEAN(SUBSTITUTE(SUBSTITUTE(Y500, CHAR(13), ""), CHAR(10), " "))), sizeList!A:A, 0)),
        INDEX(sizeList!B:B, MATCH(TRIM(CLEAN(SUBSTITUTE(SUBSTITUTE(Y500, CHAR(13), ""), CHAR(10), " "))), sizeList!A:A, 0)),
        IF(ISNUMBER(MATCH(Y500, sizeList!A:A, 0)),
            INDEX(sizeList!B:B, MATCH(Y500, sizeList!A:A, 0)),
            IF(ISNUMBER(MATCH(TRIM(CLEAN(SUBSTITUTE(SUBSTITUTE(Y500, CHAR(13), ""), CHAR(10), " "))), sizeList!B:B, 0)),
                INDEX(sizeList!B:B, MATCH(TRIM(CLEAN(SUBSTITUTE(SUBSTITUTE(Y500, CHAR(13), ""), CHAR(10), " "))), sizeList!B:B, 0)),
                IF(ISNUMBER(MATCH(Y500, sizeList!B:B, 0)),
                    INDEX(sizeList!B:B, MATCH(Y500, sizeList!B:B, 0)),
                    "")
            )
        )
    ),
    ""
)</f>
        <v>135 cm</v>
      </c>
      <c r="Y500" s="35" t="s">
        <v>843</v>
      </c>
      <c r="Z500" s="35" t="s">
        <v>2605</v>
      </c>
      <c r="AA500" s="117" t="str">
        <f t="shared" si="63"/>
        <v>DARK BROWN</v>
      </c>
      <c r="AB500" s="7" t="str">
        <f>IF(AA500="", "", IFERROR(VLOOKUP(AA500, colorList!A:B,2,FALSE),""))</f>
        <v>sötétbarna</v>
      </c>
      <c r="AC500" s="7" t="str">
        <f>IF(Z500="", "", IFERROR(VLOOKUP(Z500, colorList!A:B,2,FALSE),""))</f>
        <v>sötétbarna</v>
      </c>
      <c r="AD500" s="7"/>
    </row>
    <row r="501" spans="1:30" ht="60" customHeight="1" x14ac:dyDescent="0.25">
      <c r="A501" s="53" t="s">
        <v>870</v>
      </c>
      <c r="B501" s="7" t="str" cm="1">
        <f t="array" ref="B501">ProcessN2(S501,A501,C501)</f>
        <v>AC9425_TM</v>
      </c>
      <c r="C501" s="7" t="s">
        <v>990</v>
      </c>
      <c r="D501" s="52" t="str">
        <f t="shared" si="56"/>
        <v>Acavallo anatómiai bőr heveder levehető szintetikus bárányszőrrel</v>
      </c>
      <c r="E501" s="52" t="s">
        <v>2765</v>
      </c>
      <c r="F501" s="52" t="str">
        <f t="shared" si="57"/>
        <v>ACAVALLO LEATHER ANATOMIC GIRTH WITH REMOVABLE ECOWOOL LINING</v>
      </c>
      <c r="G501" s="52" t="s">
        <v>2885</v>
      </c>
      <c r="H501" s="116" t="str">
        <f t="shared" si="58"/>
        <v>Acavallo</v>
      </c>
      <c r="I501" s="35" t="s">
        <v>2999</v>
      </c>
      <c r="J501" s="53" t="str">
        <f t="shared" si="59"/>
        <v>Lófelszerelés</v>
      </c>
      <c r="K501" s="53" t="s">
        <v>3007</v>
      </c>
      <c r="L501" s="53" t="str">
        <f t="shared" si="60"/>
        <v>Nyereg és tartozékai</v>
      </c>
      <c r="M501" s="53" t="s">
        <v>3008</v>
      </c>
      <c r="N501" s="35" t="str">
        <f t="shared" si="61"/>
        <v>Heveder</v>
      </c>
      <c r="O501" s="35" t="s">
        <v>3009</v>
      </c>
      <c r="P501" s="53" t="str">
        <f t="shared" si="62"/>
        <v>Univerzális heveder</v>
      </c>
      <c r="Q501" s="53" t="s">
        <v>3010</v>
      </c>
      <c r="R501" s="55" t="s">
        <v>3115</v>
      </c>
      <c r="S501" s="35" t="s">
        <v>1615</v>
      </c>
      <c r="T501" s="34">
        <v>0</v>
      </c>
      <c r="U501" s="35">
        <v>228</v>
      </c>
      <c r="V501" s="1" t="s">
        <v>2603</v>
      </c>
      <c r="W501" s="55">
        <v>1</v>
      </c>
      <c r="X501" s="35" t="str">
        <f>IFERROR(
    IF(ISNUMBER(MATCH(TRIM(CLEAN(SUBSTITUTE(SUBSTITUTE(Y501, CHAR(13), ""), CHAR(10), " "))), sizeList!A:A, 0)),
        INDEX(sizeList!B:B, MATCH(TRIM(CLEAN(SUBSTITUTE(SUBSTITUTE(Y501, CHAR(13), ""), CHAR(10), " "))), sizeList!A:A, 0)),
        IF(ISNUMBER(MATCH(Y501, sizeList!A:A, 0)),
            INDEX(sizeList!B:B, MATCH(Y501, sizeList!A:A, 0)),
            IF(ISNUMBER(MATCH(TRIM(CLEAN(SUBSTITUTE(SUBSTITUTE(Y501, CHAR(13), ""), CHAR(10), " "))), sizeList!B:B, 0)),
                INDEX(sizeList!B:B, MATCH(TRIM(CLEAN(SUBSTITUTE(SUBSTITUTE(Y501, CHAR(13), ""), CHAR(10), " "))), sizeList!B:B, 0)),
                IF(ISNUMBER(MATCH(Y501, sizeList!B:B, 0)),
                    INDEX(sizeList!B:B, MATCH(Y501, sizeList!B:B, 0)),
                    "")
            )
        )
    ),
    ""
)</f>
        <v>140 cm</v>
      </c>
      <c r="Y501" s="35" t="s">
        <v>844</v>
      </c>
      <c r="Z501" s="35" t="s">
        <v>2605</v>
      </c>
      <c r="AA501" s="117" t="str">
        <f t="shared" si="63"/>
        <v>DARK BROWN</v>
      </c>
      <c r="AB501" s="7" t="str">
        <f>IF(AA501="", "", IFERROR(VLOOKUP(AA501, colorList!A:B,2,FALSE),""))</f>
        <v>sötétbarna</v>
      </c>
      <c r="AC501" s="7" t="str">
        <f>IF(Z501="", "", IFERROR(VLOOKUP(Z501, colorList!A:B,2,FALSE),""))</f>
        <v>sötétbarna</v>
      </c>
      <c r="AD501" s="7"/>
    </row>
    <row r="502" spans="1:30" ht="60" customHeight="1" x14ac:dyDescent="0.25">
      <c r="A502" s="53" t="s">
        <v>870</v>
      </c>
      <c r="B502" s="7" t="str" cm="1">
        <f t="array" ref="B502">ProcessN2(S502,A502,C502)</f>
        <v>AC9425_TM</v>
      </c>
      <c r="C502" s="7" t="s">
        <v>1031</v>
      </c>
      <c r="D502" s="52" t="str">
        <f t="shared" si="56"/>
        <v>Acavallo anatómiai bőr heveder levehető szintetikus bárányszőrrel</v>
      </c>
      <c r="E502" s="52" t="s">
        <v>2765</v>
      </c>
      <c r="F502" s="52" t="str">
        <f t="shared" si="57"/>
        <v>ACAVALLO LEATHER ANATOMIC GIRTH WITH REMOVABLE ECOWOOL LINING</v>
      </c>
      <c r="G502" s="52" t="s">
        <v>2885</v>
      </c>
      <c r="H502" s="116" t="str">
        <f t="shared" si="58"/>
        <v>Acavallo</v>
      </c>
      <c r="I502" s="35" t="s">
        <v>2999</v>
      </c>
      <c r="J502" s="53" t="str">
        <f t="shared" si="59"/>
        <v>Lófelszerelés</v>
      </c>
      <c r="K502" s="53" t="s">
        <v>3007</v>
      </c>
      <c r="L502" s="53" t="str">
        <f t="shared" si="60"/>
        <v>Nyereg és tartozékai</v>
      </c>
      <c r="M502" s="53" t="s">
        <v>3008</v>
      </c>
      <c r="N502" s="35" t="str">
        <f t="shared" si="61"/>
        <v>Heveder</v>
      </c>
      <c r="O502" s="35" t="s">
        <v>3009</v>
      </c>
      <c r="P502" s="53" t="str">
        <f t="shared" si="62"/>
        <v>Univerzális heveder</v>
      </c>
      <c r="Q502" s="53" t="s">
        <v>3010</v>
      </c>
      <c r="R502" s="55" t="s">
        <v>3115</v>
      </c>
      <c r="S502" s="35" t="s">
        <v>1616</v>
      </c>
      <c r="T502" s="34">
        <v>0</v>
      </c>
      <c r="U502" s="35">
        <v>228</v>
      </c>
      <c r="V502" s="1" t="s">
        <v>2603</v>
      </c>
      <c r="W502" s="55">
        <v>1</v>
      </c>
      <c r="X502" s="35" t="str">
        <f>IFERROR(
    IF(ISNUMBER(MATCH(TRIM(CLEAN(SUBSTITUTE(SUBSTITUTE(Y502, CHAR(13), ""), CHAR(10), " "))), sizeList!A:A, 0)),
        INDEX(sizeList!B:B, MATCH(TRIM(CLEAN(SUBSTITUTE(SUBSTITUTE(Y502, CHAR(13), ""), CHAR(10), " "))), sizeList!A:A, 0)),
        IF(ISNUMBER(MATCH(Y502, sizeList!A:A, 0)),
            INDEX(sizeList!B:B, MATCH(Y502, sizeList!A:A, 0)),
            IF(ISNUMBER(MATCH(TRIM(CLEAN(SUBSTITUTE(SUBSTITUTE(Y502, CHAR(13), ""), CHAR(10), " "))), sizeList!B:B, 0)),
                INDEX(sizeList!B:B, MATCH(TRIM(CLEAN(SUBSTITUTE(SUBSTITUTE(Y502, CHAR(13), ""), CHAR(10), " "))), sizeList!B:B, 0)),
                IF(ISNUMBER(MATCH(Y502, sizeList!B:B, 0)),
                    INDEX(sizeList!B:B, MATCH(Y502, sizeList!B:B, 0)),
                    "")
            )
        )
    ),
    ""
)</f>
        <v>145 cm</v>
      </c>
      <c r="Y502" s="35" t="s">
        <v>845</v>
      </c>
      <c r="Z502" s="35" t="s">
        <v>2605</v>
      </c>
      <c r="AA502" s="117" t="str">
        <f t="shared" si="63"/>
        <v>DARK BROWN</v>
      </c>
      <c r="AB502" s="7" t="str">
        <f>IF(AA502="", "", IFERROR(VLOOKUP(AA502, colorList!A:B,2,FALSE),""))</f>
        <v>sötétbarna</v>
      </c>
      <c r="AC502" s="7" t="str">
        <f>IF(Z502="", "", IFERROR(VLOOKUP(Z502, colorList!A:B,2,FALSE),""))</f>
        <v>sötétbarna</v>
      </c>
      <c r="AD502" s="7"/>
    </row>
    <row r="503" spans="1:30" ht="60" customHeight="1" x14ac:dyDescent="0.25">
      <c r="A503" s="53" t="s">
        <v>870</v>
      </c>
      <c r="B503" s="7" t="str" cm="1">
        <f t="array" ref="B503">ProcessN2(S503,A503,C503)</f>
        <v>AC9425_TM</v>
      </c>
      <c r="C503" s="7" t="s">
        <v>1032</v>
      </c>
      <c r="D503" s="52" t="str">
        <f t="shared" si="56"/>
        <v>Acavallo anatómiai bőr heveder levehető szintetikus bárányszőrrel</v>
      </c>
      <c r="E503" s="52" t="s">
        <v>2765</v>
      </c>
      <c r="F503" s="52" t="str">
        <f t="shared" si="57"/>
        <v>ACAVALLO LEATHER ANATOMIC GIRTH WITH REMOVABLE ECOWOOL LINING</v>
      </c>
      <c r="G503" s="52" t="s">
        <v>2885</v>
      </c>
      <c r="H503" s="116" t="str">
        <f t="shared" si="58"/>
        <v>Acavallo</v>
      </c>
      <c r="I503" s="35" t="s">
        <v>2999</v>
      </c>
      <c r="J503" s="53" t="str">
        <f t="shared" si="59"/>
        <v>Lófelszerelés</v>
      </c>
      <c r="K503" s="53" t="s">
        <v>3007</v>
      </c>
      <c r="L503" s="53" t="str">
        <f t="shared" si="60"/>
        <v>Nyereg és tartozékai</v>
      </c>
      <c r="M503" s="53" t="s">
        <v>3008</v>
      </c>
      <c r="N503" s="35" t="str">
        <f t="shared" si="61"/>
        <v>Heveder</v>
      </c>
      <c r="O503" s="35" t="s">
        <v>3009</v>
      </c>
      <c r="P503" s="53" t="str">
        <f t="shared" si="62"/>
        <v>Univerzális heveder</v>
      </c>
      <c r="Q503" s="53" t="s">
        <v>3010</v>
      </c>
      <c r="R503" s="55" t="s">
        <v>3115</v>
      </c>
      <c r="S503" s="35" t="s">
        <v>1617</v>
      </c>
      <c r="T503" s="34">
        <v>0</v>
      </c>
      <c r="U503" s="35">
        <v>228</v>
      </c>
      <c r="V503" s="1" t="s">
        <v>2603</v>
      </c>
      <c r="W503" s="55">
        <v>1</v>
      </c>
      <c r="X503" s="35" t="str">
        <f>IFERROR(
    IF(ISNUMBER(MATCH(TRIM(CLEAN(SUBSTITUTE(SUBSTITUTE(Y503, CHAR(13), ""), CHAR(10), " "))), sizeList!A:A, 0)),
        INDEX(sizeList!B:B, MATCH(TRIM(CLEAN(SUBSTITUTE(SUBSTITUTE(Y503, CHAR(13), ""), CHAR(10), " "))), sizeList!A:A, 0)),
        IF(ISNUMBER(MATCH(Y503, sizeList!A:A, 0)),
            INDEX(sizeList!B:B, MATCH(Y503, sizeList!A:A, 0)),
            IF(ISNUMBER(MATCH(TRIM(CLEAN(SUBSTITUTE(SUBSTITUTE(Y503, CHAR(13), ""), CHAR(10), " "))), sizeList!B:B, 0)),
                INDEX(sizeList!B:B, MATCH(TRIM(CLEAN(SUBSTITUTE(SUBSTITUTE(Y503, CHAR(13), ""), CHAR(10), " "))), sizeList!B:B, 0)),
                IF(ISNUMBER(MATCH(Y503, sizeList!B:B, 0)),
                    INDEX(sizeList!B:B, MATCH(Y503, sizeList!B:B, 0)),
                    "")
            )
        )
    ),
    ""
)</f>
        <v>150 cm</v>
      </c>
      <c r="Y503" s="35" t="s">
        <v>846</v>
      </c>
      <c r="Z503" s="35" t="s">
        <v>2605</v>
      </c>
      <c r="AA503" s="117" t="str">
        <f t="shared" si="63"/>
        <v>DARK BROWN</v>
      </c>
      <c r="AB503" s="7" t="str">
        <f>IF(AA503="", "", IFERROR(VLOOKUP(AA503, colorList!A:B,2,FALSE),""))</f>
        <v>sötétbarna</v>
      </c>
      <c r="AC503" s="7" t="str">
        <f>IF(Z503="", "", IFERROR(VLOOKUP(Z503, colorList!A:B,2,FALSE),""))</f>
        <v>sötétbarna</v>
      </c>
      <c r="AD503" s="7"/>
    </row>
    <row r="504" spans="1:30" ht="60" customHeight="1" x14ac:dyDescent="0.25">
      <c r="A504" s="53" t="s">
        <v>871</v>
      </c>
      <c r="B504" s="7" t="str" cm="1">
        <f t="array" ref="B504">ProcessN2(S504,A504,C504)</f>
        <v>AC9430_BK</v>
      </c>
      <c r="C504" s="7" t="s">
        <v>1018</v>
      </c>
      <c r="D504" s="52" t="str">
        <f t="shared" si="56"/>
        <v>Acavallo anatómiai zselés bőr heveder</v>
      </c>
      <c r="E504" s="52" t="s">
        <v>2763</v>
      </c>
      <c r="F504" s="52" t="str">
        <f t="shared" si="57"/>
        <v>Anatomical jumping girth leather</v>
      </c>
      <c r="G504" s="52" t="s">
        <v>2886</v>
      </c>
      <c r="H504" s="116" t="str">
        <f t="shared" si="58"/>
        <v>Acavallo</v>
      </c>
      <c r="I504" s="35" t="s">
        <v>2999</v>
      </c>
      <c r="J504" s="53" t="str">
        <f t="shared" si="59"/>
        <v>Lófelszerelés</v>
      </c>
      <c r="K504" s="53" t="s">
        <v>3007</v>
      </c>
      <c r="L504" s="53" t="str">
        <f t="shared" si="60"/>
        <v>Nyereg és tartozékai</v>
      </c>
      <c r="M504" s="53" t="s">
        <v>3008</v>
      </c>
      <c r="N504" s="35" t="str">
        <f t="shared" si="61"/>
        <v>Heveder</v>
      </c>
      <c r="O504" s="35" t="s">
        <v>3009</v>
      </c>
      <c r="P504" s="53" t="str">
        <f t="shared" si="62"/>
        <v>Univerzális heveder</v>
      </c>
      <c r="Q504" s="53" t="s">
        <v>3010</v>
      </c>
      <c r="R504" s="55" t="s">
        <v>3116</v>
      </c>
      <c r="S504" s="35" t="s">
        <v>1618</v>
      </c>
      <c r="T504" s="34">
        <v>0</v>
      </c>
      <c r="U504" s="35">
        <v>232.5</v>
      </c>
      <c r="V504" s="1" t="s">
        <v>2603</v>
      </c>
      <c r="W504" s="55">
        <v>1</v>
      </c>
      <c r="X504" s="35" t="str">
        <f>IFERROR(
    IF(ISNUMBER(MATCH(TRIM(CLEAN(SUBSTITUTE(SUBSTITUTE(Y504, CHAR(13), ""), CHAR(10), " "))), sizeList!A:A, 0)),
        INDEX(sizeList!B:B, MATCH(TRIM(CLEAN(SUBSTITUTE(SUBSTITUTE(Y504, CHAR(13), ""), CHAR(10), " "))), sizeList!A:A, 0)),
        IF(ISNUMBER(MATCH(Y504, sizeList!A:A, 0)),
            INDEX(sizeList!B:B, MATCH(Y504, sizeList!A:A, 0)),
            IF(ISNUMBER(MATCH(TRIM(CLEAN(SUBSTITUTE(SUBSTITUTE(Y504, CHAR(13), ""), CHAR(10), " "))), sizeList!B:B, 0)),
                INDEX(sizeList!B:B, MATCH(TRIM(CLEAN(SUBSTITUTE(SUBSTITUTE(Y504, CHAR(13), ""), CHAR(10), " "))), sizeList!B:B, 0)),
                IF(ISNUMBER(MATCH(Y504, sizeList!B:B, 0)),
                    INDEX(sizeList!B:B, MATCH(Y504, sizeList!B:B, 0)),
                    "")
            )
        )
    ),
    ""
)</f>
        <v>110 cm</v>
      </c>
      <c r="Y504" s="35" t="s">
        <v>837</v>
      </c>
      <c r="Z504" s="35" t="s">
        <v>2604</v>
      </c>
      <c r="AA504" s="117" t="str">
        <f t="shared" si="63"/>
        <v>BLACK</v>
      </c>
      <c r="AB504" s="7" t="str">
        <f>IF(AA504="", "", IFERROR(VLOOKUP(AA504, colorList!A:B,2,FALSE),""))</f>
        <v>fekete</v>
      </c>
      <c r="AC504" s="7" t="str">
        <f>IF(Z504="", "", IFERROR(VLOOKUP(Z504, colorList!A:B,2,FALSE),""))</f>
        <v>fekete</v>
      </c>
      <c r="AD504" s="7"/>
    </row>
    <row r="505" spans="1:30" s="72" customFormat="1" ht="60" customHeight="1" x14ac:dyDescent="0.25">
      <c r="A505" s="53" t="s">
        <v>871</v>
      </c>
      <c r="B505" s="7" t="str" cm="1">
        <f t="array" ref="B505">ProcessN2(S505,A505,C505)</f>
        <v>AC9430_BK</v>
      </c>
      <c r="C505" s="7" t="s">
        <v>979</v>
      </c>
      <c r="D505" s="52" t="str">
        <f t="shared" si="56"/>
        <v>Acavallo anatómiai zselés bőr heveder</v>
      </c>
      <c r="E505" s="52" t="s">
        <v>2763</v>
      </c>
      <c r="F505" s="52" t="str">
        <f t="shared" si="57"/>
        <v>Anatomical jumping girth leather</v>
      </c>
      <c r="G505" s="52" t="s">
        <v>2886</v>
      </c>
      <c r="H505" s="116" t="str">
        <f t="shared" si="58"/>
        <v>Acavallo</v>
      </c>
      <c r="I505" s="35" t="s">
        <v>2999</v>
      </c>
      <c r="J505" s="53" t="str">
        <f t="shared" si="59"/>
        <v>Lófelszerelés</v>
      </c>
      <c r="K505" s="53" t="s">
        <v>3007</v>
      </c>
      <c r="L505" s="53" t="str">
        <f t="shared" si="60"/>
        <v>Nyereg és tartozékai</v>
      </c>
      <c r="M505" s="53" t="s">
        <v>3008</v>
      </c>
      <c r="N505" s="35" t="str">
        <f t="shared" si="61"/>
        <v>Heveder</v>
      </c>
      <c r="O505" s="35" t="s">
        <v>3009</v>
      </c>
      <c r="P505" s="53" t="str">
        <f t="shared" si="62"/>
        <v>Univerzális heveder</v>
      </c>
      <c r="Q505" s="53" t="s">
        <v>3010</v>
      </c>
      <c r="R505" s="55" t="s">
        <v>3116</v>
      </c>
      <c r="S505" s="35" t="s">
        <v>1619</v>
      </c>
      <c r="T505" s="34">
        <v>0</v>
      </c>
      <c r="U505" s="35">
        <v>232.5</v>
      </c>
      <c r="V505" s="1" t="s">
        <v>2603</v>
      </c>
      <c r="W505" s="55">
        <v>1</v>
      </c>
      <c r="X505" s="35" t="str">
        <f>IFERROR(
    IF(ISNUMBER(MATCH(TRIM(CLEAN(SUBSTITUTE(SUBSTITUTE(Y505, CHAR(13), ""), CHAR(10), " "))), sizeList!A:A, 0)),
        INDEX(sizeList!B:B, MATCH(TRIM(CLEAN(SUBSTITUTE(SUBSTITUTE(Y505, CHAR(13), ""), CHAR(10), " "))), sizeList!A:A, 0)),
        IF(ISNUMBER(MATCH(Y505, sizeList!A:A, 0)),
            INDEX(sizeList!B:B, MATCH(Y505, sizeList!A:A, 0)),
            IF(ISNUMBER(MATCH(TRIM(CLEAN(SUBSTITUTE(SUBSTITUTE(Y505, CHAR(13), ""), CHAR(10), " "))), sizeList!B:B, 0)),
                INDEX(sizeList!B:B, MATCH(TRIM(CLEAN(SUBSTITUTE(SUBSTITUTE(Y505, CHAR(13), ""), CHAR(10), " "))), sizeList!B:B, 0)),
                IF(ISNUMBER(MATCH(Y505, sizeList!B:B, 0)),
                    INDEX(sizeList!B:B, MATCH(Y505, sizeList!B:B, 0)),
                    "")
            )
        )
    ),
    ""
)</f>
        <v>115 cm</v>
      </c>
      <c r="Y505" s="35" t="s">
        <v>838</v>
      </c>
      <c r="Z505" s="35" t="s">
        <v>2604</v>
      </c>
      <c r="AA505" s="117" t="str">
        <f t="shared" si="63"/>
        <v>BLACK</v>
      </c>
      <c r="AB505" s="7" t="str">
        <f>IF(AA505="", "", IFERROR(VLOOKUP(AA505, colorList!A:B,2,FALSE),""))</f>
        <v>fekete</v>
      </c>
      <c r="AC505" s="7" t="str">
        <f>IF(Z505="", "", IFERROR(VLOOKUP(Z505, colorList!A:B,2,FALSE),""))</f>
        <v>fekete</v>
      </c>
    </row>
    <row r="506" spans="1:30" s="72" customFormat="1" ht="60" customHeight="1" x14ac:dyDescent="0.25">
      <c r="A506" s="53" t="s">
        <v>871</v>
      </c>
      <c r="B506" s="7" t="str" cm="1">
        <f t="array" ref="B506">ProcessN2(S506,A506,C506)</f>
        <v>AC9430_BK</v>
      </c>
      <c r="C506" s="7" t="s">
        <v>980</v>
      </c>
      <c r="D506" s="52" t="str">
        <f t="shared" si="56"/>
        <v>Acavallo anatómiai zselés bőr heveder</v>
      </c>
      <c r="E506" s="52" t="s">
        <v>2763</v>
      </c>
      <c r="F506" s="52" t="str">
        <f t="shared" si="57"/>
        <v>Anatomical jumping girth leather</v>
      </c>
      <c r="G506" s="52" t="s">
        <v>2886</v>
      </c>
      <c r="H506" s="116" t="str">
        <f t="shared" si="58"/>
        <v>Acavallo</v>
      </c>
      <c r="I506" s="35" t="s">
        <v>2999</v>
      </c>
      <c r="J506" s="53" t="str">
        <f t="shared" si="59"/>
        <v>Lófelszerelés</v>
      </c>
      <c r="K506" s="53" t="s">
        <v>3007</v>
      </c>
      <c r="L506" s="53" t="str">
        <f t="shared" si="60"/>
        <v>Nyereg és tartozékai</v>
      </c>
      <c r="M506" s="53" t="s">
        <v>3008</v>
      </c>
      <c r="N506" s="35" t="str">
        <f t="shared" si="61"/>
        <v>Heveder</v>
      </c>
      <c r="O506" s="35" t="s">
        <v>3009</v>
      </c>
      <c r="P506" s="53" t="str">
        <f t="shared" si="62"/>
        <v>Univerzális heveder</v>
      </c>
      <c r="Q506" s="53" t="s">
        <v>3010</v>
      </c>
      <c r="R506" s="55" t="s">
        <v>3116</v>
      </c>
      <c r="S506" s="35" t="s">
        <v>1620</v>
      </c>
      <c r="T506" s="34">
        <v>0</v>
      </c>
      <c r="U506" s="35">
        <v>232.5</v>
      </c>
      <c r="V506" s="1" t="s">
        <v>2603</v>
      </c>
      <c r="W506" s="55">
        <v>1</v>
      </c>
      <c r="X506" s="35" t="str">
        <f>IFERROR(
    IF(ISNUMBER(MATCH(TRIM(CLEAN(SUBSTITUTE(SUBSTITUTE(Y506, CHAR(13), ""), CHAR(10), " "))), sizeList!A:A, 0)),
        INDEX(sizeList!B:B, MATCH(TRIM(CLEAN(SUBSTITUTE(SUBSTITUTE(Y506, CHAR(13), ""), CHAR(10), " "))), sizeList!A:A, 0)),
        IF(ISNUMBER(MATCH(Y506, sizeList!A:A, 0)),
            INDEX(sizeList!B:B, MATCH(Y506, sizeList!A:A, 0)),
            IF(ISNUMBER(MATCH(TRIM(CLEAN(SUBSTITUTE(SUBSTITUTE(Y506, CHAR(13), ""), CHAR(10), " "))), sizeList!B:B, 0)),
                INDEX(sizeList!B:B, MATCH(TRIM(CLEAN(SUBSTITUTE(SUBSTITUTE(Y506, CHAR(13), ""), CHAR(10), " "))), sizeList!B:B, 0)),
                IF(ISNUMBER(MATCH(Y506, sizeList!B:B, 0)),
                    INDEX(sizeList!B:B, MATCH(Y506, sizeList!B:B, 0)),
                    "")
            )
        )
    ),
    ""
)</f>
        <v>120 cm</v>
      </c>
      <c r="Y506" s="35" t="s">
        <v>840</v>
      </c>
      <c r="Z506" s="35" t="s">
        <v>2604</v>
      </c>
      <c r="AA506" s="117" t="str">
        <f t="shared" si="63"/>
        <v>BLACK</v>
      </c>
      <c r="AB506" s="7" t="str">
        <f>IF(AA506="", "", IFERROR(VLOOKUP(AA506, colorList!A:B,2,FALSE),""))</f>
        <v>fekete</v>
      </c>
      <c r="AC506" s="7" t="str">
        <f>IF(Z506="", "", IFERROR(VLOOKUP(Z506, colorList!A:B,2,FALSE),""))</f>
        <v>fekete</v>
      </c>
    </row>
    <row r="507" spans="1:30" s="72" customFormat="1" ht="60" customHeight="1" x14ac:dyDescent="0.25">
      <c r="A507" s="53" t="s">
        <v>871</v>
      </c>
      <c r="B507" s="7" t="str" cm="1">
        <f t="array" ref="B507">ProcessN2(S507,A507,C507)</f>
        <v>AC9430_BK</v>
      </c>
      <c r="C507" s="7" t="s">
        <v>981</v>
      </c>
      <c r="D507" s="52" t="str">
        <f t="shared" si="56"/>
        <v>Acavallo anatómiai zselés bőr heveder</v>
      </c>
      <c r="E507" s="52" t="s">
        <v>2763</v>
      </c>
      <c r="F507" s="52" t="str">
        <f t="shared" si="57"/>
        <v>Anatomical jumping girth leather</v>
      </c>
      <c r="G507" s="52" t="s">
        <v>2886</v>
      </c>
      <c r="H507" s="116" t="str">
        <f t="shared" si="58"/>
        <v>Acavallo</v>
      </c>
      <c r="I507" s="35" t="s">
        <v>2999</v>
      </c>
      <c r="J507" s="53" t="str">
        <f t="shared" si="59"/>
        <v>Lófelszerelés</v>
      </c>
      <c r="K507" s="53" t="s">
        <v>3007</v>
      </c>
      <c r="L507" s="53" t="str">
        <f t="shared" si="60"/>
        <v>Nyereg és tartozékai</v>
      </c>
      <c r="M507" s="53" t="s">
        <v>3008</v>
      </c>
      <c r="N507" s="35" t="str">
        <f t="shared" si="61"/>
        <v>Heveder</v>
      </c>
      <c r="O507" s="35" t="s">
        <v>3009</v>
      </c>
      <c r="P507" s="53" t="str">
        <f t="shared" si="62"/>
        <v>Univerzális heveder</v>
      </c>
      <c r="Q507" s="53" t="s">
        <v>3010</v>
      </c>
      <c r="R507" s="55" t="s">
        <v>3116</v>
      </c>
      <c r="S507" s="35" t="s">
        <v>1621</v>
      </c>
      <c r="T507" s="34">
        <v>0</v>
      </c>
      <c r="U507" s="35">
        <v>232.5</v>
      </c>
      <c r="V507" s="1" t="s">
        <v>2603</v>
      </c>
      <c r="W507" s="55">
        <v>1</v>
      </c>
      <c r="X507" s="35" t="str">
        <f>IFERROR(
    IF(ISNUMBER(MATCH(TRIM(CLEAN(SUBSTITUTE(SUBSTITUTE(Y507, CHAR(13), ""), CHAR(10), " "))), sizeList!A:A, 0)),
        INDEX(sizeList!B:B, MATCH(TRIM(CLEAN(SUBSTITUTE(SUBSTITUTE(Y507, CHAR(13), ""), CHAR(10), " "))), sizeList!A:A, 0)),
        IF(ISNUMBER(MATCH(Y507, sizeList!A:A, 0)),
            INDEX(sizeList!B:B, MATCH(Y507, sizeList!A:A, 0)),
            IF(ISNUMBER(MATCH(TRIM(CLEAN(SUBSTITUTE(SUBSTITUTE(Y507, CHAR(13), ""), CHAR(10), " "))), sizeList!B:B, 0)),
                INDEX(sizeList!B:B, MATCH(TRIM(CLEAN(SUBSTITUTE(SUBSTITUTE(Y507, CHAR(13), ""), CHAR(10), " "))), sizeList!B:B, 0)),
                IF(ISNUMBER(MATCH(Y507, sizeList!B:B, 0)),
                    INDEX(sizeList!B:B, MATCH(Y507, sizeList!B:B, 0)),
                    "")
            )
        )
    ),
    ""
)</f>
        <v>125 cm</v>
      </c>
      <c r="Y507" s="35" t="s">
        <v>841</v>
      </c>
      <c r="Z507" s="35" t="s">
        <v>2604</v>
      </c>
      <c r="AA507" s="117" t="str">
        <f t="shared" si="63"/>
        <v>BLACK</v>
      </c>
      <c r="AB507" s="7" t="str">
        <f>IF(AA507="", "", IFERROR(VLOOKUP(AA507, colorList!A:B,2,FALSE),""))</f>
        <v>fekete</v>
      </c>
      <c r="AC507" s="7" t="str">
        <f>IF(Z507="", "", IFERROR(VLOOKUP(Z507, colorList!A:B,2,FALSE),""))</f>
        <v>fekete</v>
      </c>
    </row>
    <row r="508" spans="1:30" s="72" customFormat="1" ht="60" customHeight="1" x14ac:dyDescent="0.25">
      <c r="A508" s="53" t="s">
        <v>871</v>
      </c>
      <c r="B508" s="7" t="str" cm="1">
        <f t="array" ref="B508">ProcessN2(S508,A508,C508)</f>
        <v>AC9430_BK</v>
      </c>
      <c r="C508" s="7" t="s">
        <v>982</v>
      </c>
      <c r="D508" s="52" t="str">
        <f t="shared" si="56"/>
        <v>Acavallo anatómiai zselés bőr heveder</v>
      </c>
      <c r="E508" s="52" t="s">
        <v>2763</v>
      </c>
      <c r="F508" s="52" t="str">
        <f t="shared" si="57"/>
        <v>Anatomical jumping girth leather</v>
      </c>
      <c r="G508" s="52" t="s">
        <v>2886</v>
      </c>
      <c r="H508" s="116" t="str">
        <f t="shared" si="58"/>
        <v>Acavallo</v>
      </c>
      <c r="I508" s="35" t="s">
        <v>2999</v>
      </c>
      <c r="J508" s="53" t="str">
        <f t="shared" si="59"/>
        <v>Lófelszerelés</v>
      </c>
      <c r="K508" s="53" t="s">
        <v>3007</v>
      </c>
      <c r="L508" s="53" t="str">
        <f t="shared" si="60"/>
        <v>Nyereg és tartozékai</v>
      </c>
      <c r="M508" s="53" t="s">
        <v>3008</v>
      </c>
      <c r="N508" s="35" t="str">
        <f t="shared" si="61"/>
        <v>Heveder</v>
      </c>
      <c r="O508" s="35" t="s">
        <v>3009</v>
      </c>
      <c r="P508" s="53" t="str">
        <f t="shared" si="62"/>
        <v>Univerzális heveder</v>
      </c>
      <c r="Q508" s="53" t="s">
        <v>3010</v>
      </c>
      <c r="R508" s="55" t="s">
        <v>3116</v>
      </c>
      <c r="S508" s="35" t="s">
        <v>1622</v>
      </c>
      <c r="T508" s="34">
        <v>0</v>
      </c>
      <c r="U508" s="35">
        <v>232.5</v>
      </c>
      <c r="V508" s="1" t="s">
        <v>2603</v>
      </c>
      <c r="W508" s="55">
        <v>1</v>
      </c>
      <c r="X508" s="35" t="str">
        <f>IFERROR(
    IF(ISNUMBER(MATCH(TRIM(CLEAN(SUBSTITUTE(SUBSTITUTE(Y508, CHAR(13), ""), CHAR(10), " "))), sizeList!A:A, 0)),
        INDEX(sizeList!B:B, MATCH(TRIM(CLEAN(SUBSTITUTE(SUBSTITUTE(Y508, CHAR(13), ""), CHAR(10), " "))), sizeList!A:A, 0)),
        IF(ISNUMBER(MATCH(Y508, sizeList!A:A, 0)),
            INDEX(sizeList!B:B, MATCH(Y508, sizeList!A:A, 0)),
            IF(ISNUMBER(MATCH(TRIM(CLEAN(SUBSTITUTE(SUBSTITUTE(Y508, CHAR(13), ""), CHAR(10), " "))), sizeList!B:B, 0)),
                INDEX(sizeList!B:B, MATCH(TRIM(CLEAN(SUBSTITUTE(SUBSTITUTE(Y508, CHAR(13), ""), CHAR(10), " "))), sizeList!B:B, 0)),
                IF(ISNUMBER(MATCH(Y508, sizeList!B:B, 0)),
                    INDEX(sizeList!B:B, MATCH(Y508, sizeList!B:B, 0)),
                    "")
            )
        )
    ),
    ""
)</f>
        <v>130 cm</v>
      </c>
      <c r="Y508" s="35" t="s">
        <v>842</v>
      </c>
      <c r="Z508" s="35" t="s">
        <v>2604</v>
      </c>
      <c r="AA508" s="117" t="str">
        <f t="shared" si="63"/>
        <v>BLACK</v>
      </c>
      <c r="AB508" s="7" t="str">
        <f>IF(AA508="", "", IFERROR(VLOOKUP(AA508, colorList!A:B,2,FALSE),""))</f>
        <v>fekete</v>
      </c>
      <c r="AC508" s="7" t="str">
        <f>IF(Z508="", "", IFERROR(VLOOKUP(Z508, colorList!A:B,2,FALSE),""))</f>
        <v>fekete</v>
      </c>
    </row>
    <row r="509" spans="1:30" s="72" customFormat="1" ht="60" customHeight="1" x14ac:dyDescent="0.25">
      <c r="A509" s="53" t="s">
        <v>871</v>
      </c>
      <c r="B509" s="7" t="str" cm="1">
        <f t="array" ref="B509">ProcessN2(S509,A509,C509)</f>
        <v>AC9430_BK</v>
      </c>
      <c r="C509" s="7" t="s">
        <v>983</v>
      </c>
      <c r="D509" s="52" t="str">
        <f t="shared" si="56"/>
        <v>Acavallo anatómiai zselés bőr heveder</v>
      </c>
      <c r="E509" s="52" t="s">
        <v>2763</v>
      </c>
      <c r="F509" s="52" t="str">
        <f t="shared" si="57"/>
        <v>Anatomical jumping girth leather</v>
      </c>
      <c r="G509" s="52" t="s">
        <v>2886</v>
      </c>
      <c r="H509" s="116" t="str">
        <f t="shared" si="58"/>
        <v>Acavallo</v>
      </c>
      <c r="I509" s="35" t="s">
        <v>2999</v>
      </c>
      <c r="J509" s="53" t="str">
        <f t="shared" si="59"/>
        <v>Lófelszerelés</v>
      </c>
      <c r="K509" s="53" t="s">
        <v>3007</v>
      </c>
      <c r="L509" s="53" t="str">
        <f t="shared" si="60"/>
        <v>Nyereg és tartozékai</v>
      </c>
      <c r="M509" s="53" t="s">
        <v>3008</v>
      </c>
      <c r="N509" s="35" t="str">
        <f t="shared" si="61"/>
        <v>Heveder</v>
      </c>
      <c r="O509" s="35" t="s">
        <v>3009</v>
      </c>
      <c r="P509" s="53" t="str">
        <f t="shared" si="62"/>
        <v>Univerzális heveder</v>
      </c>
      <c r="Q509" s="53" t="s">
        <v>3010</v>
      </c>
      <c r="R509" s="55" t="s">
        <v>3116</v>
      </c>
      <c r="S509" s="35" t="s">
        <v>1623</v>
      </c>
      <c r="T509" s="34">
        <v>0</v>
      </c>
      <c r="U509" s="35">
        <v>232.5</v>
      </c>
      <c r="V509" s="1" t="s">
        <v>2603</v>
      </c>
      <c r="W509" s="55">
        <v>1</v>
      </c>
      <c r="X509" s="35" t="str">
        <f>IFERROR(
    IF(ISNUMBER(MATCH(TRIM(CLEAN(SUBSTITUTE(SUBSTITUTE(Y509, CHAR(13), ""), CHAR(10), " "))), sizeList!A:A, 0)),
        INDEX(sizeList!B:B, MATCH(TRIM(CLEAN(SUBSTITUTE(SUBSTITUTE(Y509, CHAR(13), ""), CHAR(10), " "))), sizeList!A:A, 0)),
        IF(ISNUMBER(MATCH(Y509, sizeList!A:A, 0)),
            INDEX(sizeList!B:B, MATCH(Y509, sizeList!A:A, 0)),
            IF(ISNUMBER(MATCH(TRIM(CLEAN(SUBSTITUTE(SUBSTITUTE(Y509, CHAR(13), ""), CHAR(10), " "))), sizeList!B:B, 0)),
                INDEX(sizeList!B:B, MATCH(TRIM(CLEAN(SUBSTITUTE(SUBSTITUTE(Y509, CHAR(13), ""), CHAR(10), " "))), sizeList!B:B, 0)),
                IF(ISNUMBER(MATCH(Y509, sizeList!B:B, 0)),
                    INDEX(sizeList!B:B, MATCH(Y509, sizeList!B:B, 0)),
                    "")
            )
        )
    ),
    ""
)</f>
        <v>135 cm</v>
      </c>
      <c r="Y509" s="35" t="s">
        <v>843</v>
      </c>
      <c r="Z509" s="35" t="s">
        <v>2604</v>
      </c>
      <c r="AA509" s="117" t="str">
        <f t="shared" si="63"/>
        <v>BLACK</v>
      </c>
      <c r="AB509" s="7" t="str">
        <f>IF(AA509="", "", IFERROR(VLOOKUP(AA509, colorList!A:B,2,FALSE),""))</f>
        <v>fekete</v>
      </c>
      <c r="AC509" s="7" t="str">
        <f>IF(Z509="", "", IFERROR(VLOOKUP(Z509, colorList!A:B,2,FALSE),""))</f>
        <v>fekete</v>
      </c>
    </row>
    <row r="510" spans="1:30" s="72" customFormat="1" ht="60" customHeight="1" x14ac:dyDescent="0.25">
      <c r="A510" s="53" t="s">
        <v>871</v>
      </c>
      <c r="B510" s="7" t="str" cm="1">
        <f t="array" ref="B510">ProcessN2(S510,A510,C510)</f>
        <v>AC9430_BK</v>
      </c>
      <c r="C510" s="7" t="s">
        <v>984</v>
      </c>
      <c r="D510" s="52" t="str">
        <f t="shared" si="56"/>
        <v>Acavallo anatómiai zselés bőr heveder</v>
      </c>
      <c r="E510" s="52" t="s">
        <v>2763</v>
      </c>
      <c r="F510" s="52" t="str">
        <f t="shared" si="57"/>
        <v>Anatomical jumping girth leather</v>
      </c>
      <c r="G510" s="52" t="s">
        <v>2886</v>
      </c>
      <c r="H510" s="116" t="str">
        <f t="shared" si="58"/>
        <v>Acavallo</v>
      </c>
      <c r="I510" s="35" t="s">
        <v>2999</v>
      </c>
      <c r="J510" s="53" t="str">
        <f t="shared" si="59"/>
        <v>Lófelszerelés</v>
      </c>
      <c r="K510" s="53" t="s">
        <v>3007</v>
      </c>
      <c r="L510" s="53" t="str">
        <f t="shared" si="60"/>
        <v>Nyereg és tartozékai</v>
      </c>
      <c r="M510" s="53" t="s">
        <v>3008</v>
      </c>
      <c r="N510" s="35" t="str">
        <f t="shared" si="61"/>
        <v>Heveder</v>
      </c>
      <c r="O510" s="35" t="s">
        <v>3009</v>
      </c>
      <c r="P510" s="53" t="str">
        <f t="shared" si="62"/>
        <v>Univerzális heveder</v>
      </c>
      <c r="Q510" s="53" t="s">
        <v>3010</v>
      </c>
      <c r="R510" s="55" t="s">
        <v>3116</v>
      </c>
      <c r="S510" s="35" t="s">
        <v>1624</v>
      </c>
      <c r="T510" s="34">
        <v>0</v>
      </c>
      <c r="U510" s="35">
        <v>232.5</v>
      </c>
      <c r="V510" s="1" t="s">
        <v>2603</v>
      </c>
      <c r="W510" s="55">
        <v>1</v>
      </c>
      <c r="X510" s="35" t="str">
        <f>IFERROR(
    IF(ISNUMBER(MATCH(TRIM(CLEAN(SUBSTITUTE(SUBSTITUTE(Y510, CHAR(13), ""), CHAR(10), " "))), sizeList!A:A, 0)),
        INDEX(sizeList!B:B, MATCH(TRIM(CLEAN(SUBSTITUTE(SUBSTITUTE(Y510, CHAR(13), ""), CHAR(10), " "))), sizeList!A:A, 0)),
        IF(ISNUMBER(MATCH(Y510, sizeList!A:A, 0)),
            INDEX(sizeList!B:B, MATCH(Y510, sizeList!A:A, 0)),
            IF(ISNUMBER(MATCH(TRIM(CLEAN(SUBSTITUTE(SUBSTITUTE(Y510, CHAR(13), ""), CHAR(10), " "))), sizeList!B:B, 0)),
                INDEX(sizeList!B:B, MATCH(TRIM(CLEAN(SUBSTITUTE(SUBSTITUTE(Y510, CHAR(13), ""), CHAR(10), " "))), sizeList!B:B, 0)),
                IF(ISNUMBER(MATCH(Y510, sizeList!B:B, 0)),
                    INDEX(sizeList!B:B, MATCH(Y510, sizeList!B:B, 0)),
                    "")
            )
        )
    ),
    ""
)</f>
        <v>140 cm</v>
      </c>
      <c r="Y510" s="35" t="s">
        <v>844</v>
      </c>
      <c r="Z510" s="35" t="s">
        <v>2604</v>
      </c>
      <c r="AA510" s="117" t="str">
        <f t="shared" si="63"/>
        <v>BLACK</v>
      </c>
      <c r="AB510" s="7" t="str">
        <f>IF(AA510="", "", IFERROR(VLOOKUP(AA510, colorList!A:B,2,FALSE),""))</f>
        <v>fekete</v>
      </c>
      <c r="AC510" s="7" t="str">
        <f>IF(Z510="", "", IFERROR(VLOOKUP(Z510, colorList!A:B,2,FALSE),""))</f>
        <v>fekete</v>
      </c>
    </row>
    <row r="511" spans="1:30" s="72" customFormat="1" ht="60" customHeight="1" x14ac:dyDescent="0.25">
      <c r="A511" s="53" t="s">
        <v>871</v>
      </c>
      <c r="B511" s="7" t="str" cm="1">
        <f t="array" ref="B511">ProcessN2(S511,A511,C511)</f>
        <v>AC9430_BK</v>
      </c>
      <c r="C511" s="7" t="s">
        <v>1019</v>
      </c>
      <c r="D511" s="52" t="str">
        <f t="shared" si="56"/>
        <v>Acavallo anatómiai zselés bőr heveder</v>
      </c>
      <c r="E511" s="52" t="s">
        <v>2763</v>
      </c>
      <c r="F511" s="52" t="str">
        <f t="shared" si="57"/>
        <v>Anatomical jumping girth leather</v>
      </c>
      <c r="G511" s="52" t="s">
        <v>2886</v>
      </c>
      <c r="H511" s="116" t="str">
        <f t="shared" si="58"/>
        <v>Acavallo</v>
      </c>
      <c r="I511" s="35" t="s">
        <v>2999</v>
      </c>
      <c r="J511" s="53" t="str">
        <f t="shared" si="59"/>
        <v>Lófelszerelés</v>
      </c>
      <c r="K511" s="53" t="s">
        <v>3007</v>
      </c>
      <c r="L511" s="53" t="str">
        <f t="shared" si="60"/>
        <v>Nyereg és tartozékai</v>
      </c>
      <c r="M511" s="53" t="s">
        <v>3008</v>
      </c>
      <c r="N511" s="35" t="str">
        <f t="shared" si="61"/>
        <v>Heveder</v>
      </c>
      <c r="O511" s="35" t="s">
        <v>3009</v>
      </c>
      <c r="P511" s="53" t="str">
        <f t="shared" si="62"/>
        <v>Univerzális heveder</v>
      </c>
      <c r="Q511" s="53" t="s">
        <v>3010</v>
      </c>
      <c r="R511" s="55" t="s">
        <v>3116</v>
      </c>
      <c r="S511" s="35" t="s">
        <v>1625</v>
      </c>
      <c r="T511" s="34">
        <v>0</v>
      </c>
      <c r="U511" s="35">
        <v>232.5</v>
      </c>
      <c r="V511" s="1" t="s">
        <v>2603</v>
      </c>
      <c r="W511" s="55">
        <v>1</v>
      </c>
      <c r="X511" s="35" t="str">
        <f>IFERROR(
    IF(ISNUMBER(MATCH(TRIM(CLEAN(SUBSTITUTE(SUBSTITUTE(Y511, CHAR(13), ""), CHAR(10), " "))), sizeList!A:A, 0)),
        INDEX(sizeList!B:B, MATCH(TRIM(CLEAN(SUBSTITUTE(SUBSTITUTE(Y511, CHAR(13), ""), CHAR(10), " "))), sizeList!A:A, 0)),
        IF(ISNUMBER(MATCH(Y511, sizeList!A:A, 0)),
            INDEX(sizeList!B:B, MATCH(Y511, sizeList!A:A, 0)),
            IF(ISNUMBER(MATCH(TRIM(CLEAN(SUBSTITUTE(SUBSTITUTE(Y511, CHAR(13), ""), CHAR(10), " "))), sizeList!B:B, 0)),
                INDEX(sizeList!B:B, MATCH(TRIM(CLEAN(SUBSTITUTE(SUBSTITUTE(Y511, CHAR(13), ""), CHAR(10), " "))), sizeList!B:B, 0)),
                IF(ISNUMBER(MATCH(Y511, sizeList!B:B, 0)),
                    INDEX(sizeList!B:B, MATCH(Y511, sizeList!B:B, 0)),
                    "")
            )
        )
    ),
    ""
)</f>
        <v>145 cm</v>
      </c>
      <c r="Y511" s="35" t="s">
        <v>845</v>
      </c>
      <c r="Z511" s="35" t="s">
        <v>2604</v>
      </c>
      <c r="AA511" s="117" t="str">
        <f t="shared" si="63"/>
        <v>BLACK</v>
      </c>
      <c r="AB511" s="7" t="str">
        <f>IF(AA511="", "", IFERROR(VLOOKUP(AA511, colorList!A:B,2,FALSE),""))</f>
        <v>fekete</v>
      </c>
      <c r="AC511" s="7" t="str">
        <f>IF(Z511="", "", IFERROR(VLOOKUP(Z511, colorList!A:B,2,FALSE),""))</f>
        <v>fekete</v>
      </c>
    </row>
    <row r="512" spans="1:30" s="72" customFormat="1" ht="60" customHeight="1" x14ac:dyDescent="0.25">
      <c r="A512" s="53" t="s">
        <v>871</v>
      </c>
      <c r="B512" s="7" t="str" cm="1">
        <f t="array" ref="B512">ProcessN2(S512,A512,C512)</f>
        <v>AC9430_BK</v>
      </c>
      <c r="C512" s="7" t="s">
        <v>1020</v>
      </c>
      <c r="D512" s="52" t="str">
        <f t="shared" si="56"/>
        <v>Acavallo anatómiai zselés bőr heveder</v>
      </c>
      <c r="E512" s="52" t="s">
        <v>2763</v>
      </c>
      <c r="F512" s="52" t="str">
        <f t="shared" si="57"/>
        <v>Anatomical jumping girth leather</v>
      </c>
      <c r="G512" s="52" t="s">
        <v>2886</v>
      </c>
      <c r="H512" s="116" t="str">
        <f t="shared" si="58"/>
        <v>Acavallo</v>
      </c>
      <c r="I512" s="35" t="s">
        <v>2999</v>
      </c>
      <c r="J512" s="53" t="str">
        <f t="shared" si="59"/>
        <v>Lófelszerelés</v>
      </c>
      <c r="K512" s="53" t="s">
        <v>3007</v>
      </c>
      <c r="L512" s="53" t="str">
        <f t="shared" si="60"/>
        <v>Nyereg és tartozékai</v>
      </c>
      <c r="M512" s="53" t="s">
        <v>3008</v>
      </c>
      <c r="N512" s="35" t="str">
        <f t="shared" si="61"/>
        <v>Heveder</v>
      </c>
      <c r="O512" s="35" t="s">
        <v>3009</v>
      </c>
      <c r="P512" s="53" t="str">
        <f t="shared" si="62"/>
        <v>Univerzális heveder</v>
      </c>
      <c r="Q512" s="53" t="s">
        <v>3010</v>
      </c>
      <c r="R512" s="55" t="s">
        <v>3116</v>
      </c>
      <c r="S512" s="35" t="s">
        <v>1626</v>
      </c>
      <c r="T512" s="34">
        <v>0</v>
      </c>
      <c r="U512" s="35">
        <v>232.5</v>
      </c>
      <c r="V512" s="1" t="s">
        <v>2603</v>
      </c>
      <c r="W512" s="55">
        <v>1</v>
      </c>
      <c r="X512" s="35" t="str">
        <f>IFERROR(
    IF(ISNUMBER(MATCH(TRIM(CLEAN(SUBSTITUTE(SUBSTITUTE(Y512, CHAR(13), ""), CHAR(10), " "))), sizeList!A:A, 0)),
        INDEX(sizeList!B:B, MATCH(TRIM(CLEAN(SUBSTITUTE(SUBSTITUTE(Y512, CHAR(13), ""), CHAR(10), " "))), sizeList!A:A, 0)),
        IF(ISNUMBER(MATCH(Y512, sizeList!A:A, 0)),
            INDEX(sizeList!B:B, MATCH(Y512, sizeList!A:A, 0)),
            IF(ISNUMBER(MATCH(TRIM(CLEAN(SUBSTITUTE(SUBSTITUTE(Y512, CHAR(13), ""), CHAR(10), " "))), sizeList!B:B, 0)),
                INDEX(sizeList!B:B, MATCH(TRIM(CLEAN(SUBSTITUTE(SUBSTITUTE(Y512, CHAR(13), ""), CHAR(10), " "))), sizeList!B:B, 0)),
                IF(ISNUMBER(MATCH(Y512, sizeList!B:B, 0)),
                    INDEX(sizeList!B:B, MATCH(Y512, sizeList!B:B, 0)),
                    "")
            )
        )
    ),
    ""
)</f>
        <v>150 cm</v>
      </c>
      <c r="Y512" s="35" t="s">
        <v>846</v>
      </c>
      <c r="Z512" s="35" t="s">
        <v>2604</v>
      </c>
      <c r="AA512" s="117" t="str">
        <f t="shared" si="63"/>
        <v>BLACK</v>
      </c>
      <c r="AB512" s="7" t="str">
        <f>IF(AA512="", "", IFERROR(VLOOKUP(AA512, colorList!A:B,2,FALSE),""))</f>
        <v>fekete</v>
      </c>
      <c r="AC512" s="7" t="str">
        <f>IF(Z512="", "", IFERROR(VLOOKUP(Z512, colorList!A:B,2,FALSE),""))</f>
        <v>fekete</v>
      </c>
    </row>
    <row r="513" spans="1:30" ht="60" customHeight="1" x14ac:dyDescent="0.25">
      <c r="A513" s="53" t="s">
        <v>871</v>
      </c>
      <c r="B513" s="7" t="str" cm="1">
        <f t="array" ref="B513">ProcessN2(S513,A513,C513)</f>
        <v>AC9430_COG</v>
      </c>
      <c r="C513" s="7" t="s">
        <v>1021</v>
      </c>
      <c r="D513" s="52" t="str">
        <f t="shared" si="56"/>
        <v>Acavallo anatómiai zselés bőr heveder</v>
      </c>
      <c r="E513" s="52" t="s">
        <v>2763</v>
      </c>
      <c r="F513" s="52" t="str">
        <f t="shared" si="57"/>
        <v>Anatomical jumping girth leather</v>
      </c>
      <c r="G513" s="52" t="s">
        <v>2886</v>
      </c>
      <c r="H513" s="116" t="str">
        <f t="shared" si="58"/>
        <v>Acavallo</v>
      </c>
      <c r="I513" s="35" t="s">
        <v>2999</v>
      </c>
      <c r="J513" s="53" t="str">
        <f t="shared" si="59"/>
        <v>Lófelszerelés</v>
      </c>
      <c r="K513" s="53" t="s">
        <v>3007</v>
      </c>
      <c r="L513" s="53" t="str">
        <f t="shared" si="60"/>
        <v>Nyereg és tartozékai</v>
      </c>
      <c r="M513" s="53" t="s">
        <v>3008</v>
      </c>
      <c r="N513" s="35" t="str">
        <f t="shared" si="61"/>
        <v>Heveder</v>
      </c>
      <c r="O513" s="35" t="s">
        <v>3009</v>
      </c>
      <c r="P513" s="53" t="str">
        <f t="shared" si="62"/>
        <v>Univerzális heveder</v>
      </c>
      <c r="Q513" s="53" t="s">
        <v>3010</v>
      </c>
      <c r="R513" s="55" t="s">
        <v>3116</v>
      </c>
      <c r="S513" s="35" t="s">
        <v>1627</v>
      </c>
      <c r="T513" s="34">
        <v>0</v>
      </c>
      <c r="U513" s="35">
        <v>232.5</v>
      </c>
      <c r="V513" s="1" t="s">
        <v>2603</v>
      </c>
      <c r="W513" s="55">
        <v>1</v>
      </c>
      <c r="X513" s="35" t="str">
        <f>IFERROR(
    IF(ISNUMBER(MATCH(TRIM(CLEAN(SUBSTITUTE(SUBSTITUTE(Y513, CHAR(13), ""), CHAR(10), " "))), sizeList!A:A, 0)),
        INDEX(sizeList!B:B, MATCH(TRIM(CLEAN(SUBSTITUTE(SUBSTITUTE(Y513, CHAR(13), ""), CHAR(10), " "))), sizeList!A:A, 0)),
        IF(ISNUMBER(MATCH(Y513, sizeList!A:A, 0)),
            INDEX(sizeList!B:B, MATCH(Y513, sizeList!A:A, 0)),
            IF(ISNUMBER(MATCH(TRIM(CLEAN(SUBSTITUTE(SUBSTITUTE(Y513, CHAR(13), ""), CHAR(10), " "))), sizeList!B:B, 0)),
                INDEX(sizeList!B:B, MATCH(TRIM(CLEAN(SUBSTITUTE(SUBSTITUTE(Y513, CHAR(13), ""), CHAR(10), " "))), sizeList!B:B, 0)),
                IF(ISNUMBER(MATCH(Y513, sizeList!B:B, 0)),
                    INDEX(sizeList!B:B, MATCH(Y513, sizeList!B:B, 0)),
                    "")
            )
        )
    ),
    ""
)</f>
        <v>110 cm</v>
      </c>
      <c r="Y513" s="35" t="s">
        <v>837</v>
      </c>
      <c r="Z513" s="35" t="s">
        <v>2610</v>
      </c>
      <c r="AA513" s="117" t="str">
        <f t="shared" si="63"/>
        <v>COGNAC</v>
      </c>
      <c r="AB513" s="7" t="str">
        <f>IF(AA513="", "", IFERROR(VLOOKUP(AA513, colorList!A:B,2,FALSE),""))</f>
        <v>konyak</v>
      </c>
      <c r="AC513" s="7" t="str">
        <f>IF(Z513="", "", IFERROR(VLOOKUP(Z513, colorList!A:B,2,FALSE),""))</f>
        <v>konyak</v>
      </c>
      <c r="AD513" s="7"/>
    </row>
    <row r="514" spans="1:30" ht="60" customHeight="1" x14ac:dyDescent="0.25">
      <c r="A514" s="53" t="s">
        <v>871</v>
      </c>
      <c r="B514" s="7" t="str" cm="1">
        <f t="array" ref="B514">ProcessN2(S514,A514,C514)</f>
        <v>AC9430_COG</v>
      </c>
      <c r="C514" s="7" t="s">
        <v>1022</v>
      </c>
      <c r="D514" s="52" t="str">
        <f t="shared" ref="D514:D577" si="64">TRIM(CLEAN(SUBSTITUTE(SUBSTITUTE(E514, CHAR(13), ""), CHAR(10), " ")))</f>
        <v>Acavallo anatómiai zselés bőr heveder</v>
      </c>
      <c r="E514" s="52" t="s">
        <v>2763</v>
      </c>
      <c r="F514" s="52" t="str">
        <f t="shared" ref="F514:F577" si="65">TRIM(CLEAN(SUBSTITUTE(SUBSTITUTE(G514, CHAR(13), ""), CHAR(10), " ")))</f>
        <v>Anatomical jumping girth leather</v>
      </c>
      <c r="G514" s="52" t="s">
        <v>2886</v>
      </c>
      <c r="H514" s="116" t="str">
        <f t="shared" ref="H514:H577" si="66">TRIM(CLEAN(SUBSTITUTE(SUBSTITUTE(I514, CHAR(13), ""), CHAR(10), " ")))</f>
        <v>Acavallo</v>
      </c>
      <c r="I514" s="35" t="s">
        <v>2999</v>
      </c>
      <c r="J514" s="53" t="str">
        <f t="shared" ref="J514:J577" si="67">TRIM(CLEAN(SUBSTITUTE(SUBSTITUTE(K514, CHAR(13), ""), CHAR(10), " ")))</f>
        <v>Lófelszerelés</v>
      </c>
      <c r="K514" s="53" t="s">
        <v>3007</v>
      </c>
      <c r="L514" s="53" t="str">
        <f t="shared" ref="L514:L577" si="68">TRIM(CLEAN(SUBSTITUTE(SUBSTITUTE(M514, CHAR(13), ""), CHAR(10), " ")))</f>
        <v>Nyereg és tartozékai</v>
      </c>
      <c r="M514" s="53" t="s">
        <v>3008</v>
      </c>
      <c r="N514" s="35" t="str">
        <f t="shared" ref="N514:N577" si="69">TRIM(CLEAN(SUBSTITUTE(SUBSTITUTE(O514, CHAR(13), ""), CHAR(10), " ")))</f>
        <v>Heveder</v>
      </c>
      <c r="O514" s="35" t="s">
        <v>3009</v>
      </c>
      <c r="P514" s="53" t="str">
        <f t="shared" ref="P514:P577" si="70">TRIM(CLEAN(SUBSTITUTE(SUBSTITUTE(Q514, CHAR(13), ""), CHAR(10), " ")))</f>
        <v>Univerzális heveder</v>
      </c>
      <c r="Q514" s="53" t="s">
        <v>3010</v>
      </c>
      <c r="R514" s="55" t="s">
        <v>3116</v>
      </c>
      <c r="S514" s="35" t="s">
        <v>1628</v>
      </c>
      <c r="T514" s="34">
        <v>0</v>
      </c>
      <c r="U514" s="35">
        <v>232.5</v>
      </c>
      <c r="V514" s="1" t="s">
        <v>2603</v>
      </c>
      <c r="W514" s="55">
        <v>1</v>
      </c>
      <c r="X514" s="35" t="str">
        <f>IFERROR(
    IF(ISNUMBER(MATCH(TRIM(CLEAN(SUBSTITUTE(SUBSTITUTE(Y514, CHAR(13), ""), CHAR(10), " "))), sizeList!A:A, 0)),
        INDEX(sizeList!B:B, MATCH(TRIM(CLEAN(SUBSTITUTE(SUBSTITUTE(Y514, CHAR(13), ""), CHAR(10), " "))), sizeList!A:A, 0)),
        IF(ISNUMBER(MATCH(Y514, sizeList!A:A, 0)),
            INDEX(sizeList!B:B, MATCH(Y514, sizeList!A:A, 0)),
            IF(ISNUMBER(MATCH(TRIM(CLEAN(SUBSTITUTE(SUBSTITUTE(Y514, CHAR(13), ""), CHAR(10), " "))), sizeList!B:B, 0)),
                INDEX(sizeList!B:B, MATCH(TRIM(CLEAN(SUBSTITUTE(SUBSTITUTE(Y514, CHAR(13), ""), CHAR(10), " "))), sizeList!B:B, 0)),
                IF(ISNUMBER(MATCH(Y514, sizeList!B:B, 0)),
                    INDEX(sizeList!B:B, MATCH(Y514, sizeList!B:B, 0)),
                    "")
            )
        )
    ),
    ""
)</f>
        <v>115 cm</v>
      </c>
      <c r="Y514" s="35" t="s">
        <v>838</v>
      </c>
      <c r="Z514" s="35" t="s">
        <v>2610</v>
      </c>
      <c r="AA514" s="117" t="str">
        <f t="shared" ref="AA514:AA577" si="71">TRIM(CLEAN(SUBSTITUTE(SUBSTITUTE(Z514, CHAR(13), ""), CHAR(10), " ")))</f>
        <v>COGNAC</v>
      </c>
      <c r="AB514" s="7" t="str">
        <f>IF(AA514="", "", IFERROR(VLOOKUP(AA514, colorList!A:B,2,FALSE),""))</f>
        <v>konyak</v>
      </c>
      <c r="AC514" s="7" t="str">
        <f>IF(Z514="", "", IFERROR(VLOOKUP(Z514, colorList!A:B,2,FALSE),""))</f>
        <v>konyak</v>
      </c>
      <c r="AD514" s="7"/>
    </row>
    <row r="515" spans="1:30" ht="60" customHeight="1" x14ac:dyDescent="0.25">
      <c r="A515" s="53" t="s">
        <v>871</v>
      </c>
      <c r="B515" s="7" t="str" cm="1">
        <f t="array" ref="B515">ProcessN2(S515,A515,C515)</f>
        <v>AC9430_COG</v>
      </c>
      <c r="C515" s="7" t="s">
        <v>1023</v>
      </c>
      <c r="D515" s="52" t="str">
        <f t="shared" si="64"/>
        <v>Acavallo anatómiai zselés bőr heveder</v>
      </c>
      <c r="E515" s="52" t="s">
        <v>2763</v>
      </c>
      <c r="F515" s="52" t="str">
        <f t="shared" si="65"/>
        <v>Anatomical jumping girth leather</v>
      </c>
      <c r="G515" s="52" t="s">
        <v>2886</v>
      </c>
      <c r="H515" s="116" t="str">
        <f t="shared" si="66"/>
        <v>Acavallo</v>
      </c>
      <c r="I515" s="35" t="s">
        <v>2999</v>
      </c>
      <c r="J515" s="53" t="str">
        <f t="shared" si="67"/>
        <v>Lófelszerelés</v>
      </c>
      <c r="K515" s="53" t="s">
        <v>3007</v>
      </c>
      <c r="L515" s="53" t="str">
        <f t="shared" si="68"/>
        <v>Nyereg és tartozékai</v>
      </c>
      <c r="M515" s="53" t="s">
        <v>3008</v>
      </c>
      <c r="N515" s="35" t="str">
        <f t="shared" si="69"/>
        <v>Heveder</v>
      </c>
      <c r="O515" s="35" t="s">
        <v>3009</v>
      </c>
      <c r="P515" s="53" t="str">
        <f t="shared" si="70"/>
        <v>Univerzális heveder</v>
      </c>
      <c r="Q515" s="53" t="s">
        <v>3010</v>
      </c>
      <c r="R515" s="55" t="s">
        <v>3116</v>
      </c>
      <c r="S515" s="35" t="s">
        <v>1629</v>
      </c>
      <c r="T515" s="34">
        <v>0</v>
      </c>
      <c r="U515" s="35">
        <v>232.5</v>
      </c>
      <c r="V515" s="1" t="s">
        <v>2603</v>
      </c>
      <c r="W515" s="55">
        <v>1</v>
      </c>
      <c r="X515" s="35" t="str">
        <f>IFERROR(
    IF(ISNUMBER(MATCH(TRIM(CLEAN(SUBSTITUTE(SUBSTITUTE(Y515, CHAR(13), ""), CHAR(10), " "))), sizeList!A:A, 0)),
        INDEX(sizeList!B:B, MATCH(TRIM(CLEAN(SUBSTITUTE(SUBSTITUTE(Y515, CHAR(13), ""), CHAR(10), " "))), sizeList!A:A, 0)),
        IF(ISNUMBER(MATCH(Y515, sizeList!A:A, 0)),
            INDEX(sizeList!B:B, MATCH(Y515, sizeList!A:A, 0)),
            IF(ISNUMBER(MATCH(TRIM(CLEAN(SUBSTITUTE(SUBSTITUTE(Y515, CHAR(13), ""), CHAR(10), " "))), sizeList!B:B, 0)),
                INDEX(sizeList!B:B, MATCH(TRIM(CLEAN(SUBSTITUTE(SUBSTITUTE(Y515, CHAR(13), ""), CHAR(10), " "))), sizeList!B:B, 0)),
                IF(ISNUMBER(MATCH(Y515, sizeList!B:B, 0)),
                    INDEX(sizeList!B:B, MATCH(Y515, sizeList!B:B, 0)),
                    "")
            )
        )
    ),
    ""
)</f>
        <v>120 cm</v>
      </c>
      <c r="Y515" s="35" t="s">
        <v>840</v>
      </c>
      <c r="Z515" s="35" t="s">
        <v>2610</v>
      </c>
      <c r="AA515" s="117" t="str">
        <f t="shared" si="71"/>
        <v>COGNAC</v>
      </c>
      <c r="AB515" s="7" t="str">
        <f>IF(AA515="", "", IFERROR(VLOOKUP(AA515, colorList!A:B,2,FALSE),""))</f>
        <v>konyak</v>
      </c>
      <c r="AC515" s="7" t="str">
        <f>IF(Z515="", "", IFERROR(VLOOKUP(Z515, colorList!A:B,2,FALSE),""))</f>
        <v>konyak</v>
      </c>
      <c r="AD515" s="7"/>
    </row>
    <row r="516" spans="1:30" ht="60" customHeight="1" x14ac:dyDescent="0.25">
      <c r="A516" s="53" t="s">
        <v>871</v>
      </c>
      <c r="B516" s="7" t="str" cm="1">
        <f t="array" ref="B516">ProcessN2(S516,A516,C516)</f>
        <v>AC9430_COG</v>
      </c>
      <c r="C516" s="7" t="s">
        <v>1024</v>
      </c>
      <c r="D516" s="52" t="str">
        <f t="shared" si="64"/>
        <v>Acavallo anatómiai zselés bőr heveder</v>
      </c>
      <c r="E516" s="52" t="s">
        <v>2763</v>
      </c>
      <c r="F516" s="52" t="str">
        <f t="shared" si="65"/>
        <v>Anatomical jumping girth leather</v>
      </c>
      <c r="G516" s="52" t="s">
        <v>2886</v>
      </c>
      <c r="H516" s="116" t="str">
        <f t="shared" si="66"/>
        <v>Acavallo</v>
      </c>
      <c r="I516" s="35" t="s">
        <v>2999</v>
      </c>
      <c r="J516" s="53" t="str">
        <f t="shared" si="67"/>
        <v>Lófelszerelés</v>
      </c>
      <c r="K516" s="53" t="s">
        <v>3007</v>
      </c>
      <c r="L516" s="53" t="str">
        <f t="shared" si="68"/>
        <v>Nyereg és tartozékai</v>
      </c>
      <c r="M516" s="53" t="s">
        <v>3008</v>
      </c>
      <c r="N516" s="35" t="str">
        <f t="shared" si="69"/>
        <v>Heveder</v>
      </c>
      <c r="O516" s="35" t="s">
        <v>3009</v>
      </c>
      <c r="P516" s="53" t="str">
        <f t="shared" si="70"/>
        <v>Univerzális heveder</v>
      </c>
      <c r="Q516" s="53" t="s">
        <v>3010</v>
      </c>
      <c r="R516" s="55" t="s">
        <v>3116</v>
      </c>
      <c r="S516" s="35" t="s">
        <v>1630</v>
      </c>
      <c r="T516" s="34">
        <v>0</v>
      </c>
      <c r="U516" s="35">
        <v>232.5</v>
      </c>
      <c r="V516" s="1" t="s">
        <v>2603</v>
      </c>
      <c r="W516" s="55">
        <v>1</v>
      </c>
      <c r="X516" s="35" t="str">
        <f>IFERROR(
    IF(ISNUMBER(MATCH(TRIM(CLEAN(SUBSTITUTE(SUBSTITUTE(Y516, CHAR(13), ""), CHAR(10), " "))), sizeList!A:A, 0)),
        INDEX(sizeList!B:B, MATCH(TRIM(CLEAN(SUBSTITUTE(SUBSTITUTE(Y516, CHAR(13), ""), CHAR(10), " "))), sizeList!A:A, 0)),
        IF(ISNUMBER(MATCH(Y516, sizeList!A:A, 0)),
            INDEX(sizeList!B:B, MATCH(Y516, sizeList!A:A, 0)),
            IF(ISNUMBER(MATCH(TRIM(CLEAN(SUBSTITUTE(SUBSTITUTE(Y516, CHAR(13), ""), CHAR(10), " "))), sizeList!B:B, 0)),
                INDEX(sizeList!B:B, MATCH(TRIM(CLEAN(SUBSTITUTE(SUBSTITUTE(Y516, CHAR(13), ""), CHAR(10), " "))), sizeList!B:B, 0)),
                IF(ISNUMBER(MATCH(Y516, sizeList!B:B, 0)),
                    INDEX(sizeList!B:B, MATCH(Y516, sizeList!B:B, 0)),
                    "")
            )
        )
    ),
    ""
)</f>
        <v>125 cm</v>
      </c>
      <c r="Y516" s="35" t="s">
        <v>841</v>
      </c>
      <c r="Z516" s="35" t="s">
        <v>2610</v>
      </c>
      <c r="AA516" s="117" t="str">
        <f t="shared" si="71"/>
        <v>COGNAC</v>
      </c>
      <c r="AB516" s="7" t="str">
        <f>IF(AA516="", "", IFERROR(VLOOKUP(AA516, colorList!A:B,2,FALSE),""))</f>
        <v>konyak</v>
      </c>
      <c r="AC516" s="7" t="str">
        <f>IF(Z516="", "", IFERROR(VLOOKUP(Z516, colorList!A:B,2,FALSE),""))</f>
        <v>konyak</v>
      </c>
      <c r="AD516" s="7"/>
    </row>
    <row r="517" spans="1:30" ht="60" customHeight="1" x14ac:dyDescent="0.25">
      <c r="A517" s="53" t="s">
        <v>871</v>
      </c>
      <c r="B517" s="7" t="str" cm="1">
        <f t="array" ref="B517">ProcessN2(S517,A517,C517)</f>
        <v>AC9430_COG</v>
      </c>
      <c r="C517" s="7" t="s">
        <v>1025</v>
      </c>
      <c r="D517" s="52" t="str">
        <f t="shared" si="64"/>
        <v>Acavallo anatómiai zselés bőr heveder</v>
      </c>
      <c r="E517" s="52" t="s">
        <v>2763</v>
      </c>
      <c r="F517" s="52" t="str">
        <f t="shared" si="65"/>
        <v>Anatomical jumping girth leather</v>
      </c>
      <c r="G517" s="52" t="s">
        <v>2886</v>
      </c>
      <c r="H517" s="116" t="str">
        <f t="shared" si="66"/>
        <v>Acavallo</v>
      </c>
      <c r="I517" s="35" t="s">
        <v>2999</v>
      </c>
      <c r="J517" s="53" t="str">
        <f t="shared" si="67"/>
        <v>Lófelszerelés</v>
      </c>
      <c r="K517" s="53" t="s">
        <v>3007</v>
      </c>
      <c r="L517" s="53" t="str">
        <f t="shared" si="68"/>
        <v>Nyereg és tartozékai</v>
      </c>
      <c r="M517" s="53" t="s">
        <v>3008</v>
      </c>
      <c r="N517" s="35" t="str">
        <f t="shared" si="69"/>
        <v>Heveder</v>
      </c>
      <c r="O517" s="35" t="s">
        <v>3009</v>
      </c>
      <c r="P517" s="53" t="str">
        <f t="shared" si="70"/>
        <v>Univerzális heveder</v>
      </c>
      <c r="Q517" s="53" t="s">
        <v>3010</v>
      </c>
      <c r="R517" s="55" t="s">
        <v>3116</v>
      </c>
      <c r="S517" s="35" t="s">
        <v>1631</v>
      </c>
      <c r="T517" s="34">
        <v>0</v>
      </c>
      <c r="U517" s="35">
        <v>232.5</v>
      </c>
      <c r="V517" s="1" t="s">
        <v>2603</v>
      </c>
      <c r="W517" s="55">
        <v>1</v>
      </c>
      <c r="X517" s="35" t="str">
        <f>IFERROR(
    IF(ISNUMBER(MATCH(TRIM(CLEAN(SUBSTITUTE(SUBSTITUTE(Y517, CHAR(13), ""), CHAR(10), " "))), sizeList!A:A, 0)),
        INDEX(sizeList!B:B, MATCH(TRIM(CLEAN(SUBSTITUTE(SUBSTITUTE(Y517, CHAR(13), ""), CHAR(10), " "))), sizeList!A:A, 0)),
        IF(ISNUMBER(MATCH(Y517, sizeList!A:A, 0)),
            INDEX(sizeList!B:B, MATCH(Y517, sizeList!A:A, 0)),
            IF(ISNUMBER(MATCH(TRIM(CLEAN(SUBSTITUTE(SUBSTITUTE(Y517, CHAR(13), ""), CHAR(10), " "))), sizeList!B:B, 0)),
                INDEX(sizeList!B:B, MATCH(TRIM(CLEAN(SUBSTITUTE(SUBSTITUTE(Y517, CHAR(13), ""), CHAR(10), " "))), sizeList!B:B, 0)),
                IF(ISNUMBER(MATCH(Y517, sizeList!B:B, 0)),
                    INDEX(sizeList!B:B, MATCH(Y517, sizeList!B:B, 0)),
                    "")
            )
        )
    ),
    ""
)</f>
        <v>130 cm</v>
      </c>
      <c r="Y517" s="35" t="s">
        <v>842</v>
      </c>
      <c r="Z517" s="35" t="s">
        <v>2610</v>
      </c>
      <c r="AA517" s="117" t="str">
        <f t="shared" si="71"/>
        <v>COGNAC</v>
      </c>
      <c r="AB517" s="7" t="str">
        <f>IF(AA517="", "", IFERROR(VLOOKUP(AA517, colorList!A:B,2,FALSE),""))</f>
        <v>konyak</v>
      </c>
      <c r="AC517" s="7" t="str">
        <f>IF(Z517="", "", IFERROR(VLOOKUP(Z517, colorList!A:B,2,FALSE),""))</f>
        <v>konyak</v>
      </c>
      <c r="AD517" s="7"/>
    </row>
    <row r="518" spans="1:30" ht="60" customHeight="1" x14ac:dyDescent="0.25">
      <c r="A518" s="53" t="s">
        <v>871</v>
      </c>
      <c r="B518" s="7" t="str" cm="1">
        <f t="array" ref="B518">ProcessN2(S518,A518,C518)</f>
        <v>AC9430_COG</v>
      </c>
      <c r="C518" s="7" t="s">
        <v>1026</v>
      </c>
      <c r="D518" s="52" t="str">
        <f t="shared" si="64"/>
        <v>Acavallo anatómiai zselés bőr heveder</v>
      </c>
      <c r="E518" s="52" t="s">
        <v>2763</v>
      </c>
      <c r="F518" s="52" t="str">
        <f t="shared" si="65"/>
        <v>Anatomical jumping girth leather</v>
      </c>
      <c r="G518" s="52" t="s">
        <v>2886</v>
      </c>
      <c r="H518" s="116" t="str">
        <f t="shared" si="66"/>
        <v>Acavallo</v>
      </c>
      <c r="I518" s="35" t="s">
        <v>2999</v>
      </c>
      <c r="J518" s="53" t="str">
        <f t="shared" si="67"/>
        <v>Lófelszerelés</v>
      </c>
      <c r="K518" s="53" t="s">
        <v>3007</v>
      </c>
      <c r="L518" s="53" t="str">
        <f t="shared" si="68"/>
        <v>Nyereg és tartozékai</v>
      </c>
      <c r="M518" s="53" t="s">
        <v>3008</v>
      </c>
      <c r="N518" s="35" t="str">
        <f t="shared" si="69"/>
        <v>Heveder</v>
      </c>
      <c r="O518" s="35" t="s">
        <v>3009</v>
      </c>
      <c r="P518" s="53" t="str">
        <f t="shared" si="70"/>
        <v>Univerzális heveder</v>
      </c>
      <c r="Q518" s="53" t="s">
        <v>3010</v>
      </c>
      <c r="R518" s="55" t="s">
        <v>3116</v>
      </c>
      <c r="S518" s="35" t="s">
        <v>1632</v>
      </c>
      <c r="T518" s="34">
        <v>0</v>
      </c>
      <c r="U518" s="35">
        <v>232.5</v>
      </c>
      <c r="V518" s="1" t="s">
        <v>2603</v>
      </c>
      <c r="W518" s="55">
        <v>1</v>
      </c>
      <c r="X518" s="35" t="str">
        <f>IFERROR(
    IF(ISNUMBER(MATCH(TRIM(CLEAN(SUBSTITUTE(SUBSTITUTE(Y518, CHAR(13), ""), CHAR(10), " "))), sizeList!A:A, 0)),
        INDEX(sizeList!B:B, MATCH(TRIM(CLEAN(SUBSTITUTE(SUBSTITUTE(Y518, CHAR(13), ""), CHAR(10), " "))), sizeList!A:A, 0)),
        IF(ISNUMBER(MATCH(Y518, sizeList!A:A, 0)),
            INDEX(sizeList!B:B, MATCH(Y518, sizeList!A:A, 0)),
            IF(ISNUMBER(MATCH(TRIM(CLEAN(SUBSTITUTE(SUBSTITUTE(Y518, CHAR(13), ""), CHAR(10), " "))), sizeList!B:B, 0)),
                INDEX(sizeList!B:B, MATCH(TRIM(CLEAN(SUBSTITUTE(SUBSTITUTE(Y518, CHAR(13), ""), CHAR(10), " "))), sizeList!B:B, 0)),
                IF(ISNUMBER(MATCH(Y518, sizeList!B:B, 0)),
                    INDEX(sizeList!B:B, MATCH(Y518, sizeList!B:B, 0)),
                    "")
            )
        )
    ),
    ""
)</f>
        <v>135 cm</v>
      </c>
      <c r="Y518" s="35" t="s">
        <v>843</v>
      </c>
      <c r="Z518" s="35" t="s">
        <v>2610</v>
      </c>
      <c r="AA518" s="117" t="str">
        <f t="shared" si="71"/>
        <v>COGNAC</v>
      </c>
      <c r="AB518" s="7" t="str">
        <f>IF(AA518="", "", IFERROR(VLOOKUP(AA518, colorList!A:B,2,FALSE),""))</f>
        <v>konyak</v>
      </c>
      <c r="AC518" s="7" t="str">
        <f>IF(Z518="", "", IFERROR(VLOOKUP(Z518, colorList!A:B,2,FALSE),""))</f>
        <v>konyak</v>
      </c>
      <c r="AD518" s="7"/>
    </row>
    <row r="519" spans="1:30" ht="60" customHeight="1" x14ac:dyDescent="0.25">
      <c r="A519" s="53" t="s">
        <v>871</v>
      </c>
      <c r="B519" s="7" t="str" cm="1">
        <f t="array" ref="B519">ProcessN2(S519,A519,C519)</f>
        <v>AC9430_COG</v>
      </c>
      <c r="C519" s="7" t="s">
        <v>1027</v>
      </c>
      <c r="D519" s="52" t="str">
        <f t="shared" si="64"/>
        <v>Acavallo anatómiai zselés bőr heveder</v>
      </c>
      <c r="E519" s="52" t="s">
        <v>2763</v>
      </c>
      <c r="F519" s="52" t="str">
        <f t="shared" si="65"/>
        <v>Anatomical jumping girth leather</v>
      </c>
      <c r="G519" s="52" t="s">
        <v>2886</v>
      </c>
      <c r="H519" s="116" t="str">
        <f t="shared" si="66"/>
        <v>Acavallo</v>
      </c>
      <c r="I519" s="35" t="s">
        <v>2999</v>
      </c>
      <c r="J519" s="53" t="str">
        <f t="shared" si="67"/>
        <v>Lófelszerelés</v>
      </c>
      <c r="K519" s="53" t="s">
        <v>3007</v>
      </c>
      <c r="L519" s="53" t="str">
        <f t="shared" si="68"/>
        <v>Nyereg és tartozékai</v>
      </c>
      <c r="M519" s="53" t="s">
        <v>3008</v>
      </c>
      <c r="N519" s="35" t="str">
        <f t="shared" si="69"/>
        <v>Heveder</v>
      </c>
      <c r="O519" s="35" t="s">
        <v>3009</v>
      </c>
      <c r="P519" s="53" t="str">
        <f t="shared" si="70"/>
        <v>Univerzális heveder</v>
      </c>
      <c r="Q519" s="53" t="s">
        <v>3010</v>
      </c>
      <c r="R519" s="55" t="s">
        <v>3116</v>
      </c>
      <c r="S519" s="35" t="s">
        <v>1633</v>
      </c>
      <c r="T519" s="34">
        <v>0</v>
      </c>
      <c r="U519" s="35">
        <v>232.5</v>
      </c>
      <c r="V519" s="1" t="s">
        <v>2603</v>
      </c>
      <c r="W519" s="55">
        <v>1</v>
      </c>
      <c r="X519" s="35" t="str">
        <f>IFERROR(
    IF(ISNUMBER(MATCH(TRIM(CLEAN(SUBSTITUTE(SUBSTITUTE(Y519, CHAR(13), ""), CHAR(10), " "))), sizeList!A:A, 0)),
        INDEX(sizeList!B:B, MATCH(TRIM(CLEAN(SUBSTITUTE(SUBSTITUTE(Y519, CHAR(13), ""), CHAR(10), " "))), sizeList!A:A, 0)),
        IF(ISNUMBER(MATCH(Y519, sizeList!A:A, 0)),
            INDEX(sizeList!B:B, MATCH(Y519, sizeList!A:A, 0)),
            IF(ISNUMBER(MATCH(TRIM(CLEAN(SUBSTITUTE(SUBSTITUTE(Y519, CHAR(13), ""), CHAR(10), " "))), sizeList!B:B, 0)),
                INDEX(sizeList!B:B, MATCH(TRIM(CLEAN(SUBSTITUTE(SUBSTITUTE(Y519, CHAR(13), ""), CHAR(10), " "))), sizeList!B:B, 0)),
                IF(ISNUMBER(MATCH(Y519, sizeList!B:B, 0)),
                    INDEX(sizeList!B:B, MATCH(Y519, sizeList!B:B, 0)),
                    "")
            )
        )
    ),
    ""
)</f>
        <v>140 cm</v>
      </c>
      <c r="Y519" s="35" t="s">
        <v>844</v>
      </c>
      <c r="Z519" s="35" t="s">
        <v>2610</v>
      </c>
      <c r="AA519" s="117" t="str">
        <f t="shared" si="71"/>
        <v>COGNAC</v>
      </c>
      <c r="AB519" s="7" t="str">
        <f>IF(AA519="", "", IFERROR(VLOOKUP(AA519, colorList!A:B,2,FALSE),""))</f>
        <v>konyak</v>
      </c>
      <c r="AC519" s="7" t="str">
        <f>IF(Z519="", "", IFERROR(VLOOKUP(Z519, colorList!A:B,2,FALSE),""))</f>
        <v>konyak</v>
      </c>
      <c r="AD519" s="7"/>
    </row>
    <row r="520" spans="1:30" ht="60" customHeight="1" x14ac:dyDescent="0.25">
      <c r="A520" s="53" t="s">
        <v>871</v>
      </c>
      <c r="B520" s="7" t="str" cm="1">
        <f t="array" ref="B520">ProcessN2(S520,A520,C520)</f>
        <v>AC9430_COG</v>
      </c>
      <c r="C520" s="7" t="s">
        <v>1028</v>
      </c>
      <c r="D520" s="52" t="str">
        <f t="shared" si="64"/>
        <v>Acavallo anatómiai zselés bőr heveder</v>
      </c>
      <c r="E520" s="52" t="s">
        <v>2763</v>
      </c>
      <c r="F520" s="52" t="str">
        <f t="shared" si="65"/>
        <v>Anatomical jumping girth leather</v>
      </c>
      <c r="G520" s="52" t="s">
        <v>2886</v>
      </c>
      <c r="H520" s="116" t="str">
        <f t="shared" si="66"/>
        <v>Acavallo</v>
      </c>
      <c r="I520" s="35" t="s">
        <v>2999</v>
      </c>
      <c r="J520" s="53" t="str">
        <f t="shared" si="67"/>
        <v>Lófelszerelés</v>
      </c>
      <c r="K520" s="53" t="s">
        <v>3007</v>
      </c>
      <c r="L520" s="53" t="str">
        <f t="shared" si="68"/>
        <v>Nyereg és tartozékai</v>
      </c>
      <c r="M520" s="53" t="s">
        <v>3008</v>
      </c>
      <c r="N520" s="35" t="str">
        <f t="shared" si="69"/>
        <v>Heveder</v>
      </c>
      <c r="O520" s="35" t="s">
        <v>3009</v>
      </c>
      <c r="P520" s="53" t="str">
        <f t="shared" si="70"/>
        <v>Univerzális heveder</v>
      </c>
      <c r="Q520" s="53" t="s">
        <v>3010</v>
      </c>
      <c r="R520" s="55" t="s">
        <v>3116</v>
      </c>
      <c r="S520" s="35" t="s">
        <v>1634</v>
      </c>
      <c r="T520" s="34">
        <v>0</v>
      </c>
      <c r="U520" s="35">
        <v>232.5</v>
      </c>
      <c r="V520" s="1" t="s">
        <v>2603</v>
      </c>
      <c r="W520" s="55">
        <v>1</v>
      </c>
      <c r="X520" s="35" t="str">
        <f>IFERROR(
    IF(ISNUMBER(MATCH(TRIM(CLEAN(SUBSTITUTE(SUBSTITUTE(Y520, CHAR(13), ""), CHAR(10), " "))), sizeList!A:A, 0)),
        INDEX(sizeList!B:B, MATCH(TRIM(CLEAN(SUBSTITUTE(SUBSTITUTE(Y520, CHAR(13), ""), CHAR(10), " "))), sizeList!A:A, 0)),
        IF(ISNUMBER(MATCH(Y520, sizeList!A:A, 0)),
            INDEX(sizeList!B:B, MATCH(Y520, sizeList!A:A, 0)),
            IF(ISNUMBER(MATCH(TRIM(CLEAN(SUBSTITUTE(SUBSTITUTE(Y520, CHAR(13), ""), CHAR(10), " "))), sizeList!B:B, 0)),
                INDEX(sizeList!B:B, MATCH(TRIM(CLEAN(SUBSTITUTE(SUBSTITUTE(Y520, CHAR(13), ""), CHAR(10), " "))), sizeList!B:B, 0)),
                IF(ISNUMBER(MATCH(Y520, sizeList!B:B, 0)),
                    INDEX(sizeList!B:B, MATCH(Y520, sizeList!B:B, 0)),
                    "")
            )
        )
    ),
    ""
)</f>
        <v>145 cm</v>
      </c>
      <c r="Y520" s="35" t="s">
        <v>845</v>
      </c>
      <c r="Z520" s="35" t="s">
        <v>2610</v>
      </c>
      <c r="AA520" s="117" t="str">
        <f t="shared" si="71"/>
        <v>COGNAC</v>
      </c>
      <c r="AB520" s="7" t="str">
        <f>IF(AA520="", "", IFERROR(VLOOKUP(AA520, colorList!A:B,2,FALSE),""))</f>
        <v>konyak</v>
      </c>
      <c r="AC520" s="7" t="str">
        <f>IF(Z520="", "", IFERROR(VLOOKUP(Z520, colorList!A:B,2,FALSE),""))</f>
        <v>konyak</v>
      </c>
      <c r="AD520" s="7"/>
    </row>
    <row r="521" spans="1:30" ht="60" customHeight="1" x14ac:dyDescent="0.25">
      <c r="A521" s="53" t="s">
        <v>871</v>
      </c>
      <c r="B521" s="7" t="str" cm="1">
        <f t="array" ref="B521">ProcessN2(S521,A521,C521)</f>
        <v>AC9430_COG</v>
      </c>
      <c r="C521" s="7" t="s">
        <v>1029</v>
      </c>
      <c r="D521" s="52" t="str">
        <f t="shared" si="64"/>
        <v>Acavallo anatómiai zselés bőr heveder</v>
      </c>
      <c r="E521" s="52" t="s">
        <v>2763</v>
      </c>
      <c r="F521" s="52" t="str">
        <f t="shared" si="65"/>
        <v>Anatomical jumping girth leather</v>
      </c>
      <c r="G521" s="52" t="s">
        <v>2886</v>
      </c>
      <c r="H521" s="116" t="str">
        <f t="shared" si="66"/>
        <v>Acavallo</v>
      </c>
      <c r="I521" s="35" t="s">
        <v>2999</v>
      </c>
      <c r="J521" s="53" t="str">
        <f t="shared" si="67"/>
        <v>Lófelszerelés</v>
      </c>
      <c r="K521" s="53" t="s">
        <v>3007</v>
      </c>
      <c r="L521" s="53" t="str">
        <f t="shared" si="68"/>
        <v>Nyereg és tartozékai</v>
      </c>
      <c r="M521" s="53" t="s">
        <v>3008</v>
      </c>
      <c r="N521" s="35" t="str">
        <f t="shared" si="69"/>
        <v>Heveder</v>
      </c>
      <c r="O521" s="35" t="s">
        <v>3009</v>
      </c>
      <c r="P521" s="53" t="str">
        <f t="shared" si="70"/>
        <v>Univerzális heveder</v>
      </c>
      <c r="Q521" s="53" t="s">
        <v>3010</v>
      </c>
      <c r="R521" s="55" t="s">
        <v>3116</v>
      </c>
      <c r="S521" s="35" t="s">
        <v>1635</v>
      </c>
      <c r="T521" s="34">
        <v>0</v>
      </c>
      <c r="U521" s="35">
        <v>232.5</v>
      </c>
      <c r="V521" s="1" t="s">
        <v>2603</v>
      </c>
      <c r="W521" s="55">
        <v>1</v>
      </c>
      <c r="X521" s="35" t="str">
        <f>IFERROR(
    IF(ISNUMBER(MATCH(TRIM(CLEAN(SUBSTITUTE(SUBSTITUTE(Y521, CHAR(13), ""), CHAR(10), " "))), sizeList!A:A, 0)),
        INDEX(sizeList!B:B, MATCH(TRIM(CLEAN(SUBSTITUTE(SUBSTITUTE(Y521, CHAR(13), ""), CHAR(10), " "))), sizeList!A:A, 0)),
        IF(ISNUMBER(MATCH(Y521, sizeList!A:A, 0)),
            INDEX(sizeList!B:B, MATCH(Y521, sizeList!A:A, 0)),
            IF(ISNUMBER(MATCH(TRIM(CLEAN(SUBSTITUTE(SUBSTITUTE(Y521, CHAR(13), ""), CHAR(10), " "))), sizeList!B:B, 0)),
                INDEX(sizeList!B:B, MATCH(TRIM(CLEAN(SUBSTITUTE(SUBSTITUTE(Y521, CHAR(13), ""), CHAR(10), " "))), sizeList!B:B, 0)),
                IF(ISNUMBER(MATCH(Y521, sizeList!B:B, 0)),
                    INDEX(sizeList!B:B, MATCH(Y521, sizeList!B:B, 0)),
                    "")
            )
        )
    ),
    ""
)</f>
        <v>150 cm</v>
      </c>
      <c r="Y521" s="35" t="s">
        <v>846</v>
      </c>
      <c r="Z521" s="35" t="s">
        <v>2610</v>
      </c>
      <c r="AA521" s="117" t="str">
        <f t="shared" si="71"/>
        <v>COGNAC</v>
      </c>
      <c r="AB521" s="7" t="str">
        <f>IF(AA521="", "", IFERROR(VLOOKUP(AA521, colorList!A:B,2,FALSE),""))</f>
        <v>konyak</v>
      </c>
      <c r="AC521" s="7" t="str">
        <f>IF(Z521="", "", IFERROR(VLOOKUP(Z521, colorList!A:B,2,FALSE),""))</f>
        <v>konyak</v>
      </c>
      <c r="AD521" s="7"/>
    </row>
    <row r="522" spans="1:30" ht="60" customHeight="1" x14ac:dyDescent="0.25">
      <c r="A522" s="53" t="s">
        <v>871</v>
      </c>
      <c r="B522" s="7" t="str" cm="1">
        <f t="array" ref="B522">ProcessN2(S522,A522,C522)</f>
        <v>AC9430_TM</v>
      </c>
      <c r="C522" s="7" t="s">
        <v>1030</v>
      </c>
      <c r="D522" s="52" t="str">
        <f t="shared" si="64"/>
        <v>Acavallo anatómiai zselés bőr heveder</v>
      </c>
      <c r="E522" s="52" t="s">
        <v>2763</v>
      </c>
      <c r="F522" s="52" t="str">
        <f t="shared" si="65"/>
        <v>Anatomical jumping girth leather</v>
      </c>
      <c r="G522" s="52" t="s">
        <v>2886</v>
      </c>
      <c r="H522" s="116" t="str">
        <f t="shared" si="66"/>
        <v>Acavallo</v>
      </c>
      <c r="I522" s="35" t="s">
        <v>2999</v>
      </c>
      <c r="J522" s="53" t="str">
        <f t="shared" si="67"/>
        <v>Lófelszerelés</v>
      </c>
      <c r="K522" s="53" t="s">
        <v>3007</v>
      </c>
      <c r="L522" s="53" t="str">
        <f t="shared" si="68"/>
        <v>Nyereg és tartozékai</v>
      </c>
      <c r="M522" s="53" t="s">
        <v>3008</v>
      </c>
      <c r="N522" s="35" t="str">
        <f t="shared" si="69"/>
        <v>Heveder</v>
      </c>
      <c r="O522" s="35" t="s">
        <v>3009</v>
      </c>
      <c r="P522" s="53" t="str">
        <f t="shared" si="70"/>
        <v>Univerzális heveder</v>
      </c>
      <c r="Q522" s="53" t="s">
        <v>3010</v>
      </c>
      <c r="R522" s="55" t="s">
        <v>3116</v>
      </c>
      <c r="S522" s="35" t="s">
        <v>1636</v>
      </c>
      <c r="T522" s="34">
        <v>0</v>
      </c>
      <c r="U522" s="35">
        <v>232.5</v>
      </c>
      <c r="V522" s="1" t="s">
        <v>2603</v>
      </c>
      <c r="W522" s="55">
        <v>1</v>
      </c>
      <c r="X522" s="35" t="str">
        <f>IFERROR(
    IF(ISNUMBER(MATCH(TRIM(CLEAN(SUBSTITUTE(SUBSTITUTE(Y522, CHAR(13), ""), CHAR(10), " "))), sizeList!A:A, 0)),
        INDEX(sizeList!B:B, MATCH(TRIM(CLEAN(SUBSTITUTE(SUBSTITUTE(Y522, CHAR(13), ""), CHAR(10), " "))), sizeList!A:A, 0)),
        IF(ISNUMBER(MATCH(Y522, sizeList!A:A, 0)),
            INDEX(sizeList!B:B, MATCH(Y522, sizeList!A:A, 0)),
            IF(ISNUMBER(MATCH(TRIM(CLEAN(SUBSTITUTE(SUBSTITUTE(Y522, CHAR(13), ""), CHAR(10), " "))), sizeList!B:B, 0)),
                INDEX(sizeList!B:B, MATCH(TRIM(CLEAN(SUBSTITUTE(SUBSTITUTE(Y522, CHAR(13), ""), CHAR(10), " "))), sizeList!B:B, 0)),
                IF(ISNUMBER(MATCH(Y522, sizeList!B:B, 0)),
                    INDEX(sizeList!B:B, MATCH(Y522, sizeList!B:B, 0)),
                    "")
            )
        )
    ),
    ""
)</f>
        <v>110 cm</v>
      </c>
      <c r="Y522" s="35" t="s">
        <v>837</v>
      </c>
      <c r="Z522" s="35" t="s">
        <v>2605</v>
      </c>
      <c r="AA522" s="117" t="str">
        <f t="shared" si="71"/>
        <v>DARK BROWN</v>
      </c>
      <c r="AB522" s="7" t="str">
        <f>IF(AA522="", "", IFERROR(VLOOKUP(AA522, colorList!A:B,2,FALSE),""))</f>
        <v>sötétbarna</v>
      </c>
      <c r="AC522" s="7" t="str">
        <f>IF(Z522="", "", IFERROR(VLOOKUP(Z522, colorList!A:B,2,FALSE),""))</f>
        <v>sötétbarna</v>
      </c>
      <c r="AD522" s="7"/>
    </row>
    <row r="523" spans="1:30" ht="60" customHeight="1" x14ac:dyDescent="0.25">
      <c r="A523" s="53" t="s">
        <v>871</v>
      </c>
      <c r="B523" s="7" t="str" cm="1">
        <f t="array" ref="B523">ProcessN2(S523,A523,C523)</f>
        <v>AC9430_TM</v>
      </c>
      <c r="C523" s="7" t="s">
        <v>985</v>
      </c>
      <c r="D523" s="52" t="str">
        <f t="shared" si="64"/>
        <v>Acavallo anatómiai zselés bőr heveder</v>
      </c>
      <c r="E523" s="52" t="s">
        <v>2763</v>
      </c>
      <c r="F523" s="52" t="str">
        <f t="shared" si="65"/>
        <v>Anatomical jumping girth leather</v>
      </c>
      <c r="G523" s="52" t="s">
        <v>2886</v>
      </c>
      <c r="H523" s="116" t="str">
        <f t="shared" si="66"/>
        <v>Acavallo</v>
      </c>
      <c r="I523" s="35" t="s">
        <v>2999</v>
      </c>
      <c r="J523" s="53" t="str">
        <f t="shared" si="67"/>
        <v>Lófelszerelés</v>
      </c>
      <c r="K523" s="53" t="s">
        <v>3007</v>
      </c>
      <c r="L523" s="53" t="str">
        <f t="shared" si="68"/>
        <v>Nyereg és tartozékai</v>
      </c>
      <c r="M523" s="53" t="s">
        <v>3008</v>
      </c>
      <c r="N523" s="35" t="str">
        <f t="shared" si="69"/>
        <v>Heveder</v>
      </c>
      <c r="O523" s="35" t="s">
        <v>3009</v>
      </c>
      <c r="P523" s="53" t="str">
        <f t="shared" si="70"/>
        <v>Univerzális heveder</v>
      </c>
      <c r="Q523" s="53" t="s">
        <v>3010</v>
      </c>
      <c r="R523" s="55" t="s">
        <v>3116</v>
      </c>
      <c r="S523" s="35" t="s">
        <v>1637</v>
      </c>
      <c r="T523" s="34">
        <v>0</v>
      </c>
      <c r="U523" s="35">
        <v>232.5</v>
      </c>
      <c r="V523" s="1" t="s">
        <v>2603</v>
      </c>
      <c r="W523" s="55">
        <v>1</v>
      </c>
      <c r="X523" s="35" t="str">
        <f>IFERROR(
    IF(ISNUMBER(MATCH(TRIM(CLEAN(SUBSTITUTE(SUBSTITUTE(Y523, CHAR(13), ""), CHAR(10), " "))), sizeList!A:A, 0)),
        INDEX(sizeList!B:B, MATCH(TRIM(CLEAN(SUBSTITUTE(SUBSTITUTE(Y523, CHAR(13), ""), CHAR(10), " "))), sizeList!A:A, 0)),
        IF(ISNUMBER(MATCH(Y523, sizeList!A:A, 0)),
            INDEX(sizeList!B:B, MATCH(Y523, sizeList!A:A, 0)),
            IF(ISNUMBER(MATCH(TRIM(CLEAN(SUBSTITUTE(SUBSTITUTE(Y523, CHAR(13), ""), CHAR(10), " "))), sizeList!B:B, 0)),
                INDEX(sizeList!B:B, MATCH(TRIM(CLEAN(SUBSTITUTE(SUBSTITUTE(Y523, CHAR(13), ""), CHAR(10), " "))), sizeList!B:B, 0)),
                IF(ISNUMBER(MATCH(Y523, sizeList!B:B, 0)),
                    INDEX(sizeList!B:B, MATCH(Y523, sizeList!B:B, 0)),
                    "")
            )
        )
    ),
    ""
)</f>
        <v>115 cm</v>
      </c>
      <c r="Y523" s="35" t="s">
        <v>838</v>
      </c>
      <c r="Z523" s="35" t="s">
        <v>2605</v>
      </c>
      <c r="AA523" s="117" t="str">
        <f t="shared" si="71"/>
        <v>DARK BROWN</v>
      </c>
      <c r="AB523" s="7" t="str">
        <f>IF(AA523="", "", IFERROR(VLOOKUP(AA523, colorList!A:B,2,FALSE),""))</f>
        <v>sötétbarna</v>
      </c>
      <c r="AC523" s="7" t="str">
        <f>IF(Z523="", "", IFERROR(VLOOKUP(Z523, colorList!A:B,2,FALSE),""))</f>
        <v>sötétbarna</v>
      </c>
      <c r="AD523" s="7"/>
    </row>
    <row r="524" spans="1:30" ht="60" customHeight="1" x14ac:dyDescent="0.25">
      <c r="A524" s="53" t="s">
        <v>871</v>
      </c>
      <c r="B524" s="7" t="str" cm="1">
        <f t="array" ref="B524">ProcessN2(S524,A524,C524)</f>
        <v>AC9430_TM</v>
      </c>
      <c r="C524" s="7" t="s">
        <v>986</v>
      </c>
      <c r="D524" s="52" t="str">
        <f t="shared" si="64"/>
        <v>Acavallo anatómiai zselés bőr heveder</v>
      </c>
      <c r="E524" s="52" t="s">
        <v>2763</v>
      </c>
      <c r="F524" s="52" t="str">
        <f t="shared" si="65"/>
        <v>Anatomical jumping girth leather</v>
      </c>
      <c r="G524" s="52" t="s">
        <v>2886</v>
      </c>
      <c r="H524" s="116" t="str">
        <f t="shared" si="66"/>
        <v>Acavallo</v>
      </c>
      <c r="I524" s="35" t="s">
        <v>2999</v>
      </c>
      <c r="J524" s="53" t="str">
        <f t="shared" si="67"/>
        <v>Lófelszerelés</v>
      </c>
      <c r="K524" s="53" t="s">
        <v>3007</v>
      </c>
      <c r="L524" s="53" t="str">
        <f t="shared" si="68"/>
        <v>Nyereg és tartozékai</v>
      </c>
      <c r="M524" s="53" t="s">
        <v>3008</v>
      </c>
      <c r="N524" s="35" t="str">
        <f t="shared" si="69"/>
        <v>Heveder</v>
      </c>
      <c r="O524" s="35" t="s">
        <v>3009</v>
      </c>
      <c r="P524" s="53" t="str">
        <f t="shared" si="70"/>
        <v>Univerzális heveder</v>
      </c>
      <c r="Q524" s="53" t="s">
        <v>3010</v>
      </c>
      <c r="R524" s="55" t="s">
        <v>3116</v>
      </c>
      <c r="S524" s="35" t="s">
        <v>1638</v>
      </c>
      <c r="T524" s="34">
        <v>0</v>
      </c>
      <c r="U524" s="35">
        <v>232.5</v>
      </c>
      <c r="V524" s="1" t="s">
        <v>2603</v>
      </c>
      <c r="W524" s="55">
        <v>1</v>
      </c>
      <c r="X524" s="35" t="str">
        <f>IFERROR(
    IF(ISNUMBER(MATCH(TRIM(CLEAN(SUBSTITUTE(SUBSTITUTE(Y524, CHAR(13), ""), CHAR(10), " "))), sizeList!A:A, 0)),
        INDEX(sizeList!B:B, MATCH(TRIM(CLEAN(SUBSTITUTE(SUBSTITUTE(Y524, CHAR(13), ""), CHAR(10), " "))), sizeList!A:A, 0)),
        IF(ISNUMBER(MATCH(Y524, sizeList!A:A, 0)),
            INDEX(sizeList!B:B, MATCH(Y524, sizeList!A:A, 0)),
            IF(ISNUMBER(MATCH(TRIM(CLEAN(SUBSTITUTE(SUBSTITUTE(Y524, CHAR(13), ""), CHAR(10), " "))), sizeList!B:B, 0)),
                INDEX(sizeList!B:B, MATCH(TRIM(CLEAN(SUBSTITUTE(SUBSTITUTE(Y524, CHAR(13), ""), CHAR(10), " "))), sizeList!B:B, 0)),
                IF(ISNUMBER(MATCH(Y524, sizeList!B:B, 0)),
                    INDEX(sizeList!B:B, MATCH(Y524, sizeList!B:B, 0)),
                    "")
            )
        )
    ),
    ""
)</f>
        <v>120 cm</v>
      </c>
      <c r="Y524" s="35" t="s">
        <v>840</v>
      </c>
      <c r="Z524" s="35" t="s">
        <v>2605</v>
      </c>
      <c r="AA524" s="117" t="str">
        <f t="shared" si="71"/>
        <v>DARK BROWN</v>
      </c>
      <c r="AB524" s="7" t="str">
        <f>IF(AA524="", "", IFERROR(VLOOKUP(AA524, colorList!A:B,2,FALSE),""))</f>
        <v>sötétbarna</v>
      </c>
      <c r="AC524" s="7" t="str">
        <f>IF(Z524="", "", IFERROR(VLOOKUP(Z524, colorList!A:B,2,FALSE),""))</f>
        <v>sötétbarna</v>
      </c>
      <c r="AD524" s="7"/>
    </row>
    <row r="525" spans="1:30" ht="60" customHeight="1" x14ac:dyDescent="0.25">
      <c r="A525" s="53" t="s">
        <v>871</v>
      </c>
      <c r="B525" s="7" t="str" cm="1">
        <f t="array" ref="B525">ProcessN2(S525,A525,C525)</f>
        <v>AC9430_TM</v>
      </c>
      <c r="C525" s="7" t="s">
        <v>987</v>
      </c>
      <c r="D525" s="52" t="str">
        <f t="shared" si="64"/>
        <v>Acavallo anatómiai zselés bőr heveder</v>
      </c>
      <c r="E525" s="52" t="s">
        <v>2763</v>
      </c>
      <c r="F525" s="52" t="str">
        <f t="shared" si="65"/>
        <v>Anatomical jumping girth leather</v>
      </c>
      <c r="G525" s="52" t="s">
        <v>2886</v>
      </c>
      <c r="H525" s="116" t="str">
        <f t="shared" si="66"/>
        <v>Acavallo</v>
      </c>
      <c r="I525" s="35" t="s">
        <v>2999</v>
      </c>
      <c r="J525" s="53" t="str">
        <f t="shared" si="67"/>
        <v>Lófelszerelés</v>
      </c>
      <c r="K525" s="53" t="s">
        <v>3007</v>
      </c>
      <c r="L525" s="53" t="str">
        <f t="shared" si="68"/>
        <v>Nyereg és tartozékai</v>
      </c>
      <c r="M525" s="53" t="s">
        <v>3008</v>
      </c>
      <c r="N525" s="35" t="str">
        <f t="shared" si="69"/>
        <v>Heveder</v>
      </c>
      <c r="O525" s="35" t="s">
        <v>3009</v>
      </c>
      <c r="P525" s="53" t="str">
        <f t="shared" si="70"/>
        <v>Univerzális heveder</v>
      </c>
      <c r="Q525" s="53" t="s">
        <v>3010</v>
      </c>
      <c r="R525" s="55" t="s">
        <v>3116</v>
      </c>
      <c r="S525" s="35" t="s">
        <v>1639</v>
      </c>
      <c r="T525" s="34">
        <v>0</v>
      </c>
      <c r="U525" s="35">
        <v>232.5</v>
      </c>
      <c r="V525" s="1" t="s">
        <v>2603</v>
      </c>
      <c r="W525" s="55">
        <v>1</v>
      </c>
      <c r="X525" s="35" t="str">
        <f>IFERROR(
    IF(ISNUMBER(MATCH(TRIM(CLEAN(SUBSTITUTE(SUBSTITUTE(Y525, CHAR(13), ""), CHAR(10), " "))), sizeList!A:A, 0)),
        INDEX(sizeList!B:B, MATCH(TRIM(CLEAN(SUBSTITUTE(SUBSTITUTE(Y525, CHAR(13), ""), CHAR(10), " "))), sizeList!A:A, 0)),
        IF(ISNUMBER(MATCH(Y525, sizeList!A:A, 0)),
            INDEX(sizeList!B:B, MATCH(Y525, sizeList!A:A, 0)),
            IF(ISNUMBER(MATCH(TRIM(CLEAN(SUBSTITUTE(SUBSTITUTE(Y525, CHAR(13), ""), CHAR(10), " "))), sizeList!B:B, 0)),
                INDEX(sizeList!B:B, MATCH(TRIM(CLEAN(SUBSTITUTE(SUBSTITUTE(Y525, CHAR(13), ""), CHAR(10), " "))), sizeList!B:B, 0)),
                IF(ISNUMBER(MATCH(Y525, sizeList!B:B, 0)),
                    INDEX(sizeList!B:B, MATCH(Y525, sizeList!B:B, 0)),
                    "")
            )
        )
    ),
    ""
)</f>
        <v>125 cm</v>
      </c>
      <c r="Y525" s="35" t="s">
        <v>841</v>
      </c>
      <c r="Z525" s="35" t="s">
        <v>2605</v>
      </c>
      <c r="AA525" s="117" t="str">
        <f t="shared" si="71"/>
        <v>DARK BROWN</v>
      </c>
      <c r="AB525" s="7" t="str">
        <f>IF(AA525="", "", IFERROR(VLOOKUP(AA525, colorList!A:B,2,FALSE),""))</f>
        <v>sötétbarna</v>
      </c>
      <c r="AC525" s="7" t="str">
        <f>IF(Z525="", "", IFERROR(VLOOKUP(Z525, colorList!A:B,2,FALSE),""))</f>
        <v>sötétbarna</v>
      </c>
      <c r="AD525" s="7"/>
    </row>
    <row r="526" spans="1:30" ht="60" customHeight="1" x14ac:dyDescent="0.25">
      <c r="A526" s="53" t="s">
        <v>871</v>
      </c>
      <c r="B526" s="7" t="str" cm="1">
        <f t="array" ref="B526">ProcessN2(S526,A526,C526)</f>
        <v>AC9430_TM</v>
      </c>
      <c r="C526" s="7" t="s">
        <v>988</v>
      </c>
      <c r="D526" s="52" t="str">
        <f t="shared" si="64"/>
        <v>Acavallo anatómiai zselés bőr heveder</v>
      </c>
      <c r="E526" s="52" t="s">
        <v>2763</v>
      </c>
      <c r="F526" s="52" t="str">
        <f t="shared" si="65"/>
        <v>Anatomical jumping girth leather</v>
      </c>
      <c r="G526" s="52" t="s">
        <v>2886</v>
      </c>
      <c r="H526" s="116" t="str">
        <f t="shared" si="66"/>
        <v>Acavallo</v>
      </c>
      <c r="I526" s="35" t="s">
        <v>2999</v>
      </c>
      <c r="J526" s="53" t="str">
        <f t="shared" si="67"/>
        <v>Lófelszerelés</v>
      </c>
      <c r="K526" s="53" t="s">
        <v>3007</v>
      </c>
      <c r="L526" s="53" t="str">
        <f t="shared" si="68"/>
        <v>Nyereg és tartozékai</v>
      </c>
      <c r="M526" s="53" t="s">
        <v>3008</v>
      </c>
      <c r="N526" s="35" t="str">
        <f t="shared" si="69"/>
        <v>Heveder</v>
      </c>
      <c r="O526" s="35" t="s">
        <v>3009</v>
      </c>
      <c r="P526" s="53" t="str">
        <f t="shared" si="70"/>
        <v>Univerzális heveder</v>
      </c>
      <c r="Q526" s="53" t="s">
        <v>3010</v>
      </c>
      <c r="R526" s="55" t="s">
        <v>3116</v>
      </c>
      <c r="S526" s="35" t="s">
        <v>1640</v>
      </c>
      <c r="T526" s="34">
        <v>0</v>
      </c>
      <c r="U526" s="35">
        <v>232.5</v>
      </c>
      <c r="V526" s="1" t="s">
        <v>2603</v>
      </c>
      <c r="W526" s="55">
        <v>1</v>
      </c>
      <c r="X526" s="35" t="str">
        <f>IFERROR(
    IF(ISNUMBER(MATCH(TRIM(CLEAN(SUBSTITUTE(SUBSTITUTE(Y526, CHAR(13), ""), CHAR(10), " "))), sizeList!A:A, 0)),
        INDEX(sizeList!B:B, MATCH(TRIM(CLEAN(SUBSTITUTE(SUBSTITUTE(Y526, CHAR(13), ""), CHAR(10), " "))), sizeList!A:A, 0)),
        IF(ISNUMBER(MATCH(Y526, sizeList!A:A, 0)),
            INDEX(sizeList!B:B, MATCH(Y526, sizeList!A:A, 0)),
            IF(ISNUMBER(MATCH(TRIM(CLEAN(SUBSTITUTE(SUBSTITUTE(Y526, CHAR(13), ""), CHAR(10), " "))), sizeList!B:B, 0)),
                INDEX(sizeList!B:B, MATCH(TRIM(CLEAN(SUBSTITUTE(SUBSTITUTE(Y526, CHAR(13), ""), CHAR(10), " "))), sizeList!B:B, 0)),
                IF(ISNUMBER(MATCH(Y526, sizeList!B:B, 0)),
                    INDEX(sizeList!B:B, MATCH(Y526, sizeList!B:B, 0)),
                    "")
            )
        )
    ),
    ""
)</f>
        <v>130 cm</v>
      </c>
      <c r="Y526" s="35" t="s">
        <v>842</v>
      </c>
      <c r="Z526" s="35" t="s">
        <v>2605</v>
      </c>
      <c r="AA526" s="117" t="str">
        <f t="shared" si="71"/>
        <v>DARK BROWN</v>
      </c>
      <c r="AB526" s="7" t="str">
        <f>IF(AA526="", "", IFERROR(VLOOKUP(AA526, colorList!A:B,2,FALSE),""))</f>
        <v>sötétbarna</v>
      </c>
      <c r="AC526" s="7" t="str">
        <f>IF(Z526="", "", IFERROR(VLOOKUP(Z526, colorList!A:B,2,FALSE),""))</f>
        <v>sötétbarna</v>
      </c>
      <c r="AD526" s="7"/>
    </row>
    <row r="527" spans="1:30" ht="60" customHeight="1" x14ac:dyDescent="0.25">
      <c r="A527" s="53" t="s">
        <v>871</v>
      </c>
      <c r="B527" s="7" t="str" cm="1">
        <f t="array" ref="B527">ProcessN2(S527,A527,C527)</f>
        <v>AC9430_TM</v>
      </c>
      <c r="C527" s="7" t="s">
        <v>989</v>
      </c>
      <c r="D527" s="52" t="str">
        <f t="shared" si="64"/>
        <v>Acavallo anatómiai zselés bőr heveder</v>
      </c>
      <c r="E527" s="52" t="s">
        <v>2763</v>
      </c>
      <c r="F527" s="52" t="str">
        <f t="shared" si="65"/>
        <v>Anatomical jumping girth leather</v>
      </c>
      <c r="G527" s="52" t="s">
        <v>2886</v>
      </c>
      <c r="H527" s="116" t="str">
        <f t="shared" si="66"/>
        <v>Acavallo</v>
      </c>
      <c r="I527" s="35" t="s">
        <v>2999</v>
      </c>
      <c r="J527" s="53" t="str">
        <f t="shared" si="67"/>
        <v>Lófelszerelés</v>
      </c>
      <c r="K527" s="53" t="s">
        <v>3007</v>
      </c>
      <c r="L527" s="53" t="str">
        <f t="shared" si="68"/>
        <v>Nyereg és tartozékai</v>
      </c>
      <c r="M527" s="53" t="s">
        <v>3008</v>
      </c>
      <c r="N527" s="35" t="str">
        <f t="shared" si="69"/>
        <v>Heveder</v>
      </c>
      <c r="O527" s="35" t="s">
        <v>3009</v>
      </c>
      <c r="P527" s="53" t="str">
        <f t="shared" si="70"/>
        <v>Univerzális heveder</v>
      </c>
      <c r="Q527" s="53" t="s">
        <v>3010</v>
      </c>
      <c r="R527" s="55" t="s">
        <v>3116</v>
      </c>
      <c r="S527" s="35" t="s">
        <v>1641</v>
      </c>
      <c r="T527" s="34">
        <v>0</v>
      </c>
      <c r="U527" s="35">
        <v>232.5</v>
      </c>
      <c r="V527" s="1" t="s">
        <v>2603</v>
      </c>
      <c r="W527" s="55">
        <v>1</v>
      </c>
      <c r="X527" s="35" t="str">
        <f>IFERROR(
    IF(ISNUMBER(MATCH(TRIM(CLEAN(SUBSTITUTE(SUBSTITUTE(Y527, CHAR(13), ""), CHAR(10), " "))), sizeList!A:A, 0)),
        INDEX(sizeList!B:B, MATCH(TRIM(CLEAN(SUBSTITUTE(SUBSTITUTE(Y527, CHAR(13), ""), CHAR(10), " "))), sizeList!A:A, 0)),
        IF(ISNUMBER(MATCH(Y527, sizeList!A:A, 0)),
            INDEX(sizeList!B:B, MATCH(Y527, sizeList!A:A, 0)),
            IF(ISNUMBER(MATCH(TRIM(CLEAN(SUBSTITUTE(SUBSTITUTE(Y527, CHAR(13), ""), CHAR(10), " "))), sizeList!B:B, 0)),
                INDEX(sizeList!B:B, MATCH(TRIM(CLEAN(SUBSTITUTE(SUBSTITUTE(Y527, CHAR(13), ""), CHAR(10), " "))), sizeList!B:B, 0)),
                IF(ISNUMBER(MATCH(Y527, sizeList!B:B, 0)),
                    INDEX(sizeList!B:B, MATCH(Y527, sizeList!B:B, 0)),
                    "")
            )
        )
    ),
    ""
)</f>
        <v>135 cm</v>
      </c>
      <c r="Y527" s="35" t="s">
        <v>843</v>
      </c>
      <c r="Z527" s="35" t="s">
        <v>2605</v>
      </c>
      <c r="AA527" s="117" t="str">
        <f t="shared" si="71"/>
        <v>DARK BROWN</v>
      </c>
      <c r="AB527" s="7" t="str">
        <f>IF(AA527="", "", IFERROR(VLOOKUP(AA527, colorList!A:B,2,FALSE),""))</f>
        <v>sötétbarna</v>
      </c>
      <c r="AC527" s="7" t="str">
        <f>IF(Z527="", "", IFERROR(VLOOKUP(Z527, colorList!A:B,2,FALSE),""))</f>
        <v>sötétbarna</v>
      </c>
      <c r="AD527" s="7"/>
    </row>
    <row r="528" spans="1:30" ht="60" customHeight="1" x14ac:dyDescent="0.25">
      <c r="A528" s="53" t="s">
        <v>871</v>
      </c>
      <c r="B528" s="7" t="str" cm="1">
        <f t="array" ref="B528">ProcessN2(S528,A528,C528)</f>
        <v>AC9430_TM</v>
      </c>
      <c r="C528" s="7" t="s">
        <v>990</v>
      </c>
      <c r="D528" s="52" t="str">
        <f t="shared" si="64"/>
        <v>Acavallo anatómiai zselés bőr heveder</v>
      </c>
      <c r="E528" s="52" t="s">
        <v>2763</v>
      </c>
      <c r="F528" s="52" t="str">
        <f t="shared" si="65"/>
        <v>Anatomical jumping girth leather</v>
      </c>
      <c r="G528" s="52" t="s">
        <v>2886</v>
      </c>
      <c r="H528" s="116" t="str">
        <f t="shared" si="66"/>
        <v>Acavallo</v>
      </c>
      <c r="I528" s="35" t="s">
        <v>2999</v>
      </c>
      <c r="J528" s="53" t="str">
        <f t="shared" si="67"/>
        <v>Lófelszerelés</v>
      </c>
      <c r="K528" s="53" t="s">
        <v>3007</v>
      </c>
      <c r="L528" s="53" t="str">
        <f t="shared" si="68"/>
        <v>Nyereg és tartozékai</v>
      </c>
      <c r="M528" s="53" t="s">
        <v>3008</v>
      </c>
      <c r="N528" s="35" t="str">
        <f t="shared" si="69"/>
        <v>Heveder</v>
      </c>
      <c r="O528" s="35" t="s">
        <v>3009</v>
      </c>
      <c r="P528" s="53" t="str">
        <f t="shared" si="70"/>
        <v>Univerzális heveder</v>
      </c>
      <c r="Q528" s="53" t="s">
        <v>3010</v>
      </c>
      <c r="R528" s="55" t="s">
        <v>3116</v>
      </c>
      <c r="S528" s="35" t="s">
        <v>1642</v>
      </c>
      <c r="T528" s="34">
        <v>0</v>
      </c>
      <c r="U528" s="35">
        <v>232.5</v>
      </c>
      <c r="V528" s="1" t="s">
        <v>2603</v>
      </c>
      <c r="W528" s="55">
        <v>1</v>
      </c>
      <c r="X528" s="35" t="str">
        <f>IFERROR(
    IF(ISNUMBER(MATCH(TRIM(CLEAN(SUBSTITUTE(SUBSTITUTE(Y528, CHAR(13), ""), CHAR(10), " "))), sizeList!A:A, 0)),
        INDEX(sizeList!B:B, MATCH(TRIM(CLEAN(SUBSTITUTE(SUBSTITUTE(Y528, CHAR(13), ""), CHAR(10), " "))), sizeList!A:A, 0)),
        IF(ISNUMBER(MATCH(Y528, sizeList!A:A, 0)),
            INDEX(sizeList!B:B, MATCH(Y528, sizeList!A:A, 0)),
            IF(ISNUMBER(MATCH(TRIM(CLEAN(SUBSTITUTE(SUBSTITUTE(Y528, CHAR(13), ""), CHAR(10), " "))), sizeList!B:B, 0)),
                INDEX(sizeList!B:B, MATCH(TRIM(CLEAN(SUBSTITUTE(SUBSTITUTE(Y528, CHAR(13), ""), CHAR(10), " "))), sizeList!B:B, 0)),
                IF(ISNUMBER(MATCH(Y528, sizeList!B:B, 0)),
                    INDEX(sizeList!B:B, MATCH(Y528, sizeList!B:B, 0)),
                    "")
            )
        )
    ),
    ""
)</f>
        <v>140 cm</v>
      </c>
      <c r="Y528" s="35" t="s">
        <v>844</v>
      </c>
      <c r="Z528" s="35" t="s">
        <v>2605</v>
      </c>
      <c r="AA528" s="117" t="str">
        <f t="shared" si="71"/>
        <v>DARK BROWN</v>
      </c>
      <c r="AB528" s="7" t="str">
        <f>IF(AA528="", "", IFERROR(VLOOKUP(AA528, colorList!A:B,2,FALSE),""))</f>
        <v>sötétbarna</v>
      </c>
      <c r="AC528" s="7" t="str">
        <f>IF(Z528="", "", IFERROR(VLOOKUP(Z528, colorList!A:B,2,FALSE),""))</f>
        <v>sötétbarna</v>
      </c>
      <c r="AD528" s="7"/>
    </row>
    <row r="529" spans="1:30" ht="60" customHeight="1" x14ac:dyDescent="0.25">
      <c r="A529" s="53" t="s">
        <v>871</v>
      </c>
      <c r="B529" s="7" t="str" cm="1">
        <f t="array" ref="B529">ProcessN2(S529,A529,C529)</f>
        <v>AC9430_TM</v>
      </c>
      <c r="C529" s="7" t="s">
        <v>1031</v>
      </c>
      <c r="D529" s="52" t="str">
        <f t="shared" si="64"/>
        <v>Acavallo anatómiai zselés bőr heveder</v>
      </c>
      <c r="E529" s="52" t="s">
        <v>2763</v>
      </c>
      <c r="F529" s="52" t="str">
        <f t="shared" si="65"/>
        <v>Anatomical jumping girth leather</v>
      </c>
      <c r="G529" s="52" t="s">
        <v>2886</v>
      </c>
      <c r="H529" s="116" t="str">
        <f t="shared" si="66"/>
        <v>Acavallo</v>
      </c>
      <c r="I529" s="35" t="s">
        <v>2999</v>
      </c>
      <c r="J529" s="53" t="str">
        <f t="shared" si="67"/>
        <v>Lófelszerelés</v>
      </c>
      <c r="K529" s="53" t="s">
        <v>3007</v>
      </c>
      <c r="L529" s="53" t="str">
        <f t="shared" si="68"/>
        <v>Nyereg és tartozékai</v>
      </c>
      <c r="M529" s="53" t="s">
        <v>3008</v>
      </c>
      <c r="N529" s="35" t="str">
        <f t="shared" si="69"/>
        <v>Heveder</v>
      </c>
      <c r="O529" s="35" t="s">
        <v>3009</v>
      </c>
      <c r="P529" s="53" t="str">
        <f t="shared" si="70"/>
        <v>Univerzális heveder</v>
      </c>
      <c r="Q529" s="53" t="s">
        <v>3010</v>
      </c>
      <c r="R529" s="55" t="s">
        <v>3116</v>
      </c>
      <c r="S529" s="35" t="s">
        <v>1643</v>
      </c>
      <c r="T529" s="34">
        <v>0</v>
      </c>
      <c r="U529" s="35">
        <v>232.5</v>
      </c>
      <c r="V529" s="1" t="s">
        <v>2603</v>
      </c>
      <c r="W529" s="55">
        <v>1</v>
      </c>
      <c r="X529" s="35" t="str">
        <f>IFERROR(
    IF(ISNUMBER(MATCH(TRIM(CLEAN(SUBSTITUTE(SUBSTITUTE(Y529, CHAR(13), ""), CHAR(10), " "))), sizeList!A:A, 0)),
        INDEX(sizeList!B:B, MATCH(TRIM(CLEAN(SUBSTITUTE(SUBSTITUTE(Y529, CHAR(13), ""), CHAR(10), " "))), sizeList!A:A, 0)),
        IF(ISNUMBER(MATCH(Y529, sizeList!A:A, 0)),
            INDEX(sizeList!B:B, MATCH(Y529, sizeList!A:A, 0)),
            IF(ISNUMBER(MATCH(TRIM(CLEAN(SUBSTITUTE(SUBSTITUTE(Y529, CHAR(13), ""), CHAR(10), " "))), sizeList!B:B, 0)),
                INDEX(sizeList!B:B, MATCH(TRIM(CLEAN(SUBSTITUTE(SUBSTITUTE(Y529, CHAR(13), ""), CHAR(10), " "))), sizeList!B:B, 0)),
                IF(ISNUMBER(MATCH(Y529, sizeList!B:B, 0)),
                    INDEX(sizeList!B:B, MATCH(Y529, sizeList!B:B, 0)),
                    "")
            )
        )
    ),
    ""
)</f>
        <v>145 cm</v>
      </c>
      <c r="Y529" s="35" t="s">
        <v>845</v>
      </c>
      <c r="Z529" s="35" t="s">
        <v>2605</v>
      </c>
      <c r="AA529" s="117" t="str">
        <f t="shared" si="71"/>
        <v>DARK BROWN</v>
      </c>
      <c r="AB529" s="7" t="str">
        <f>IF(AA529="", "", IFERROR(VLOOKUP(AA529, colorList!A:B,2,FALSE),""))</f>
        <v>sötétbarna</v>
      </c>
      <c r="AC529" s="7" t="str">
        <f>IF(Z529="", "", IFERROR(VLOOKUP(Z529, colorList!A:B,2,FALSE),""))</f>
        <v>sötétbarna</v>
      </c>
      <c r="AD529" s="7"/>
    </row>
    <row r="530" spans="1:30" ht="60" customHeight="1" x14ac:dyDescent="0.25">
      <c r="A530" s="53" t="s">
        <v>871</v>
      </c>
      <c r="B530" s="7" t="str" cm="1">
        <f t="array" ref="B530">ProcessN2(S530,A530,C530)</f>
        <v>AC9430_TM</v>
      </c>
      <c r="C530" s="7" t="s">
        <v>1032</v>
      </c>
      <c r="D530" s="52" t="str">
        <f t="shared" si="64"/>
        <v>Acavallo anatómiai zselés bőr heveder</v>
      </c>
      <c r="E530" s="52" t="s">
        <v>2763</v>
      </c>
      <c r="F530" s="52" t="str">
        <f t="shared" si="65"/>
        <v>Anatomical jumping girth leather</v>
      </c>
      <c r="G530" s="52" t="s">
        <v>2886</v>
      </c>
      <c r="H530" s="116" t="str">
        <f t="shared" si="66"/>
        <v>Acavallo</v>
      </c>
      <c r="I530" s="35" t="s">
        <v>2999</v>
      </c>
      <c r="J530" s="53" t="str">
        <f t="shared" si="67"/>
        <v>Lófelszerelés</v>
      </c>
      <c r="K530" s="53" t="s">
        <v>3007</v>
      </c>
      <c r="L530" s="53" t="str">
        <f t="shared" si="68"/>
        <v>Nyereg és tartozékai</v>
      </c>
      <c r="M530" s="53" t="s">
        <v>3008</v>
      </c>
      <c r="N530" s="35" t="str">
        <f t="shared" si="69"/>
        <v>Heveder</v>
      </c>
      <c r="O530" s="35" t="s">
        <v>3009</v>
      </c>
      <c r="P530" s="53" t="str">
        <f t="shared" si="70"/>
        <v>Univerzális heveder</v>
      </c>
      <c r="Q530" s="53" t="s">
        <v>3010</v>
      </c>
      <c r="R530" s="55" t="s">
        <v>3116</v>
      </c>
      <c r="S530" s="35" t="s">
        <v>1644</v>
      </c>
      <c r="T530" s="34">
        <v>0</v>
      </c>
      <c r="U530" s="35">
        <v>232.5</v>
      </c>
      <c r="V530" s="1" t="s">
        <v>2603</v>
      </c>
      <c r="W530" s="55">
        <v>1</v>
      </c>
      <c r="X530" s="35" t="str">
        <f>IFERROR(
    IF(ISNUMBER(MATCH(TRIM(CLEAN(SUBSTITUTE(SUBSTITUTE(Y530, CHAR(13), ""), CHAR(10), " "))), sizeList!A:A, 0)),
        INDEX(sizeList!B:B, MATCH(TRIM(CLEAN(SUBSTITUTE(SUBSTITUTE(Y530, CHAR(13), ""), CHAR(10), " "))), sizeList!A:A, 0)),
        IF(ISNUMBER(MATCH(Y530, sizeList!A:A, 0)),
            INDEX(sizeList!B:B, MATCH(Y530, sizeList!A:A, 0)),
            IF(ISNUMBER(MATCH(TRIM(CLEAN(SUBSTITUTE(SUBSTITUTE(Y530, CHAR(13), ""), CHAR(10), " "))), sizeList!B:B, 0)),
                INDEX(sizeList!B:B, MATCH(TRIM(CLEAN(SUBSTITUTE(SUBSTITUTE(Y530, CHAR(13), ""), CHAR(10), " "))), sizeList!B:B, 0)),
                IF(ISNUMBER(MATCH(Y530, sizeList!B:B, 0)),
                    INDEX(sizeList!B:B, MATCH(Y530, sizeList!B:B, 0)),
                    "")
            )
        )
    ),
    ""
)</f>
        <v>150 cm</v>
      </c>
      <c r="Y530" s="35" t="s">
        <v>846</v>
      </c>
      <c r="Z530" s="35" t="s">
        <v>2605</v>
      </c>
      <c r="AA530" s="117" t="str">
        <f t="shared" si="71"/>
        <v>DARK BROWN</v>
      </c>
      <c r="AB530" s="7" t="str">
        <f>IF(AA530="", "", IFERROR(VLOOKUP(AA530, colorList!A:B,2,FALSE),""))</f>
        <v>sötétbarna</v>
      </c>
      <c r="AC530" s="7" t="str">
        <f>IF(Z530="", "", IFERROR(VLOOKUP(Z530, colorList!A:B,2,FALSE),""))</f>
        <v>sötétbarna</v>
      </c>
      <c r="AD530" s="7"/>
    </row>
    <row r="531" spans="1:30" ht="60" customHeight="1" x14ac:dyDescent="0.25">
      <c r="A531" s="53" t="s">
        <v>900</v>
      </c>
      <c r="B531" s="7" t="str" cm="1">
        <f t="array" ref="B531">ProcessN2(S531,A531,C531)</f>
        <v>AC9704_BK</v>
      </c>
      <c r="C531" s="7" t="s">
        <v>983</v>
      </c>
      <c r="D531" s="52" t="str">
        <f t="shared" si="64"/>
        <v>Acavallo gurtni betétes borjúbőrös kengyelszíj</v>
      </c>
      <c r="E531" s="52" t="s">
        <v>2794</v>
      </c>
      <c r="F531" s="52" t="str">
        <f t="shared" si="65"/>
        <v>Calfskin stirrup leathers internal reinforcement</v>
      </c>
      <c r="G531" s="52" t="s">
        <v>2916</v>
      </c>
      <c r="H531" s="116" t="str">
        <f t="shared" si="66"/>
        <v>Acavallo</v>
      </c>
      <c r="I531" s="35" t="s">
        <v>2999</v>
      </c>
      <c r="J531" s="53" t="str">
        <f t="shared" si="67"/>
        <v>Lófelszerelés</v>
      </c>
      <c r="K531" s="53" t="s">
        <v>3007</v>
      </c>
      <c r="L531" s="35" t="str">
        <f t="shared" si="68"/>
        <v>Nyereg és tartozékai</v>
      </c>
      <c r="M531" s="35" t="s">
        <v>3008</v>
      </c>
      <c r="N531" s="35" t="str">
        <f t="shared" si="69"/>
        <v>Kengyelszíj</v>
      </c>
      <c r="O531" s="35" t="s">
        <v>3019</v>
      </c>
      <c r="P531" s="35" t="str">
        <f t="shared" si="70"/>
        <v/>
      </c>
      <c r="Q531" s="35"/>
      <c r="R531" s="50" t="s">
        <v>3146</v>
      </c>
      <c r="S531" s="35" t="s">
        <v>1816</v>
      </c>
      <c r="T531" s="34">
        <v>0</v>
      </c>
      <c r="U531" s="35">
        <v>102</v>
      </c>
      <c r="V531" s="1" t="s">
        <v>2603</v>
      </c>
      <c r="W531" s="50">
        <v>0.4</v>
      </c>
      <c r="X531" s="35" t="str">
        <f>IFERROR(
    IF(ISNUMBER(MATCH(TRIM(CLEAN(SUBSTITUTE(SUBSTITUTE(Y531, CHAR(13), ""), CHAR(10), " "))), sizeList!A:A, 0)),
        INDEX(sizeList!B:B, MATCH(TRIM(CLEAN(SUBSTITUTE(SUBSTITUTE(Y531, CHAR(13), ""), CHAR(10), " "))), sizeList!A:A, 0)),
        IF(ISNUMBER(MATCH(Y531, sizeList!A:A, 0)),
            INDEX(sizeList!B:B, MATCH(Y531, sizeList!A:A, 0)),
            IF(ISNUMBER(MATCH(TRIM(CLEAN(SUBSTITUTE(SUBSTITUTE(Y531, CHAR(13), ""), CHAR(10), " "))), sizeList!B:B, 0)),
                INDEX(sizeList!B:B, MATCH(TRIM(CLEAN(SUBSTITUTE(SUBSTITUTE(Y531, CHAR(13), ""), CHAR(10), " "))), sizeList!B:B, 0)),
                IF(ISNUMBER(MATCH(Y531, sizeList!B:B, 0)),
                    INDEX(sizeList!B:B, MATCH(Y531, sizeList!B:B, 0)),
                    "")
            )
        )
    ),
    ""
)</f>
        <v>135 cm</v>
      </c>
      <c r="Y531" s="35" t="s">
        <v>843</v>
      </c>
      <c r="Z531" s="35" t="s">
        <v>2604</v>
      </c>
      <c r="AA531" s="117" t="str">
        <f t="shared" si="71"/>
        <v>BLACK</v>
      </c>
      <c r="AB531" s="7" t="str">
        <f>IF(AA531="", "", IFERROR(VLOOKUP(AA531, colorList!A:B,2,FALSE),""))</f>
        <v>fekete</v>
      </c>
      <c r="AC531" s="7" t="str">
        <f>IF(Z531="", "", IFERROR(VLOOKUP(Z531, colorList!A:B,2,FALSE),""))</f>
        <v>fekete</v>
      </c>
      <c r="AD531" s="7"/>
    </row>
    <row r="532" spans="1:30" ht="60" customHeight="1" x14ac:dyDescent="0.25">
      <c r="A532" s="53" t="s">
        <v>900</v>
      </c>
      <c r="B532" s="7" t="str" cm="1">
        <f t="array" ref="B532">ProcessN2(S532,A532,C532)</f>
        <v>AC9704_BK</v>
      </c>
      <c r="C532" s="7" t="s">
        <v>1019</v>
      </c>
      <c r="D532" s="52" t="str">
        <f t="shared" si="64"/>
        <v>Acavallo gurtni betétes borjúbőrös kengyelszíj</v>
      </c>
      <c r="E532" s="52" t="s">
        <v>2794</v>
      </c>
      <c r="F532" s="52" t="str">
        <f t="shared" si="65"/>
        <v>Calfskin stirrup leathers internal reinforcement</v>
      </c>
      <c r="G532" s="52" t="s">
        <v>2916</v>
      </c>
      <c r="H532" s="116" t="str">
        <f t="shared" si="66"/>
        <v>Acavallo</v>
      </c>
      <c r="I532" s="35" t="s">
        <v>2999</v>
      </c>
      <c r="J532" s="53" t="str">
        <f t="shared" si="67"/>
        <v>Lófelszerelés</v>
      </c>
      <c r="K532" s="53" t="s">
        <v>3007</v>
      </c>
      <c r="L532" s="35" t="str">
        <f t="shared" si="68"/>
        <v>Nyereg és tartozékai</v>
      </c>
      <c r="M532" s="35" t="s">
        <v>3008</v>
      </c>
      <c r="N532" s="35" t="str">
        <f t="shared" si="69"/>
        <v>Kengyelszíj</v>
      </c>
      <c r="O532" s="35" t="s">
        <v>3019</v>
      </c>
      <c r="P532" s="35" t="str">
        <f t="shared" si="70"/>
        <v/>
      </c>
      <c r="Q532" s="35"/>
      <c r="R532" s="50" t="s">
        <v>3146</v>
      </c>
      <c r="S532" s="35" t="s">
        <v>1817</v>
      </c>
      <c r="T532" s="34">
        <v>0</v>
      </c>
      <c r="U532" s="35">
        <v>102</v>
      </c>
      <c r="V532" s="1" t="s">
        <v>2603</v>
      </c>
      <c r="W532" s="50">
        <v>0.4</v>
      </c>
      <c r="X532" s="35" t="str">
        <f>IFERROR(
    IF(ISNUMBER(MATCH(TRIM(CLEAN(SUBSTITUTE(SUBSTITUTE(Y532, CHAR(13), ""), CHAR(10), " "))), sizeList!A:A, 0)),
        INDEX(sizeList!B:B, MATCH(TRIM(CLEAN(SUBSTITUTE(SUBSTITUTE(Y532, CHAR(13), ""), CHAR(10), " "))), sizeList!A:A, 0)),
        IF(ISNUMBER(MATCH(Y532, sizeList!A:A, 0)),
            INDEX(sizeList!B:B, MATCH(Y532, sizeList!A:A, 0)),
            IF(ISNUMBER(MATCH(TRIM(CLEAN(SUBSTITUTE(SUBSTITUTE(Y532, CHAR(13), ""), CHAR(10), " "))), sizeList!B:B, 0)),
                INDEX(sizeList!B:B, MATCH(TRIM(CLEAN(SUBSTITUTE(SUBSTITUTE(Y532, CHAR(13), ""), CHAR(10), " "))), sizeList!B:B, 0)),
                IF(ISNUMBER(MATCH(Y532, sizeList!B:B, 0)),
                    INDEX(sizeList!B:B, MATCH(Y532, sizeList!B:B, 0)),
                    "")
            )
        )
    ),
    ""
)</f>
        <v>145 cm</v>
      </c>
      <c r="Y532" s="35" t="s">
        <v>845</v>
      </c>
      <c r="Z532" s="35" t="s">
        <v>2604</v>
      </c>
      <c r="AA532" s="117" t="str">
        <f t="shared" si="71"/>
        <v>BLACK</v>
      </c>
      <c r="AB532" s="7" t="str">
        <f>IF(AA532="", "", IFERROR(VLOOKUP(AA532, colorList!A:B,2,FALSE),""))</f>
        <v>fekete</v>
      </c>
      <c r="AC532" s="7" t="str">
        <f>IF(Z532="", "", IFERROR(VLOOKUP(Z532, colorList!A:B,2,FALSE),""))</f>
        <v>fekete</v>
      </c>
      <c r="AD532" s="7"/>
    </row>
    <row r="533" spans="1:30" ht="60" customHeight="1" x14ac:dyDescent="0.25">
      <c r="A533" s="53" t="s">
        <v>900</v>
      </c>
      <c r="B533" s="7" t="str" cm="1">
        <f t="array" ref="B533">ProcessN2(S533,A533,C533)</f>
        <v>AC9704_BK</v>
      </c>
      <c r="C533" s="7" t="s">
        <v>1177</v>
      </c>
      <c r="D533" s="52" t="str">
        <f t="shared" si="64"/>
        <v>Acavallo gurtni betétes borjúbőrös kengyelszíj</v>
      </c>
      <c r="E533" s="52" t="s">
        <v>2794</v>
      </c>
      <c r="F533" s="52" t="str">
        <f t="shared" si="65"/>
        <v>Calfskin stirrup leathers internal reinforcement</v>
      </c>
      <c r="G533" s="52" t="s">
        <v>2916</v>
      </c>
      <c r="H533" s="116" t="str">
        <f t="shared" si="66"/>
        <v>Acavallo</v>
      </c>
      <c r="I533" s="35" t="s">
        <v>2999</v>
      </c>
      <c r="J533" s="53" t="str">
        <f t="shared" si="67"/>
        <v>Lófelszerelés</v>
      </c>
      <c r="K533" s="53" t="s">
        <v>3007</v>
      </c>
      <c r="L533" s="35" t="str">
        <f t="shared" si="68"/>
        <v>Nyereg és tartozékai</v>
      </c>
      <c r="M533" s="35" t="s">
        <v>3008</v>
      </c>
      <c r="N533" s="35" t="str">
        <f t="shared" si="69"/>
        <v>Kengyelszíj</v>
      </c>
      <c r="O533" s="35" t="s">
        <v>3019</v>
      </c>
      <c r="P533" s="35" t="str">
        <f t="shared" si="70"/>
        <v/>
      </c>
      <c r="Q533" s="35"/>
      <c r="R533" s="50" t="s">
        <v>3146</v>
      </c>
      <c r="S533" s="35" t="s">
        <v>1818</v>
      </c>
      <c r="T533" s="34">
        <v>0</v>
      </c>
      <c r="U533" s="35">
        <v>102</v>
      </c>
      <c r="V533" s="1" t="s">
        <v>2603</v>
      </c>
      <c r="W533" s="50">
        <v>0.4</v>
      </c>
      <c r="X533" s="35" t="str">
        <f>IFERROR(
    IF(ISNUMBER(MATCH(TRIM(CLEAN(SUBSTITUTE(SUBSTITUTE(Y533, CHAR(13), ""), CHAR(10), " "))), sizeList!A:A, 0)),
        INDEX(sizeList!B:B, MATCH(TRIM(CLEAN(SUBSTITUTE(SUBSTITUTE(Y533, CHAR(13), ""), CHAR(10), " "))), sizeList!A:A, 0)),
        IF(ISNUMBER(MATCH(Y533, sizeList!A:A, 0)),
            INDEX(sizeList!B:B, MATCH(Y533, sizeList!A:A, 0)),
            IF(ISNUMBER(MATCH(TRIM(CLEAN(SUBSTITUTE(SUBSTITUTE(Y533, CHAR(13), ""), CHAR(10), " "))), sizeList!B:B, 0)),
                INDEX(sizeList!B:B, MATCH(TRIM(CLEAN(SUBSTITUTE(SUBSTITUTE(Y533, CHAR(13), ""), CHAR(10), " "))), sizeList!B:B, 0)),
                IF(ISNUMBER(MATCH(Y533, sizeList!B:B, 0)),
                    INDEX(sizeList!B:B, MATCH(Y533, sizeList!B:B, 0)),
                    "")
            )
        )
    ),
    ""
)</f>
        <v>160 cm</v>
      </c>
      <c r="Y533" s="35" t="s">
        <v>848</v>
      </c>
      <c r="Z533" s="35" t="s">
        <v>2604</v>
      </c>
      <c r="AA533" s="117" t="str">
        <f t="shared" si="71"/>
        <v>BLACK</v>
      </c>
      <c r="AB533" s="7" t="str">
        <f>IF(AA533="", "", IFERROR(VLOOKUP(AA533, colorList!A:B,2,FALSE),""))</f>
        <v>fekete</v>
      </c>
      <c r="AC533" s="7" t="str">
        <f>IF(Z533="", "", IFERROR(VLOOKUP(Z533, colorList!A:B,2,FALSE),""))</f>
        <v>fekete</v>
      </c>
      <c r="AD533" s="7"/>
    </row>
    <row r="534" spans="1:30" ht="60" customHeight="1" x14ac:dyDescent="0.25">
      <c r="A534" s="53" t="s">
        <v>900</v>
      </c>
      <c r="B534" s="7" t="str" cm="1">
        <f t="array" ref="B534">ProcessN2(S534,A534,C534)</f>
        <v>AC9704_COG</v>
      </c>
      <c r="C534" s="7" t="s">
        <v>1026</v>
      </c>
      <c r="D534" s="52" t="str">
        <f t="shared" si="64"/>
        <v>Acavallo gurtni betétes borjúbőrös kengyelszíj</v>
      </c>
      <c r="E534" s="52" t="s">
        <v>2794</v>
      </c>
      <c r="F534" s="52" t="str">
        <f t="shared" si="65"/>
        <v>Calfskin stirrup leathers internal reinforcement</v>
      </c>
      <c r="G534" s="52" t="s">
        <v>2916</v>
      </c>
      <c r="H534" s="116" t="str">
        <f t="shared" si="66"/>
        <v>Acavallo</v>
      </c>
      <c r="I534" s="35" t="s">
        <v>2999</v>
      </c>
      <c r="J534" s="53" t="str">
        <f t="shared" si="67"/>
        <v>Lófelszerelés</v>
      </c>
      <c r="K534" s="53" t="s">
        <v>3007</v>
      </c>
      <c r="L534" s="35" t="str">
        <f t="shared" si="68"/>
        <v>Nyereg és tartozékai</v>
      </c>
      <c r="M534" s="35" t="s">
        <v>3008</v>
      </c>
      <c r="N534" s="35" t="str">
        <f t="shared" si="69"/>
        <v>Kengyelszíj</v>
      </c>
      <c r="O534" s="35" t="s">
        <v>3019</v>
      </c>
      <c r="P534" s="35" t="str">
        <f t="shared" si="70"/>
        <v/>
      </c>
      <c r="Q534" s="35"/>
      <c r="R534" s="50" t="s">
        <v>3146</v>
      </c>
      <c r="S534" s="35" t="s">
        <v>1819</v>
      </c>
      <c r="T534" s="34">
        <v>0</v>
      </c>
      <c r="U534" s="35">
        <v>102</v>
      </c>
      <c r="V534" s="1" t="s">
        <v>2603</v>
      </c>
      <c r="W534" s="50">
        <v>0.4</v>
      </c>
      <c r="X534" s="35" t="str">
        <f>IFERROR(
    IF(ISNUMBER(MATCH(TRIM(CLEAN(SUBSTITUTE(SUBSTITUTE(Y534, CHAR(13), ""), CHAR(10), " "))), sizeList!A:A, 0)),
        INDEX(sizeList!B:B, MATCH(TRIM(CLEAN(SUBSTITUTE(SUBSTITUTE(Y534, CHAR(13), ""), CHAR(10), " "))), sizeList!A:A, 0)),
        IF(ISNUMBER(MATCH(Y534, sizeList!A:A, 0)),
            INDEX(sizeList!B:B, MATCH(Y534, sizeList!A:A, 0)),
            IF(ISNUMBER(MATCH(TRIM(CLEAN(SUBSTITUTE(SUBSTITUTE(Y534, CHAR(13), ""), CHAR(10), " "))), sizeList!B:B, 0)),
                INDEX(sizeList!B:B, MATCH(TRIM(CLEAN(SUBSTITUTE(SUBSTITUTE(Y534, CHAR(13), ""), CHAR(10), " "))), sizeList!B:B, 0)),
                IF(ISNUMBER(MATCH(Y534, sizeList!B:B, 0)),
                    INDEX(sizeList!B:B, MATCH(Y534, sizeList!B:B, 0)),
                    "")
            )
        )
    ),
    ""
)</f>
        <v>135 cm</v>
      </c>
      <c r="Y534" s="35" t="s">
        <v>843</v>
      </c>
      <c r="Z534" s="35" t="s">
        <v>2610</v>
      </c>
      <c r="AA534" s="117" t="str">
        <f t="shared" si="71"/>
        <v>COGNAC</v>
      </c>
      <c r="AB534" s="7" t="str">
        <f>IF(AA534="", "", IFERROR(VLOOKUP(AA534, colorList!A:B,2,FALSE),""))</f>
        <v>konyak</v>
      </c>
      <c r="AC534" s="7" t="str">
        <f>IF(Z534="", "", IFERROR(VLOOKUP(Z534, colorList!A:B,2,FALSE),""))</f>
        <v>konyak</v>
      </c>
      <c r="AD534" s="7"/>
    </row>
    <row r="535" spans="1:30" ht="60" customHeight="1" x14ac:dyDescent="0.25">
      <c r="A535" s="53" t="s">
        <v>900</v>
      </c>
      <c r="B535" s="7" t="str" cm="1">
        <f t="array" ref="B535">ProcessN2(S535,A535,C535)</f>
        <v>AC9704_COG</v>
      </c>
      <c r="C535" s="7" t="s">
        <v>1028</v>
      </c>
      <c r="D535" s="52" t="str">
        <f t="shared" si="64"/>
        <v>Acavallo gurtni betétes borjúbőrös kengyelszíj</v>
      </c>
      <c r="E535" s="52" t="s">
        <v>2794</v>
      </c>
      <c r="F535" s="52" t="str">
        <f t="shared" si="65"/>
        <v>Calfskin stirrup leathers internal reinforcement</v>
      </c>
      <c r="G535" s="52" t="s">
        <v>2916</v>
      </c>
      <c r="H535" s="116" t="str">
        <f t="shared" si="66"/>
        <v>Acavallo</v>
      </c>
      <c r="I535" s="35" t="s">
        <v>2999</v>
      </c>
      <c r="J535" s="53" t="str">
        <f t="shared" si="67"/>
        <v>Lófelszerelés</v>
      </c>
      <c r="K535" s="53" t="s">
        <v>3007</v>
      </c>
      <c r="L535" s="35" t="str">
        <f t="shared" si="68"/>
        <v>Nyereg és tartozékai</v>
      </c>
      <c r="M535" s="35" t="s">
        <v>3008</v>
      </c>
      <c r="N535" s="35" t="str">
        <f t="shared" si="69"/>
        <v>Kengyelszíj</v>
      </c>
      <c r="O535" s="35" t="s">
        <v>3019</v>
      </c>
      <c r="P535" s="35" t="str">
        <f t="shared" si="70"/>
        <v/>
      </c>
      <c r="Q535" s="35"/>
      <c r="R535" s="50" t="s">
        <v>3146</v>
      </c>
      <c r="S535" s="35" t="s">
        <v>1820</v>
      </c>
      <c r="T535" s="34">
        <v>0</v>
      </c>
      <c r="U535" s="35">
        <v>102</v>
      </c>
      <c r="V535" s="1" t="s">
        <v>2603</v>
      </c>
      <c r="W535" s="50">
        <v>0.4</v>
      </c>
      <c r="X535" s="35" t="str">
        <f>IFERROR(
    IF(ISNUMBER(MATCH(TRIM(CLEAN(SUBSTITUTE(SUBSTITUTE(Y535, CHAR(13), ""), CHAR(10), " "))), sizeList!A:A, 0)),
        INDEX(sizeList!B:B, MATCH(TRIM(CLEAN(SUBSTITUTE(SUBSTITUTE(Y535, CHAR(13), ""), CHAR(10), " "))), sizeList!A:A, 0)),
        IF(ISNUMBER(MATCH(Y535, sizeList!A:A, 0)),
            INDEX(sizeList!B:B, MATCH(Y535, sizeList!A:A, 0)),
            IF(ISNUMBER(MATCH(TRIM(CLEAN(SUBSTITUTE(SUBSTITUTE(Y535, CHAR(13), ""), CHAR(10), " "))), sizeList!B:B, 0)),
                INDEX(sizeList!B:B, MATCH(TRIM(CLEAN(SUBSTITUTE(SUBSTITUTE(Y535, CHAR(13), ""), CHAR(10), " "))), sizeList!B:B, 0)),
                IF(ISNUMBER(MATCH(Y535, sizeList!B:B, 0)),
                    INDEX(sizeList!B:B, MATCH(Y535, sizeList!B:B, 0)),
                    "")
            )
        )
    ),
    ""
)</f>
        <v>145 cm</v>
      </c>
      <c r="Y535" s="35" t="s">
        <v>845</v>
      </c>
      <c r="Z535" s="35" t="s">
        <v>2610</v>
      </c>
      <c r="AA535" s="117" t="str">
        <f t="shared" si="71"/>
        <v>COGNAC</v>
      </c>
      <c r="AB535" s="7" t="str">
        <f>IF(AA535="", "", IFERROR(VLOOKUP(AA535, colorList!A:B,2,FALSE),""))</f>
        <v>konyak</v>
      </c>
      <c r="AC535" s="7" t="str">
        <f>IF(Z535="", "", IFERROR(VLOOKUP(Z535, colorList!A:B,2,FALSE),""))</f>
        <v>konyak</v>
      </c>
      <c r="AD535" s="7"/>
    </row>
    <row r="536" spans="1:30" ht="60" customHeight="1" x14ac:dyDescent="0.25">
      <c r="A536" s="53" t="s">
        <v>900</v>
      </c>
      <c r="B536" s="7" t="str" cm="1">
        <f t="array" ref="B536">ProcessN2(S536,A536,C536)</f>
        <v>AC9704_COG</v>
      </c>
      <c r="C536" s="7" t="s">
        <v>1178</v>
      </c>
      <c r="D536" s="52" t="str">
        <f t="shared" si="64"/>
        <v>Acavallo gurtni betétes borjúbőrös kengyelszíj</v>
      </c>
      <c r="E536" s="52" t="s">
        <v>2794</v>
      </c>
      <c r="F536" s="52" t="str">
        <f t="shared" si="65"/>
        <v>Calfskin stirrup leathers internal reinforcement</v>
      </c>
      <c r="G536" s="52" t="s">
        <v>2916</v>
      </c>
      <c r="H536" s="116" t="str">
        <f t="shared" si="66"/>
        <v>Acavallo</v>
      </c>
      <c r="I536" s="35" t="s">
        <v>2999</v>
      </c>
      <c r="J536" s="53" t="str">
        <f t="shared" si="67"/>
        <v>Lófelszerelés</v>
      </c>
      <c r="K536" s="53" t="s">
        <v>3007</v>
      </c>
      <c r="L536" s="35" t="str">
        <f t="shared" si="68"/>
        <v>Nyereg és tartozékai</v>
      </c>
      <c r="M536" s="35" t="s">
        <v>3008</v>
      </c>
      <c r="N536" s="35" t="str">
        <f t="shared" si="69"/>
        <v>Kengyelszíj</v>
      </c>
      <c r="O536" s="35" t="s">
        <v>3019</v>
      </c>
      <c r="P536" s="35" t="str">
        <f t="shared" si="70"/>
        <v/>
      </c>
      <c r="Q536" s="35"/>
      <c r="R536" s="50" t="s">
        <v>3146</v>
      </c>
      <c r="S536" s="35" t="s">
        <v>1821</v>
      </c>
      <c r="T536" s="34">
        <v>0</v>
      </c>
      <c r="U536" s="35">
        <v>102</v>
      </c>
      <c r="V536" s="1" t="s">
        <v>2603</v>
      </c>
      <c r="W536" s="50">
        <v>0.4</v>
      </c>
      <c r="X536" s="35" t="str">
        <f>IFERROR(
    IF(ISNUMBER(MATCH(TRIM(CLEAN(SUBSTITUTE(SUBSTITUTE(Y536, CHAR(13), ""), CHAR(10), " "))), sizeList!A:A, 0)),
        INDEX(sizeList!B:B, MATCH(TRIM(CLEAN(SUBSTITUTE(SUBSTITUTE(Y536, CHAR(13), ""), CHAR(10), " "))), sizeList!A:A, 0)),
        IF(ISNUMBER(MATCH(Y536, sizeList!A:A, 0)),
            INDEX(sizeList!B:B, MATCH(Y536, sizeList!A:A, 0)),
            IF(ISNUMBER(MATCH(TRIM(CLEAN(SUBSTITUTE(SUBSTITUTE(Y536, CHAR(13), ""), CHAR(10), " "))), sizeList!B:B, 0)),
                INDEX(sizeList!B:B, MATCH(TRIM(CLEAN(SUBSTITUTE(SUBSTITUTE(Y536, CHAR(13), ""), CHAR(10), " "))), sizeList!B:B, 0)),
                IF(ISNUMBER(MATCH(Y536, sizeList!B:B, 0)),
                    INDEX(sizeList!B:B, MATCH(Y536, sizeList!B:B, 0)),
                    "")
            )
        )
    ),
    ""
)</f>
        <v>160 cm</v>
      </c>
      <c r="Y536" s="35" t="s">
        <v>848</v>
      </c>
      <c r="Z536" s="35" t="s">
        <v>2610</v>
      </c>
      <c r="AA536" s="117" t="str">
        <f t="shared" si="71"/>
        <v>COGNAC</v>
      </c>
      <c r="AB536" s="7" t="str">
        <f>IF(AA536="", "", IFERROR(VLOOKUP(AA536, colorList!A:B,2,FALSE),""))</f>
        <v>konyak</v>
      </c>
      <c r="AC536" s="7" t="str">
        <f>IF(Z536="", "", IFERROR(VLOOKUP(Z536, colorList!A:B,2,FALSE),""))</f>
        <v>konyak</v>
      </c>
      <c r="AD536" s="7"/>
    </row>
    <row r="537" spans="1:30" ht="60" customHeight="1" x14ac:dyDescent="0.25">
      <c r="A537" s="53" t="s">
        <v>900</v>
      </c>
      <c r="B537" s="7" t="str" cm="1">
        <f t="array" ref="B537">ProcessN2(S537,A537,C537)</f>
        <v>AC9704_TM</v>
      </c>
      <c r="C537" s="7" t="s">
        <v>989</v>
      </c>
      <c r="D537" s="52" t="str">
        <f t="shared" si="64"/>
        <v>Acavallo gurtni betétes borjúbőrös kengyelszíj</v>
      </c>
      <c r="E537" s="52" t="s">
        <v>2794</v>
      </c>
      <c r="F537" s="52" t="str">
        <f t="shared" si="65"/>
        <v>Calfskin stirrup leathers internal reinforcement</v>
      </c>
      <c r="G537" s="52" t="s">
        <v>2916</v>
      </c>
      <c r="H537" s="116" t="str">
        <f t="shared" si="66"/>
        <v>Acavallo</v>
      </c>
      <c r="I537" s="35" t="s">
        <v>2999</v>
      </c>
      <c r="J537" s="53" t="str">
        <f t="shared" si="67"/>
        <v>Lófelszerelés</v>
      </c>
      <c r="K537" s="53" t="s">
        <v>3007</v>
      </c>
      <c r="L537" s="35" t="str">
        <f t="shared" si="68"/>
        <v>Nyereg és tartozékai</v>
      </c>
      <c r="M537" s="35" t="s">
        <v>3008</v>
      </c>
      <c r="N537" s="35" t="str">
        <f t="shared" si="69"/>
        <v>Kengyelszíj</v>
      </c>
      <c r="O537" s="35" t="s">
        <v>3019</v>
      </c>
      <c r="P537" s="35" t="str">
        <f t="shared" si="70"/>
        <v/>
      </c>
      <c r="Q537" s="35"/>
      <c r="R537" s="50" t="s">
        <v>3146</v>
      </c>
      <c r="S537" s="35" t="s">
        <v>1822</v>
      </c>
      <c r="T537" s="34">
        <v>0</v>
      </c>
      <c r="U537" s="35">
        <v>102</v>
      </c>
      <c r="V537" s="1" t="s">
        <v>2603</v>
      </c>
      <c r="W537" s="50">
        <v>0.4</v>
      </c>
      <c r="X537" s="35" t="str">
        <f>IFERROR(
    IF(ISNUMBER(MATCH(TRIM(CLEAN(SUBSTITUTE(SUBSTITUTE(Y537, CHAR(13), ""), CHAR(10), " "))), sizeList!A:A, 0)),
        INDEX(sizeList!B:B, MATCH(TRIM(CLEAN(SUBSTITUTE(SUBSTITUTE(Y537, CHAR(13), ""), CHAR(10), " "))), sizeList!A:A, 0)),
        IF(ISNUMBER(MATCH(Y537, sizeList!A:A, 0)),
            INDEX(sizeList!B:B, MATCH(Y537, sizeList!A:A, 0)),
            IF(ISNUMBER(MATCH(TRIM(CLEAN(SUBSTITUTE(SUBSTITUTE(Y537, CHAR(13), ""), CHAR(10), " "))), sizeList!B:B, 0)),
                INDEX(sizeList!B:B, MATCH(TRIM(CLEAN(SUBSTITUTE(SUBSTITUTE(Y537, CHAR(13), ""), CHAR(10), " "))), sizeList!B:B, 0)),
                IF(ISNUMBER(MATCH(Y537, sizeList!B:B, 0)),
                    INDEX(sizeList!B:B, MATCH(Y537, sizeList!B:B, 0)),
                    "")
            )
        )
    ),
    ""
)</f>
        <v>135 cm</v>
      </c>
      <c r="Y537" s="35" t="s">
        <v>843</v>
      </c>
      <c r="Z537" s="35" t="s">
        <v>2605</v>
      </c>
      <c r="AA537" s="117" t="str">
        <f t="shared" si="71"/>
        <v>DARK BROWN</v>
      </c>
      <c r="AB537" s="7" t="str">
        <f>IF(AA537="", "", IFERROR(VLOOKUP(AA537, colorList!A:B,2,FALSE),""))</f>
        <v>sötétbarna</v>
      </c>
      <c r="AC537" s="7" t="str">
        <f>IF(Z537="", "", IFERROR(VLOOKUP(Z537, colorList!A:B,2,FALSE),""))</f>
        <v>sötétbarna</v>
      </c>
      <c r="AD537" s="7"/>
    </row>
    <row r="538" spans="1:30" ht="60" customHeight="1" x14ac:dyDescent="0.25">
      <c r="A538" s="53" t="s">
        <v>900</v>
      </c>
      <c r="B538" s="7" t="str" cm="1">
        <f t="array" ref="B538">ProcessN2(S538,A538,C538)</f>
        <v>AC9704_TM</v>
      </c>
      <c r="C538" s="7" t="s">
        <v>1031</v>
      </c>
      <c r="D538" s="52" t="str">
        <f t="shared" si="64"/>
        <v>Acavallo gurtni betétes borjúbőrös kengyelszíj</v>
      </c>
      <c r="E538" s="52" t="s">
        <v>2794</v>
      </c>
      <c r="F538" s="52" t="str">
        <f t="shared" si="65"/>
        <v>Calfskin stirrup leathers internal reinforcement</v>
      </c>
      <c r="G538" s="52" t="s">
        <v>2916</v>
      </c>
      <c r="H538" s="116" t="str">
        <f t="shared" si="66"/>
        <v>Acavallo</v>
      </c>
      <c r="I538" s="35" t="s">
        <v>2999</v>
      </c>
      <c r="J538" s="53" t="str">
        <f t="shared" si="67"/>
        <v>Lófelszerelés</v>
      </c>
      <c r="K538" s="53" t="s">
        <v>3007</v>
      </c>
      <c r="L538" s="35" t="str">
        <f t="shared" si="68"/>
        <v>Nyereg és tartozékai</v>
      </c>
      <c r="M538" s="35" t="s">
        <v>3008</v>
      </c>
      <c r="N538" s="35" t="str">
        <f t="shared" si="69"/>
        <v>Kengyelszíj</v>
      </c>
      <c r="O538" s="35" t="s">
        <v>3019</v>
      </c>
      <c r="P538" s="35" t="str">
        <f t="shared" si="70"/>
        <v/>
      </c>
      <c r="Q538" s="35"/>
      <c r="R538" s="50" t="s">
        <v>3146</v>
      </c>
      <c r="S538" s="35" t="s">
        <v>1823</v>
      </c>
      <c r="T538" s="34">
        <v>0</v>
      </c>
      <c r="U538" s="35">
        <v>102</v>
      </c>
      <c r="V538" s="1" t="s">
        <v>2603</v>
      </c>
      <c r="W538" s="50">
        <v>0.4</v>
      </c>
      <c r="X538" s="35" t="str">
        <f>IFERROR(
    IF(ISNUMBER(MATCH(TRIM(CLEAN(SUBSTITUTE(SUBSTITUTE(Y538, CHAR(13), ""), CHAR(10), " "))), sizeList!A:A, 0)),
        INDEX(sizeList!B:B, MATCH(TRIM(CLEAN(SUBSTITUTE(SUBSTITUTE(Y538, CHAR(13), ""), CHAR(10), " "))), sizeList!A:A, 0)),
        IF(ISNUMBER(MATCH(Y538, sizeList!A:A, 0)),
            INDEX(sizeList!B:B, MATCH(Y538, sizeList!A:A, 0)),
            IF(ISNUMBER(MATCH(TRIM(CLEAN(SUBSTITUTE(SUBSTITUTE(Y538, CHAR(13), ""), CHAR(10), " "))), sizeList!B:B, 0)),
                INDEX(sizeList!B:B, MATCH(TRIM(CLEAN(SUBSTITUTE(SUBSTITUTE(Y538, CHAR(13), ""), CHAR(10), " "))), sizeList!B:B, 0)),
                IF(ISNUMBER(MATCH(Y538, sizeList!B:B, 0)),
                    INDEX(sizeList!B:B, MATCH(Y538, sizeList!B:B, 0)),
                    "")
            )
        )
    ),
    ""
)</f>
        <v>145 cm</v>
      </c>
      <c r="Y538" s="35" t="s">
        <v>845</v>
      </c>
      <c r="Z538" s="35" t="s">
        <v>2605</v>
      </c>
      <c r="AA538" s="117" t="str">
        <f t="shared" si="71"/>
        <v>DARK BROWN</v>
      </c>
      <c r="AB538" s="7" t="str">
        <f>IF(AA538="", "", IFERROR(VLOOKUP(AA538, colorList!A:B,2,FALSE),""))</f>
        <v>sötétbarna</v>
      </c>
      <c r="AC538" s="7" t="str">
        <f>IF(Z538="", "", IFERROR(VLOOKUP(Z538, colorList!A:B,2,FALSE),""))</f>
        <v>sötétbarna</v>
      </c>
      <c r="AD538" s="7"/>
    </row>
    <row r="539" spans="1:30" ht="60" customHeight="1" x14ac:dyDescent="0.25">
      <c r="A539" s="53" t="s">
        <v>900</v>
      </c>
      <c r="B539" s="7" t="str" cm="1">
        <f t="array" ref="B539">ProcessN2(S539,A539,C539)</f>
        <v>AC9704_TM</v>
      </c>
      <c r="C539" s="7" t="s">
        <v>1179</v>
      </c>
      <c r="D539" s="52" t="str">
        <f t="shared" si="64"/>
        <v>Acavallo gurtni betétes borjúbőrös kengyelszíj</v>
      </c>
      <c r="E539" s="52" t="s">
        <v>2794</v>
      </c>
      <c r="F539" s="52" t="str">
        <f t="shared" si="65"/>
        <v>Calfskin stirrup leathers internal reinforcement</v>
      </c>
      <c r="G539" s="52" t="s">
        <v>2916</v>
      </c>
      <c r="H539" s="116" t="str">
        <f t="shared" si="66"/>
        <v>Acavallo</v>
      </c>
      <c r="I539" s="35" t="s">
        <v>2999</v>
      </c>
      <c r="J539" s="53" t="str">
        <f t="shared" si="67"/>
        <v>Lófelszerelés</v>
      </c>
      <c r="K539" s="53" t="s">
        <v>3007</v>
      </c>
      <c r="L539" s="35" t="str">
        <f t="shared" si="68"/>
        <v>Nyereg és tartozékai</v>
      </c>
      <c r="M539" s="35" t="s">
        <v>3008</v>
      </c>
      <c r="N539" s="35" t="str">
        <f t="shared" si="69"/>
        <v>Kengyelszíj</v>
      </c>
      <c r="O539" s="35" t="s">
        <v>3019</v>
      </c>
      <c r="P539" s="35" t="str">
        <f t="shared" si="70"/>
        <v/>
      </c>
      <c r="Q539" s="35"/>
      <c r="R539" s="50" t="s">
        <v>3146</v>
      </c>
      <c r="S539" s="35" t="s">
        <v>1824</v>
      </c>
      <c r="T539" s="34">
        <v>0</v>
      </c>
      <c r="U539" s="35">
        <v>102</v>
      </c>
      <c r="V539" s="1" t="s">
        <v>2603</v>
      </c>
      <c r="W539" s="50">
        <v>0.4</v>
      </c>
      <c r="X539" s="35" t="str">
        <f>IFERROR(
    IF(ISNUMBER(MATCH(TRIM(CLEAN(SUBSTITUTE(SUBSTITUTE(Y539, CHAR(13), ""), CHAR(10), " "))), sizeList!A:A, 0)),
        INDEX(sizeList!B:B, MATCH(TRIM(CLEAN(SUBSTITUTE(SUBSTITUTE(Y539, CHAR(13), ""), CHAR(10), " "))), sizeList!A:A, 0)),
        IF(ISNUMBER(MATCH(Y539, sizeList!A:A, 0)),
            INDEX(sizeList!B:B, MATCH(Y539, sizeList!A:A, 0)),
            IF(ISNUMBER(MATCH(TRIM(CLEAN(SUBSTITUTE(SUBSTITUTE(Y539, CHAR(13), ""), CHAR(10), " "))), sizeList!B:B, 0)),
                INDEX(sizeList!B:B, MATCH(TRIM(CLEAN(SUBSTITUTE(SUBSTITUTE(Y539, CHAR(13), ""), CHAR(10), " "))), sizeList!B:B, 0)),
                IF(ISNUMBER(MATCH(Y539, sizeList!B:B, 0)),
                    INDEX(sizeList!B:B, MATCH(Y539, sizeList!B:B, 0)),
                    "")
            )
        )
    ),
    ""
)</f>
        <v>160 cm</v>
      </c>
      <c r="Y539" s="35" t="s">
        <v>848</v>
      </c>
      <c r="Z539" s="35" t="s">
        <v>2605</v>
      </c>
      <c r="AA539" s="117" t="str">
        <f t="shared" si="71"/>
        <v>DARK BROWN</v>
      </c>
      <c r="AB539" s="7" t="str">
        <f>IF(AA539="", "", IFERROR(VLOOKUP(AA539, colorList!A:B,2,FALSE),""))</f>
        <v>sötétbarna</v>
      </c>
      <c r="AC539" s="7" t="str">
        <f>IF(Z539="", "", IFERROR(VLOOKUP(Z539, colorList!A:B,2,FALSE),""))</f>
        <v>sötétbarna</v>
      </c>
      <c r="AD539" s="7"/>
    </row>
    <row r="540" spans="1:30" ht="60" customHeight="1" x14ac:dyDescent="0.25">
      <c r="A540" s="53" t="s">
        <v>901</v>
      </c>
      <c r="B540" s="7" t="str" cm="1">
        <f t="array" ref="B540">ProcessN2(S540,A540,C540)</f>
        <v>AC9724_BK</v>
      </c>
      <c r="C540" s="7" t="s">
        <v>983</v>
      </c>
      <c r="D540" s="52" t="str">
        <f t="shared" si="64"/>
        <v>Acavallo borjúbőr bevonatú csatos kengyelszíj</v>
      </c>
      <c r="E540" s="52" t="s">
        <v>2795</v>
      </c>
      <c r="F540" s="52" t="str">
        <f t="shared" si="65"/>
        <v>Calfskin stirrup leathers encased buckle</v>
      </c>
      <c r="G540" s="52" t="s">
        <v>2917</v>
      </c>
      <c r="H540" s="116" t="str">
        <f t="shared" si="66"/>
        <v>Acavallo</v>
      </c>
      <c r="I540" s="35" t="s">
        <v>2999</v>
      </c>
      <c r="J540" s="53" t="str">
        <f t="shared" si="67"/>
        <v>Lófelszerelés</v>
      </c>
      <c r="K540" s="53" t="s">
        <v>3007</v>
      </c>
      <c r="L540" s="35" t="str">
        <f t="shared" si="68"/>
        <v>Nyereg és tartozékai</v>
      </c>
      <c r="M540" s="35" t="s">
        <v>3008</v>
      </c>
      <c r="N540" s="35" t="str">
        <f t="shared" si="69"/>
        <v>Kengyelszíj</v>
      </c>
      <c r="O540" s="35" t="s">
        <v>3019</v>
      </c>
      <c r="P540" s="35" t="str">
        <f t="shared" si="70"/>
        <v/>
      </c>
      <c r="Q540" s="35"/>
      <c r="R540" s="50" t="s">
        <v>3147</v>
      </c>
      <c r="S540" s="35" t="s">
        <v>1825</v>
      </c>
      <c r="T540" s="34">
        <v>0</v>
      </c>
      <c r="U540" s="35">
        <v>107.5</v>
      </c>
      <c r="V540" s="1" t="s">
        <v>2603</v>
      </c>
      <c r="W540" s="50">
        <v>0.4</v>
      </c>
      <c r="X540" s="35" t="str">
        <f>IFERROR(
    IF(ISNUMBER(MATCH(TRIM(CLEAN(SUBSTITUTE(SUBSTITUTE(Y540, CHAR(13), ""), CHAR(10), " "))), sizeList!A:A, 0)),
        INDEX(sizeList!B:B, MATCH(TRIM(CLEAN(SUBSTITUTE(SUBSTITUTE(Y540, CHAR(13), ""), CHAR(10), " "))), sizeList!A:A, 0)),
        IF(ISNUMBER(MATCH(Y540, sizeList!A:A, 0)),
            INDEX(sizeList!B:B, MATCH(Y540, sizeList!A:A, 0)),
            IF(ISNUMBER(MATCH(TRIM(CLEAN(SUBSTITUTE(SUBSTITUTE(Y540, CHAR(13), ""), CHAR(10), " "))), sizeList!B:B, 0)),
                INDEX(sizeList!B:B, MATCH(TRIM(CLEAN(SUBSTITUTE(SUBSTITUTE(Y540, CHAR(13), ""), CHAR(10), " "))), sizeList!B:B, 0)),
                IF(ISNUMBER(MATCH(Y540, sizeList!B:B, 0)),
                    INDEX(sizeList!B:B, MATCH(Y540, sizeList!B:B, 0)),
                    "")
            )
        )
    ),
    ""
)</f>
        <v>135 cm</v>
      </c>
      <c r="Y540" s="35" t="s">
        <v>843</v>
      </c>
      <c r="Z540" s="35" t="s">
        <v>2604</v>
      </c>
      <c r="AA540" s="117" t="str">
        <f t="shared" si="71"/>
        <v>BLACK</v>
      </c>
      <c r="AB540" s="7" t="str">
        <f>IF(AA540="", "", IFERROR(VLOOKUP(AA540, colorList!A:B,2,FALSE),""))</f>
        <v>fekete</v>
      </c>
      <c r="AC540" s="7" t="str">
        <f>IF(Z540="", "", IFERROR(VLOOKUP(Z540, colorList!A:B,2,FALSE),""))</f>
        <v>fekete</v>
      </c>
      <c r="AD540" s="7"/>
    </row>
    <row r="541" spans="1:30" ht="60" customHeight="1" x14ac:dyDescent="0.25">
      <c r="A541" s="53" t="s">
        <v>901</v>
      </c>
      <c r="B541" s="7" t="str" cm="1">
        <f t="array" ref="B541">ProcessN2(S541,A541,C541)</f>
        <v>AC9724_BK</v>
      </c>
      <c r="C541" s="7" t="s">
        <v>1019</v>
      </c>
      <c r="D541" s="52" t="str">
        <f t="shared" si="64"/>
        <v>Acavallo borjúbőr bevonatú csatos kengyelszíj</v>
      </c>
      <c r="E541" s="52" t="s">
        <v>2795</v>
      </c>
      <c r="F541" s="52" t="str">
        <f t="shared" si="65"/>
        <v>Calfskin stirrup leathers encased buckle</v>
      </c>
      <c r="G541" s="52" t="s">
        <v>2917</v>
      </c>
      <c r="H541" s="116" t="str">
        <f t="shared" si="66"/>
        <v>Acavallo</v>
      </c>
      <c r="I541" s="35" t="s">
        <v>2999</v>
      </c>
      <c r="J541" s="53" t="str">
        <f t="shared" si="67"/>
        <v>Lófelszerelés</v>
      </c>
      <c r="K541" s="53" t="s">
        <v>3007</v>
      </c>
      <c r="L541" s="35" t="str">
        <f t="shared" si="68"/>
        <v>Nyereg és tartozékai</v>
      </c>
      <c r="M541" s="35" t="s">
        <v>3008</v>
      </c>
      <c r="N541" s="35" t="str">
        <f t="shared" si="69"/>
        <v>Kengyelszíj</v>
      </c>
      <c r="O541" s="35" t="s">
        <v>3019</v>
      </c>
      <c r="P541" s="35" t="str">
        <f t="shared" si="70"/>
        <v/>
      </c>
      <c r="Q541" s="35"/>
      <c r="R541" s="50" t="s">
        <v>3147</v>
      </c>
      <c r="S541" s="35" t="s">
        <v>1826</v>
      </c>
      <c r="T541" s="34">
        <v>0</v>
      </c>
      <c r="U541" s="35">
        <v>107.5</v>
      </c>
      <c r="V541" s="1" t="s">
        <v>2603</v>
      </c>
      <c r="W541" s="50">
        <v>0.4</v>
      </c>
      <c r="X541" s="35" t="str">
        <f>IFERROR(
    IF(ISNUMBER(MATCH(TRIM(CLEAN(SUBSTITUTE(SUBSTITUTE(Y541, CHAR(13), ""), CHAR(10), " "))), sizeList!A:A, 0)),
        INDEX(sizeList!B:B, MATCH(TRIM(CLEAN(SUBSTITUTE(SUBSTITUTE(Y541, CHAR(13), ""), CHAR(10), " "))), sizeList!A:A, 0)),
        IF(ISNUMBER(MATCH(Y541, sizeList!A:A, 0)),
            INDEX(sizeList!B:B, MATCH(Y541, sizeList!A:A, 0)),
            IF(ISNUMBER(MATCH(TRIM(CLEAN(SUBSTITUTE(SUBSTITUTE(Y541, CHAR(13), ""), CHAR(10), " "))), sizeList!B:B, 0)),
                INDEX(sizeList!B:B, MATCH(TRIM(CLEAN(SUBSTITUTE(SUBSTITUTE(Y541, CHAR(13), ""), CHAR(10), " "))), sizeList!B:B, 0)),
                IF(ISNUMBER(MATCH(Y541, sizeList!B:B, 0)),
                    INDEX(sizeList!B:B, MATCH(Y541, sizeList!B:B, 0)),
                    "")
            )
        )
    ),
    ""
)</f>
        <v>145 cm</v>
      </c>
      <c r="Y541" s="35" t="s">
        <v>845</v>
      </c>
      <c r="Z541" s="35" t="s">
        <v>2604</v>
      </c>
      <c r="AA541" s="117" t="str">
        <f t="shared" si="71"/>
        <v>BLACK</v>
      </c>
      <c r="AB541" s="7" t="str">
        <f>IF(AA541="", "", IFERROR(VLOOKUP(AA541, colorList!A:B,2,FALSE),""))</f>
        <v>fekete</v>
      </c>
      <c r="AC541" s="7" t="str">
        <f>IF(Z541="", "", IFERROR(VLOOKUP(Z541, colorList!A:B,2,FALSE),""))</f>
        <v>fekete</v>
      </c>
      <c r="AD541" s="7"/>
    </row>
    <row r="542" spans="1:30" ht="60" customHeight="1" x14ac:dyDescent="0.25">
      <c r="A542" s="53" t="s">
        <v>901</v>
      </c>
      <c r="B542" s="7" t="str" cm="1">
        <f t="array" ref="B542">ProcessN2(S542,A542,C542)</f>
        <v>AC9724_BK</v>
      </c>
      <c r="C542" s="7" t="s">
        <v>1177</v>
      </c>
      <c r="D542" s="52" t="str">
        <f t="shared" si="64"/>
        <v>Acavallo borjúbőr bevonatú csatos kengyelszíj</v>
      </c>
      <c r="E542" s="52" t="s">
        <v>2795</v>
      </c>
      <c r="F542" s="52" t="str">
        <f t="shared" si="65"/>
        <v>Calfskin stirrup leathers encased buckle</v>
      </c>
      <c r="G542" s="52" t="s">
        <v>2917</v>
      </c>
      <c r="H542" s="116" t="str">
        <f t="shared" si="66"/>
        <v>Acavallo</v>
      </c>
      <c r="I542" s="35" t="s">
        <v>2999</v>
      </c>
      <c r="J542" s="53" t="str">
        <f t="shared" si="67"/>
        <v>Lófelszerelés</v>
      </c>
      <c r="K542" s="53" t="s">
        <v>3007</v>
      </c>
      <c r="L542" s="35" t="str">
        <f t="shared" si="68"/>
        <v>Nyereg és tartozékai</v>
      </c>
      <c r="M542" s="35" t="s">
        <v>3008</v>
      </c>
      <c r="N542" s="35" t="str">
        <f t="shared" si="69"/>
        <v>Kengyelszíj</v>
      </c>
      <c r="O542" s="35" t="s">
        <v>3019</v>
      </c>
      <c r="P542" s="35" t="str">
        <f t="shared" si="70"/>
        <v/>
      </c>
      <c r="Q542" s="35"/>
      <c r="R542" s="50" t="s">
        <v>3147</v>
      </c>
      <c r="S542" s="35" t="s">
        <v>1827</v>
      </c>
      <c r="T542" s="34">
        <v>0</v>
      </c>
      <c r="U542" s="35">
        <v>107.5</v>
      </c>
      <c r="V542" s="1" t="s">
        <v>2603</v>
      </c>
      <c r="W542" s="50">
        <v>0.4</v>
      </c>
      <c r="X542" s="35" t="str">
        <f>IFERROR(
    IF(ISNUMBER(MATCH(TRIM(CLEAN(SUBSTITUTE(SUBSTITUTE(Y542, CHAR(13), ""), CHAR(10), " "))), sizeList!A:A, 0)),
        INDEX(sizeList!B:B, MATCH(TRIM(CLEAN(SUBSTITUTE(SUBSTITUTE(Y542, CHAR(13), ""), CHAR(10), " "))), sizeList!A:A, 0)),
        IF(ISNUMBER(MATCH(Y542, sizeList!A:A, 0)),
            INDEX(sizeList!B:B, MATCH(Y542, sizeList!A:A, 0)),
            IF(ISNUMBER(MATCH(TRIM(CLEAN(SUBSTITUTE(SUBSTITUTE(Y542, CHAR(13), ""), CHAR(10), " "))), sizeList!B:B, 0)),
                INDEX(sizeList!B:B, MATCH(TRIM(CLEAN(SUBSTITUTE(SUBSTITUTE(Y542, CHAR(13), ""), CHAR(10), " "))), sizeList!B:B, 0)),
                IF(ISNUMBER(MATCH(Y542, sizeList!B:B, 0)),
                    INDEX(sizeList!B:B, MATCH(Y542, sizeList!B:B, 0)),
                    "")
            )
        )
    ),
    ""
)</f>
        <v>160 cm</v>
      </c>
      <c r="Y542" s="35" t="s">
        <v>848</v>
      </c>
      <c r="Z542" s="35" t="s">
        <v>2604</v>
      </c>
      <c r="AA542" s="117" t="str">
        <f t="shared" si="71"/>
        <v>BLACK</v>
      </c>
      <c r="AB542" s="7" t="str">
        <f>IF(AA542="", "", IFERROR(VLOOKUP(AA542, colorList!A:B,2,FALSE),""))</f>
        <v>fekete</v>
      </c>
      <c r="AC542" s="7" t="str">
        <f>IF(Z542="", "", IFERROR(VLOOKUP(Z542, colorList!A:B,2,FALSE),""))</f>
        <v>fekete</v>
      </c>
      <c r="AD542" s="7"/>
    </row>
    <row r="543" spans="1:30" ht="60" customHeight="1" x14ac:dyDescent="0.25">
      <c r="A543" s="53" t="s">
        <v>901</v>
      </c>
      <c r="B543" s="7" t="str" cm="1">
        <f t="array" ref="B543">ProcessN2(S543,A543,C543)</f>
        <v>AC9724_COG</v>
      </c>
      <c r="C543" s="7" t="s">
        <v>1026</v>
      </c>
      <c r="D543" s="52" t="str">
        <f t="shared" si="64"/>
        <v>Acavallo borjúbőr bevonatú csatos kengyelszíj</v>
      </c>
      <c r="E543" s="52" t="s">
        <v>2795</v>
      </c>
      <c r="F543" s="52" t="str">
        <f t="shared" si="65"/>
        <v>Calfskin stirrup leathers encased buckle</v>
      </c>
      <c r="G543" s="52" t="s">
        <v>2917</v>
      </c>
      <c r="H543" s="116" t="str">
        <f t="shared" si="66"/>
        <v>Acavallo</v>
      </c>
      <c r="I543" s="35" t="s">
        <v>2999</v>
      </c>
      <c r="J543" s="53" t="str">
        <f t="shared" si="67"/>
        <v>Lófelszerelés</v>
      </c>
      <c r="K543" s="53" t="s">
        <v>3007</v>
      </c>
      <c r="L543" s="35" t="str">
        <f t="shared" si="68"/>
        <v>Nyereg és tartozékai</v>
      </c>
      <c r="M543" s="35" t="s">
        <v>3008</v>
      </c>
      <c r="N543" s="35" t="str">
        <f t="shared" si="69"/>
        <v>Kengyelszíj</v>
      </c>
      <c r="O543" s="35" t="s">
        <v>3019</v>
      </c>
      <c r="P543" s="35" t="str">
        <f t="shared" si="70"/>
        <v/>
      </c>
      <c r="Q543" s="35"/>
      <c r="R543" s="50" t="s">
        <v>3147</v>
      </c>
      <c r="S543" s="35" t="s">
        <v>1828</v>
      </c>
      <c r="T543" s="34">
        <v>0</v>
      </c>
      <c r="U543" s="35">
        <v>107.5</v>
      </c>
      <c r="V543" s="1" t="s">
        <v>2603</v>
      </c>
      <c r="W543" s="50">
        <v>0.4</v>
      </c>
      <c r="X543" s="35" t="str">
        <f>IFERROR(
    IF(ISNUMBER(MATCH(TRIM(CLEAN(SUBSTITUTE(SUBSTITUTE(Y543, CHAR(13), ""), CHAR(10), " "))), sizeList!A:A, 0)),
        INDEX(sizeList!B:B, MATCH(TRIM(CLEAN(SUBSTITUTE(SUBSTITUTE(Y543, CHAR(13), ""), CHAR(10), " "))), sizeList!A:A, 0)),
        IF(ISNUMBER(MATCH(Y543, sizeList!A:A, 0)),
            INDEX(sizeList!B:B, MATCH(Y543, sizeList!A:A, 0)),
            IF(ISNUMBER(MATCH(TRIM(CLEAN(SUBSTITUTE(SUBSTITUTE(Y543, CHAR(13), ""), CHAR(10), " "))), sizeList!B:B, 0)),
                INDEX(sizeList!B:B, MATCH(TRIM(CLEAN(SUBSTITUTE(SUBSTITUTE(Y543, CHAR(13), ""), CHAR(10), " "))), sizeList!B:B, 0)),
                IF(ISNUMBER(MATCH(Y543, sizeList!B:B, 0)),
                    INDEX(sizeList!B:B, MATCH(Y543, sizeList!B:B, 0)),
                    "")
            )
        )
    ),
    ""
)</f>
        <v>135 cm</v>
      </c>
      <c r="Y543" s="35" t="s">
        <v>843</v>
      </c>
      <c r="Z543" s="35" t="s">
        <v>2610</v>
      </c>
      <c r="AA543" s="117" t="str">
        <f t="shared" si="71"/>
        <v>COGNAC</v>
      </c>
      <c r="AB543" s="7" t="str">
        <f>IF(AA543="", "", IFERROR(VLOOKUP(AA543, colorList!A:B,2,FALSE),""))</f>
        <v>konyak</v>
      </c>
      <c r="AC543" s="7" t="str">
        <f>IF(Z543="", "", IFERROR(VLOOKUP(Z543, colorList!A:B,2,FALSE),""))</f>
        <v>konyak</v>
      </c>
      <c r="AD543" s="7"/>
    </row>
    <row r="544" spans="1:30" ht="60" customHeight="1" x14ac:dyDescent="0.25">
      <c r="A544" s="53" t="s">
        <v>901</v>
      </c>
      <c r="B544" s="7" t="str" cm="1">
        <f t="array" ref="B544">ProcessN2(S544,A544,C544)</f>
        <v>AC9724_COG</v>
      </c>
      <c r="C544" s="7" t="s">
        <v>1028</v>
      </c>
      <c r="D544" s="52" t="str">
        <f t="shared" si="64"/>
        <v>Acavallo borjúbőr bevonatú csatos kengyelszíj</v>
      </c>
      <c r="E544" s="52" t="s">
        <v>2795</v>
      </c>
      <c r="F544" s="52" t="str">
        <f t="shared" si="65"/>
        <v>Calfskin stirrup leathers encased buckle</v>
      </c>
      <c r="G544" s="52" t="s">
        <v>2917</v>
      </c>
      <c r="H544" s="116" t="str">
        <f t="shared" si="66"/>
        <v>Acavallo</v>
      </c>
      <c r="I544" s="35" t="s">
        <v>2999</v>
      </c>
      <c r="J544" s="53" t="str">
        <f t="shared" si="67"/>
        <v>Lófelszerelés</v>
      </c>
      <c r="K544" s="53" t="s">
        <v>3007</v>
      </c>
      <c r="L544" s="35" t="str">
        <f t="shared" si="68"/>
        <v>Nyereg és tartozékai</v>
      </c>
      <c r="M544" s="35" t="s">
        <v>3008</v>
      </c>
      <c r="N544" s="35" t="str">
        <f t="shared" si="69"/>
        <v>Kengyelszíj</v>
      </c>
      <c r="O544" s="35" t="s">
        <v>3019</v>
      </c>
      <c r="P544" s="35" t="str">
        <f t="shared" si="70"/>
        <v/>
      </c>
      <c r="Q544" s="35"/>
      <c r="R544" s="50" t="s">
        <v>3147</v>
      </c>
      <c r="S544" s="35" t="s">
        <v>1829</v>
      </c>
      <c r="T544" s="34">
        <v>0</v>
      </c>
      <c r="U544" s="35">
        <v>107.5</v>
      </c>
      <c r="V544" s="1" t="s">
        <v>2603</v>
      </c>
      <c r="W544" s="50">
        <v>0.4</v>
      </c>
      <c r="X544" s="35" t="str">
        <f>IFERROR(
    IF(ISNUMBER(MATCH(TRIM(CLEAN(SUBSTITUTE(SUBSTITUTE(Y544, CHAR(13), ""), CHAR(10), " "))), sizeList!A:A, 0)),
        INDEX(sizeList!B:B, MATCH(TRIM(CLEAN(SUBSTITUTE(SUBSTITUTE(Y544, CHAR(13), ""), CHAR(10), " "))), sizeList!A:A, 0)),
        IF(ISNUMBER(MATCH(Y544, sizeList!A:A, 0)),
            INDEX(sizeList!B:B, MATCH(Y544, sizeList!A:A, 0)),
            IF(ISNUMBER(MATCH(TRIM(CLEAN(SUBSTITUTE(SUBSTITUTE(Y544, CHAR(13), ""), CHAR(10), " "))), sizeList!B:B, 0)),
                INDEX(sizeList!B:B, MATCH(TRIM(CLEAN(SUBSTITUTE(SUBSTITUTE(Y544, CHAR(13), ""), CHAR(10), " "))), sizeList!B:B, 0)),
                IF(ISNUMBER(MATCH(Y544, sizeList!B:B, 0)),
                    INDEX(sizeList!B:B, MATCH(Y544, sizeList!B:B, 0)),
                    "")
            )
        )
    ),
    ""
)</f>
        <v>145 cm</v>
      </c>
      <c r="Y544" s="35" t="s">
        <v>845</v>
      </c>
      <c r="Z544" s="35" t="s">
        <v>2610</v>
      </c>
      <c r="AA544" s="117" t="str">
        <f t="shared" si="71"/>
        <v>COGNAC</v>
      </c>
      <c r="AB544" s="7" t="str">
        <f>IF(AA544="", "", IFERROR(VLOOKUP(AA544, colorList!A:B,2,FALSE),""))</f>
        <v>konyak</v>
      </c>
      <c r="AC544" s="7" t="str">
        <f>IF(Z544="", "", IFERROR(VLOOKUP(Z544, colorList!A:B,2,FALSE),""))</f>
        <v>konyak</v>
      </c>
      <c r="AD544" s="7"/>
    </row>
    <row r="545" spans="1:30" ht="60" customHeight="1" x14ac:dyDescent="0.25">
      <c r="A545" s="53" t="s">
        <v>901</v>
      </c>
      <c r="B545" s="7" t="str" cm="1">
        <f t="array" ref="B545">ProcessN2(S545,A545,C545)</f>
        <v>AC9724_COG</v>
      </c>
      <c r="C545" s="7" t="s">
        <v>1178</v>
      </c>
      <c r="D545" s="52" t="str">
        <f t="shared" si="64"/>
        <v>Acavallo borjúbőr bevonatú csatos kengyelszíj</v>
      </c>
      <c r="E545" s="52" t="s">
        <v>2795</v>
      </c>
      <c r="F545" s="52" t="str">
        <f t="shared" si="65"/>
        <v>Calfskin stirrup leathers encased buckle</v>
      </c>
      <c r="G545" s="52" t="s">
        <v>2917</v>
      </c>
      <c r="H545" s="116" t="str">
        <f t="shared" si="66"/>
        <v>Acavallo</v>
      </c>
      <c r="I545" s="35" t="s">
        <v>2999</v>
      </c>
      <c r="J545" s="53" t="str">
        <f t="shared" si="67"/>
        <v>Lófelszerelés</v>
      </c>
      <c r="K545" s="53" t="s">
        <v>3007</v>
      </c>
      <c r="L545" s="35" t="str">
        <f t="shared" si="68"/>
        <v>Nyereg és tartozékai</v>
      </c>
      <c r="M545" s="35" t="s">
        <v>3008</v>
      </c>
      <c r="N545" s="35" t="str">
        <f t="shared" si="69"/>
        <v>Kengyelszíj</v>
      </c>
      <c r="O545" s="35" t="s">
        <v>3019</v>
      </c>
      <c r="P545" s="35" t="str">
        <f t="shared" si="70"/>
        <v/>
      </c>
      <c r="Q545" s="35"/>
      <c r="R545" s="50" t="s">
        <v>3147</v>
      </c>
      <c r="S545" s="35" t="s">
        <v>1830</v>
      </c>
      <c r="T545" s="34">
        <v>0</v>
      </c>
      <c r="U545" s="35">
        <v>107.5</v>
      </c>
      <c r="V545" s="1" t="s">
        <v>2603</v>
      </c>
      <c r="W545" s="50">
        <v>0.4</v>
      </c>
      <c r="X545" s="35" t="str">
        <f>IFERROR(
    IF(ISNUMBER(MATCH(TRIM(CLEAN(SUBSTITUTE(SUBSTITUTE(Y545, CHAR(13), ""), CHAR(10), " "))), sizeList!A:A, 0)),
        INDEX(sizeList!B:B, MATCH(TRIM(CLEAN(SUBSTITUTE(SUBSTITUTE(Y545, CHAR(13), ""), CHAR(10), " "))), sizeList!A:A, 0)),
        IF(ISNUMBER(MATCH(Y545, sizeList!A:A, 0)),
            INDEX(sizeList!B:B, MATCH(Y545, sizeList!A:A, 0)),
            IF(ISNUMBER(MATCH(TRIM(CLEAN(SUBSTITUTE(SUBSTITUTE(Y545, CHAR(13), ""), CHAR(10), " "))), sizeList!B:B, 0)),
                INDEX(sizeList!B:B, MATCH(TRIM(CLEAN(SUBSTITUTE(SUBSTITUTE(Y545, CHAR(13), ""), CHAR(10), " "))), sizeList!B:B, 0)),
                IF(ISNUMBER(MATCH(Y545, sizeList!B:B, 0)),
                    INDEX(sizeList!B:B, MATCH(Y545, sizeList!B:B, 0)),
                    "")
            )
        )
    ),
    ""
)</f>
        <v>160 cm</v>
      </c>
      <c r="Y545" s="35" t="s">
        <v>848</v>
      </c>
      <c r="Z545" s="35" t="s">
        <v>2610</v>
      </c>
      <c r="AA545" s="117" t="str">
        <f t="shared" si="71"/>
        <v>COGNAC</v>
      </c>
      <c r="AB545" s="7" t="str">
        <f>IF(AA545="", "", IFERROR(VLOOKUP(AA545, colorList!A:B,2,FALSE),""))</f>
        <v>konyak</v>
      </c>
      <c r="AC545" s="7" t="str">
        <f>IF(Z545="", "", IFERROR(VLOOKUP(Z545, colorList!A:B,2,FALSE),""))</f>
        <v>konyak</v>
      </c>
      <c r="AD545" s="7"/>
    </row>
    <row r="546" spans="1:30" ht="60" customHeight="1" x14ac:dyDescent="0.25">
      <c r="A546" s="53" t="s">
        <v>901</v>
      </c>
      <c r="B546" s="7" t="str" cm="1">
        <f t="array" ref="B546">ProcessN2(S546,A546,C546)</f>
        <v>AC9724_TM</v>
      </c>
      <c r="C546" s="7" t="s">
        <v>989</v>
      </c>
      <c r="D546" s="52" t="str">
        <f t="shared" si="64"/>
        <v>Acavallo borjúbőr bevonatú csatos kengyelszíj</v>
      </c>
      <c r="E546" s="52" t="s">
        <v>2795</v>
      </c>
      <c r="F546" s="52" t="str">
        <f t="shared" si="65"/>
        <v>Calfskin stirrup leathers encased buckle</v>
      </c>
      <c r="G546" s="52" t="s">
        <v>2917</v>
      </c>
      <c r="H546" s="116" t="str">
        <f t="shared" si="66"/>
        <v>Acavallo</v>
      </c>
      <c r="I546" s="35" t="s">
        <v>2999</v>
      </c>
      <c r="J546" s="53" t="str">
        <f t="shared" si="67"/>
        <v>Lófelszerelés</v>
      </c>
      <c r="K546" s="53" t="s">
        <v>3007</v>
      </c>
      <c r="L546" s="35" t="str">
        <f t="shared" si="68"/>
        <v>Nyereg és tartozékai</v>
      </c>
      <c r="M546" s="35" t="s">
        <v>3008</v>
      </c>
      <c r="N546" s="35" t="str">
        <f t="shared" si="69"/>
        <v>Kengyelszíj</v>
      </c>
      <c r="O546" s="35" t="s">
        <v>3019</v>
      </c>
      <c r="P546" s="35" t="str">
        <f t="shared" si="70"/>
        <v/>
      </c>
      <c r="Q546" s="35"/>
      <c r="R546" s="50" t="s">
        <v>3147</v>
      </c>
      <c r="S546" s="35" t="s">
        <v>1831</v>
      </c>
      <c r="T546" s="34">
        <v>0</v>
      </c>
      <c r="U546" s="35">
        <v>107.5</v>
      </c>
      <c r="V546" s="1" t="s">
        <v>2603</v>
      </c>
      <c r="W546" s="50">
        <v>0.4</v>
      </c>
      <c r="X546" s="35" t="str">
        <f>IFERROR(
    IF(ISNUMBER(MATCH(TRIM(CLEAN(SUBSTITUTE(SUBSTITUTE(Y546, CHAR(13), ""), CHAR(10), " "))), sizeList!A:A, 0)),
        INDEX(sizeList!B:B, MATCH(TRIM(CLEAN(SUBSTITUTE(SUBSTITUTE(Y546, CHAR(13), ""), CHAR(10), " "))), sizeList!A:A, 0)),
        IF(ISNUMBER(MATCH(Y546, sizeList!A:A, 0)),
            INDEX(sizeList!B:B, MATCH(Y546, sizeList!A:A, 0)),
            IF(ISNUMBER(MATCH(TRIM(CLEAN(SUBSTITUTE(SUBSTITUTE(Y546, CHAR(13), ""), CHAR(10), " "))), sizeList!B:B, 0)),
                INDEX(sizeList!B:B, MATCH(TRIM(CLEAN(SUBSTITUTE(SUBSTITUTE(Y546, CHAR(13), ""), CHAR(10), " "))), sizeList!B:B, 0)),
                IF(ISNUMBER(MATCH(Y546, sizeList!B:B, 0)),
                    INDEX(sizeList!B:B, MATCH(Y546, sizeList!B:B, 0)),
                    "")
            )
        )
    ),
    ""
)</f>
        <v>135 cm</v>
      </c>
      <c r="Y546" s="35" t="s">
        <v>843</v>
      </c>
      <c r="Z546" s="35" t="s">
        <v>2605</v>
      </c>
      <c r="AA546" s="117" t="str">
        <f t="shared" si="71"/>
        <v>DARK BROWN</v>
      </c>
      <c r="AB546" s="7" t="str">
        <f>IF(AA546="", "", IFERROR(VLOOKUP(AA546, colorList!A:B,2,FALSE),""))</f>
        <v>sötétbarna</v>
      </c>
      <c r="AC546" s="7" t="str">
        <f>IF(Z546="", "", IFERROR(VLOOKUP(Z546, colorList!A:B,2,FALSE),""))</f>
        <v>sötétbarna</v>
      </c>
      <c r="AD546" s="7"/>
    </row>
    <row r="547" spans="1:30" ht="60" customHeight="1" x14ac:dyDescent="0.25">
      <c r="A547" s="53" t="s">
        <v>901</v>
      </c>
      <c r="B547" s="7" t="str" cm="1">
        <f t="array" ref="B547">ProcessN2(S547,A547,C547)</f>
        <v>AC9724_TM</v>
      </c>
      <c r="C547" s="7" t="s">
        <v>1031</v>
      </c>
      <c r="D547" s="52" t="str">
        <f t="shared" si="64"/>
        <v>Acavallo borjúbőr bevonatú csatos kengyelszíj</v>
      </c>
      <c r="E547" s="52" t="s">
        <v>2795</v>
      </c>
      <c r="F547" s="52" t="str">
        <f t="shared" si="65"/>
        <v>Calfskin stirrup leathers encased buckle</v>
      </c>
      <c r="G547" s="52" t="s">
        <v>2917</v>
      </c>
      <c r="H547" s="116" t="str">
        <f t="shared" si="66"/>
        <v>Acavallo</v>
      </c>
      <c r="I547" s="35" t="s">
        <v>2999</v>
      </c>
      <c r="J547" s="53" t="str">
        <f t="shared" si="67"/>
        <v>Lófelszerelés</v>
      </c>
      <c r="K547" s="53" t="s">
        <v>3007</v>
      </c>
      <c r="L547" s="35" t="str">
        <f t="shared" si="68"/>
        <v>Nyereg és tartozékai</v>
      </c>
      <c r="M547" s="35" t="s">
        <v>3008</v>
      </c>
      <c r="N547" s="35" t="str">
        <f t="shared" si="69"/>
        <v>Kengyelszíj</v>
      </c>
      <c r="O547" s="35" t="s">
        <v>3019</v>
      </c>
      <c r="P547" s="35" t="str">
        <f t="shared" si="70"/>
        <v/>
      </c>
      <c r="Q547" s="35"/>
      <c r="R547" s="50" t="s">
        <v>3147</v>
      </c>
      <c r="S547" s="35" t="s">
        <v>1832</v>
      </c>
      <c r="T547" s="34">
        <v>0</v>
      </c>
      <c r="U547" s="35">
        <v>107.5</v>
      </c>
      <c r="V547" s="1" t="s">
        <v>2603</v>
      </c>
      <c r="W547" s="50">
        <v>0.4</v>
      </c>
      <c r="X547" s="35" t="str">
        <f>IFERROR(
    IF(ISNUMBER(MATCH(TRIM(CLEAN(SUBSTITUTE(SUBSTITUTE(Y547, CHAR(13), ""), CHAR(10), " "))), sizeList!A:A, 0)),
        INDEX(sizeList!B:B, MATCH(TRIM(CLEAN(SUBSTITUTE(SUBSTITUTE(Y547, CHAR(13), ""), CHAR(10), " "))), sizeList!A:A, 0)),
        IF(ISNUMBER(MATCH(Y547, sizeList!A:A, 0)),
            INDEX(sizeList!B:B, MATCH(Y547, sizeList!A:A, 0)),
            IF(ISNUMBER(MATCH(TRIM(CLEAN(SUBSTITUTE(SUBSTITUTE(Y547, CHAR(13), ""), CHAR(10), " "))), sizeList!B:B, 0)),
                INDEX(sizeList!B:B, MATCH(TRIM(CLEAN(SUBSTITUTE(SUBSTITUTE(Y547, CHAR(13), ""), CHAR(10), " "))), sizeList!B:B, 0)),
                IF(ISNUMBER(MATCH(Y547, sizeList!B:B, 0)),
                    INDEX(sizeList!B:B, MATCH(Y547, sizeList!B:B, 0)),
                    "")
            )
        )
    ),
    ""
)</f>
        <v>145 cm</v>
      </c>
      <c r="Y547" s="35" t="s">
        <v>845</v>
      </c>
      <c r="Z547" s="35" t="s">
        <v>2605</v>
      </c>
      <c r="AA547" s="117" t="str">
        <f t="shared" si="71"/>
        <v>DARK BROWN</v>
      </c>
      <c r="AB547" s="7" t="str">
        <f>IF(AA547="", "", IFERROR(VLOOKUP(AA547, colorList!A:B,2,FALSE),""))</f>
        <v>sötétbarna</v>
      </c>
      <c r="AC547" s="7" t="str">
        <f>IF(Z547="", "", IFERROR(VLOOKUP(Z547, colorList!A:B,2,FALSE),""))</f>
        <v>sötétbarna</v>
      </c>
      <c r="AD547" s="7"/>
    </row>
    <row r="548" spans="1:30" ht="60" customHeight="1" x14ac:dyDescent="0.25">
      <c r="A548" s="53" t="s">
        <v>901</v>
      </c>
      <c r="B548" s="7" t="str" cm="1">
        <f t="array" ref="B548">ProcessN2(S548,A548,C548)</f>
        <v>AC9724_TM</v>
      </c>
      <c r="C548" s="7" t="s">
        <v>1179</v>
      </c>
      <c r="D548" s="52" t="str">
        <f t="shared" si="64"/>
        <v>Acavallo borjúbőr bevonatú csatos kengyelszíj</v>
      </c>
      <c r="E548" s="52" t="s">
        <v>2795</v>
      </c>
      <c r="F548" s="52" t="str">
        <f t="shared" si="65"/>
        <v>Calfskin stirrup leathers encased buckle</v>
      </c>
      <c r="G548" s="52" t="s">
        <v>2917</v>
      </c>
      <c r="H548" s="116" t="str">
        <f t="shared" si="66"/>
        <v>Acavallo</v>
      </c>
      <c r="I548" s="35" t="s">
        <v>2999</v>
      </c>
      <c r="J548" s="53" t="str">
        <f t="shared" si="67"/>
        <v>Lófelszerelés</v>
      </c>
      <c r="K548" s="53" t="s">
        <v>3007</v>
      </c>
      <c r="L548" s="35" t="str">
        <f t="shared" si="68"/>
        <v>Nyereg és tartozékai</v>
      </c>
      <c r="M548" s="35" t="s">
        <v>3008</v>
      </c>
      <c r="N548" s="35" t="str">
        <f t="shared" si="69"/>
        <v>Kengyelszíj</v>
      </c>
      <c r="O548" s="35" t="s">
        <v>3019</v>
      </c>
      <c r="P548" s="35" t="str">
        <f t="shared" si="70"/>
        <v/>
      </c>
      <c r="Q548" s="35"/>
      <c r="R548" s="50" t="s">
        <v>3147</v>
      </c>
      <c r="S548" s="35" t="s">
        <v>1833</v>
      </c>
      <c r="T548" s="34">
        <v>0</v>
      </c>
      <c r="U548" s="35">
        <v>107.5</v>
      </c>
      <c r="V548" s="1" t="s">
        <v>2603</v>
      </c>
      <c r="W548" s="50">
        <v>0.4</v>
      </c>
      <c r="X548" s="35" t="str">
        <f>IFERROR(
    IF(ISNUMBER(MATCH(TRIM(CLEAN(SUBSTITUTE(SUBSTITUTE(Y548, CHAR(13), ""), CHAR(10), " "))), sizeList!A:A, 0)),
        INDEX(sizeList!B:B, MATCH(TRIM(CLEAN(SUBSTITUTE(SUBSTITUTE(Y548, CHAR(13), ""), CHAR(10), " "))), sizeList!A:A, 0)),
        IF(ISNUMBER(MATCH(Y548, sizeList!A:A, 0)),
            INDEX(sizeList!B:B, MATCH(Y548, sizeList!A:A, 0)),
            IF(ISNUMBER(MATCH(TRIM(CLEAN(SUBSTITUTE(SUBSTITUTE(Y548, CHAR(13), ""), CHAR(10), " "))), sizeList!B:B, 0)),
                INDEX(sizeList!B:B, MATCH(TRIM(CLEAN(SUBSTITUTE(SUBSTITUTE(Y548, CHAR(13), ""), CHAR(10), " "))), sizeList!B:B, 0)),
                IF(ISNUMBER(MATCH(Y548, sizeList!B:B, 0)),
                    INDEX(sizeList!B:B, MATCH(Y548, sizeList!B:B, 0)),
                    "")
            )
        )
    ),
    ""
)</f>
        <v>160 cm</v>
      </c>
      <c r="Y548" s="35" t="s">
        <v>848</v>
      </c>
      <c r="Z548" s="35" t="s">
        <v>2605</v>
      </c>
      <c r="AA548" s="117" t="str">
        <f t="shared" si="71"/>
        <v>DARK BROWN</v>
      </c>
      <c r="AB548" s="7" t="str">
        <f>IF(AA548="", "", IFERROR(VLOOKUP(AA548, colorList!A:B,2,FALSE),""))</f>
        <v>sötétbarna</v>
      </c>
      <c r="AC548" s="7" t="str">
        <f>IF(Z548="", "", IFERROR(VLOOKUP(Z548, colorList!A:B,2,FALSE),""))</f>
        <v>sötétbarna</v>
      </c>
      <c r="AD548" s="7"/>
    </row>
    <row r="549" spans="1:30" ht="60" customHeight="1" x14ac:dyDescent="0.25">
      <c r="A549" s="53" t="s">
        <v>913</v>
      </c>
      <c r="B549" s="7" t="str" cm="1">
        <f t="array" ref="B549">ProcessN2(S549,A549,C549)</f>
        <v>AC9725_BK</v>
      </c>
      <c r="C549" s="7" t="s">
        <v>1212</v>
      </c>
      <c r="D549" s="52" t="str">
        <f t="shared" si="64"/>
        <v>Acavallo szörmés ínvédő hármas tépőzárral</v>
      </c>
      <c r="E549" s="52" t="s">
        <v>2806</v>
      </c>
      <c r="F549" s="52" t="str">
        <f t="shared" si="65"/>
        <v>Anatomical front boots with synthetic fur</v>
      </c>
      <c r="G549" s="52" t="s">
        <v>2929</v>
      </c>
      <c r="H549" s="116" t="str">
        <f t="shared" si="66"/>
        <v>Acavallo</v>
      </c>
      <c r="I549" s="35" t="s">
        <v>2999</v>
      </c>
      <c r="J549" s="53" t="str">
        <f t="shared" si="67"/>
        <v>Lófelszerelés</v>
      </c>
      <c r="K549" s="53" t="s">
        <v>3007</v>
      </c>
      <c r="L549" s="35" t="str">
        <f t="shared" si="68"/>
        <v>Láb- és patavédő</v>
      </c>
      <c r="M549" s="35" t="s">
        <v>3020</v>
      </c>
      <c r="N549" s="35" t="str">
        <f t="shared" si="69"/>
        <v>Ínvédő</v>
      </c>
      <c r="O549" s="35" t="s">
        <v>3021</v>
      </c>
      <c r="P549" s="35" t="str">
        <f t="shared" si="70"/>
        <v/>
      </c>
      <c r="Q549" s="35"/>
      <c r="R549" s="50" t="s">
        <v>3159</v>
      </c>
      <c r="S549" s="35" t="s">
        <v>1906</v>
      </c>
      <c r="T549" s="34">
        <v>0</v>
      </c>
      <c r="U549" s="35">
        <v>79.5</v>
      </c>
      <c r="V549" s="1" t="s">
        <v>2603</v>
      </c>
      <c r="W549" s="50">
        <v>0.5</v>
      </c>
      <c r="X549" s="35" t="str">
        <f>IFERROR(
    IF(ISNUMBER(MATCH(TRIM(CLEAN(SUBSTITUTE(SUBSTITUTE(Y549, CHAR(13), ""), CHAR(10), " "))), sizeList!A:A, 0)),
        INDEX(sizeList!B:B, MATCH(TRIM(CLEAN(SUBSTITUTE(SUBSTITUTE(Y549, CHAR(13), ""), CHAR(10), " "))), sizeList!A:A, 0)),
        IF(ISNUMBER(MATCH(Y549, sizeList!A:A, 0)),
            INDEX(sizeList!B:B, MATCH(Y549, sizeList!A:A, 0)),
            IF(ISNUMBER(MATCH(TRIM(CLEAN(SUBSTITUTE(SUBSTITUTE(Y549, CHAR(13), ""), CHAR(10), " "))), sizeList!B:B, 0)),
                INDEX(sizeList!B:B, MATCH(TRIM(CLEAN(SUBSTITUTE(SUBSTITUTE(Y549, CHAR(13), ""), CHAR(10), " "))), sizeList!B:B, 0)),
                IF(ISNUMBER(MATCH(Y549, sizeList!B:B, 0)),
                    INDEX(sizeList!B:B, MATCH(Y549, sizeList!B:B, 0)),
                    "")
            )
        )
    ),
    ""
)</f>
        <v>S</v>
      </c>
      <c r="Y549" s="35" t="s">
        <v>525</v>
      </c>
      <c r="Z549" s="35" t="s">
        <v>2604</v>
      </c>
      <c r="AA549" s="117" t="str">
        <f t="shared" si="71"/>
        <v>BLACK</v>
      </c>
      <c r="AB549" s="7" t="str">
        <f>IF(AA549="", "", IFERROR(VLOOKUP(AA549, colorList!A:B,2,FALSE),""))</f>
        <v>fekete</v>
      </c>
      <c r="AC549" s="7" t="str">
        <f>IF(Z549="", "", IFERROR(VLOOKUP(Z549, colorList!A:B,2,FALSE),""))</f>
        <v>fekete</v>
      </c>
      <c r="AD549" s="7"/>
    </row>
    <row r="550" spans="1:30" ht="60" customHeight="1" x14ac:dyDescent="0.25">
      <c r="A550" s="53" t="s">
        <v>913</v>
      </c>
      <c r="B550" s="7" t="str" cm="1">
        <f t="array" ref="B550">ProcessN2(S550,A550,C550)</f>
        <v>AC9725_BK</v>
      </c>
      <c r="C550" s="7" t="s">
        <v>1213</v>
      </c>
      <c r="D550" s="52" t="str">
        <f t="shared" si="64"/>
        <v>Acavallo szörmés ínvédő hármas tépőzárral</v>
      </c>
      <c r="E550" s="52" t="s">
        <v>2806</v>
      </c>
      <c r="F550" s="52" t="str">
        <f t="shared" si="65"/>
        <v>Anatomical front boots with synthetic fur</v>
      </c>
      <c r="G550" s="52" t="s">
        <v>2929</v>
      </c>
      <c r="H550" s="116" t="str">
        <f t="shared" si="66"/>
        <v>Acavallo</v>
      </c>
      <c r="I550" s="35" t="s">
        <v>2999</v>
      </c>
      <c r="J550" s="53" t="str">
        <f t="shared" si="67"/>
        <v>Lófelszerelés</v>
      </c>
      <c r="K550" s="53" t="s">
        <v>3007</v>
      </c>
      <c r="L550" s="35" t="str">
        <f t="shared" si="68"/>
        <v>Láb- és patavédő</v>
      </c>
      <c r="M550" s="35" t="s">
        <v>3020</v>
      </c>
      <c r="N550" s="35" t="str">
        <f t="shared" si="69"/>
        <v>Ínvédő</v>
      </c>
      <c r="O550" s="35" t="s">
        <v>3021</v>
      </c>
      <c r="P550" s="35" t="str">
        <f t="shared" si="70"/>
        <v/>
      </c>
      <c r="Q550" s="35"/>
      <c r="R550" s="50" t="s">
        <v>3159</v>
      </c>
      <c r="S550" s="35" t="s">
        <v>1907</v>
      </c>
      <c r="T550" s="34">
        <v>0</v>
      </c>
      <c r="U550" s="35">
        <v>79.5</v>
      </c>
      <c r="V550" s="1" t="s">
        <v>2603</v>
      </c>
      <c r="W550" s="50">
        <v>0.5</v>
      </c>
      <c r="X550" s="35" t="str">
        <f>IFERROR(
    IF(ISNUMBER(MATCH(TRIM(CLEAN(SUBSTITUTE(SUBSTITUTE(Y550, CHAR(13), ""), CHAR(10), " "))), sizeList!A:A, 0)),
        INDEX(sizeList!B:B, MATCH(TRIM(CLEAN(SUBSTITUTE(SUBSTITUTE(Y550, CHAR(13), ""), CHAR(10), " "))), sizeList!A:A, 0)),
        IF(ISNUMBER(MATCH(Y550, sizeList!A:A, 0)),
            INDEX(sizeList!B:B, MATCH(Y550, sizeList!A:A, 0)),
            IF(ISNUMBER(MATCH(TRIM(CLEAN(SUBSTITUTE(SUBSTITUTE(Y550, CHAR(13), ""), CHAR(10), " "))), sizeList!B:B, 0)),
                INDEX(sizeList!B:B, MATCH(TRIM(CLEAN(SUBSTITUTE(SUBSTITUTE(Y550, CHAR(13), ""), CHAR(10), " "))), sizeList!B:B, 0)),
                IF(ISNUMBER(MATCH(Y550, sizeList!B:B, 0)),
                    INDEX(sizeList!B:B, MATCH(Y550, sizeList!B:B, 0)),
                    "")
            )
        )
    ),
    ""
)</f>
        <v>M</v>
      </c>
      <c r="Y550" s="35" t="s">
        <v>526</v>
      </c>
      <c r="Z550" s="35" t="s">
        <v>2604</v>
      </c>
      <c r="AA550" s="117" t="str">
        <f t="shared" si="71"/>
        <v>BLACK</v>
      </c>
      <c r="AB550" s="7" t="str">
        <f>IF(AA550="", "", IFERROR(VLOOKUP(AA550, colorList!A:B,2,FALSE),""))</f>
        <v>fekete</v>
      </c>
      <c r="AC550" s="7" t="str">
        <f>IF(Z550="", "", IFERROR(VLOOKUP(Z550, colorList!A:B,2,FALSE),""))</f>
        <v>fekete</v>
      </c>
      <c r="AD550" s="7"/>
    </row>
    <row r="551" spans="1:30" ht="60" customHeight="1" x14ac:dyDescent="0.25">
      <c r="A551" s="53" t="s">
        <v>913</v>
      </c>
      <c r="B551" s="7" t="str" cm="1">
        <f t="array" ref="B551">ProcessN2(S551,A551,C551)</f>
        <v>AC9725_BK</v>
      </c>
      <c r="C551" s="7" t="s">
        <v>1214</v>
      </c>
      <c r="D551" s="52" t="str">
        <f t="shared" si="64"/>
        <v>Acavallo szörmés ínvédő hármas tépőzárral</v>
      </c>
      <c r="E551" s="52" t="s">
        <v>2806</v>
      </c>
      <c r="F551" s="52" t="str">
        <f t="shared" si="65"/>
        <v>Anatomical front boots with synthetic fur</v>
      </c>
      <c r="G551" s="52" t="s">
        <v>2929</v>
      </c>
      <c r="H551" s="116" t="str">
        <f t="shared" si="66"/>
        <v>Acavallo</v>
      </c>
      <c r="I551" s="35" t="s">
        <v>2999</v>
      </c>
      <c r="J551" s="53" t="str">
        <f t="shared" si="67"/>
        <v>Lófelszerelés</v>
      </c>
      <c r="K551" s="53" t="s">
        <v>3007</v>
      </c>
      <c r="L551" s="35" t="str">
        <f t="shared" si="68"/>
        <v>Láb- és patavédő</v>
      </c>
      <c r="M551" s="35" t="s">
        <v>3020</v>
      </c>
      <c r="N551" s="35" t="str">
        <f t="shared" si="69"/>
        <v>Ínvédő</v>
      </c>
      <c r="O551" s="35" t="s">
        <v>3021</v>
      </c>
      <c r="P551" s="35" t="str">
        <f t="shared" si="70"/>
        <v/>
      </c>
      <c r="Q551" s="35"/>
      <c r="R551" s="50" t="s">
        <v>3159</v>
      </c>
      <c r="S551" s="35" t="s">
        <v>1908</v>
      </c>
      <c r="T551" s="34">
        <v>0</v>
      </c>
      <c r="U551" s="35">
        <v>79.5</v>
      </c>
      <c r="V551" s="1" t="s">
        <v>2603</v>
      </c>
      <c r="W551" s="50">
        <v>0.5</v>
      </c>
      <c r="X551" s="35" t="str">
        <f>IFERROR(
    IF(ISNUMBER(MATCH(TRIM(CLEAN(SUBSTITUTE(SUBSTITUTE(Y551, CHAR(13), ""), CHAR(10), " "))), sizeList!A:A, 0)),
        INDEX(sizeList!B:B, MATCH(TRIM(CLEAN(SUBSTITUTE(SUBSTITUTE(Y551, CHAR(13), ""), CHAR(10), " "))), sizeList!A:A, 0)),
        IF(ISNUMBER(MATCH(Y551, sizeList!A:A, 0)),
            INDEX(sizeList!B:B, MATCH(Y551, sizeList!A:A, 0)),
            IF(ISNUMBER(MATCH(TRIM(CLEAN(SUBSTITUTE(SUBSTITUTE(Y551, CHAR(13), ""), CHAR(10), " "))), sizeList!B:B, 0)),
                INDEX(sizeList!B:B, MATCH(TRIM(CLEAN(SUBSTITUTE(SUBSTITUTE(Y551, CHAR(13), ""), CHAR(10), " "))), sizeList!B:B, 0)),
                IF(ISNUMBER(MATCH(Y551, sizeList!B:B, 0)),
                    INDEX(sizeList!B:B, MATCH(Y551, sizeList!B:B, 0)),
                    "")
            )
        )
    ),
    ""
)</f>
        <v>L</v>
      </c>
      <c r="Y551" s="35" t="s">
        <v>527</v>
      </c>
      <c r="Z551" s="35" t="s">
        <v>2604</v>
      </c>
      <c r="AA551" s="117" t="str">
        <f t="shared" si="71"/>
        <v>BLACK</v>
      </c>
      <c r="AB551" s="7" t="str">
        <f>IF(AA551="", "", IFERROR(VLOOKUP(AA551, colorList!A:B,2,FALSE),""))</f>
        <v>fekete</v>
      </c>
      <c r="AC551" s="7" t="str">
        <f>IF(Z551="", "", IFERROR(VLOOKUP(Z551, colorList!A:B,2,FALSE),""))</f>
        <v>fekete</v>
      </c>
      <c r="AD551" s="7"/>
    </row>
    <row r="552" spans="1:30" ht="60" customHeight="1" x14ac:dyDescent="0.25">
      <c r="A552" s="53" t="s">
        <v>913</v>
      </c>
      <c r="B552" s="7" t="str" cm="1">
        <f t="array" ref="B552">ProcessN2(S552,A552,C552)</f>
        <v>AC9725_BK</v>
      </c>
      <c r="C552" s="7" t="s">
        <v>1215</v>
      </c>
      <c r="D552" s="52" t="str">
        <f t="shared" si="64"/>
        <v>Acavallo szörmés ínvédő hármas tépőzárral</v>
      </c>
      <c r="E552" s="52" t="s">
        <v>2806</v>
      </c>
      <c r="F552" s="52" t="str">
        <f t="shared" si="65"/>
        <v>Anatomical front boots with synthetic fur</v>
      </c>
      <c r="G552" s="52" t="s">
        <v>2929</v>
      </c>
      <c r="H552" s="116" t="str">
        <f t="shared" si="66"/>
        <v>Acavallo</v>
      </c>
      <c r="I552" s="35" t="s">
        <v>2999</v>
      </c>
      <c r="J552" s="53" t="str">
        <f t="shared" si="67"/>
        <v>Lófelszerelés</v>
      </c>
      <c r="K552" s="53" t="s">
        <v>3007</v>
      </c>
      <c r="L552" s="35" t="str">
        <f t="shared" si="68"/>
        <v>Láb- és patavédő</v>
      </c>
      <c r="M552" s="35" t="s">
        <v>3020</v>
      </c>
      <c r="N552" s="35" t="str">
        <f t="shared" si="69"/>
        <v>Ínvédő</v>
      </c>
      <c r="O552" s="35" t="s">
        <v>3021</v>
      </c>
      <c r="P552" s="35" t="str">
        <f t="shared" si="70"/>
        <v/>
      </c>
      <c r="Q552" s="35"/>
      <c r="R552" s="50" t="s">
        <v>3159</v>
      </c>
      <c r="S552" s="35" t="s">
        <v>1909</v>
      </c>
      <c r="T552" s="34">
        <v>0</v>
      </c>
      <c r="U552" s="35">
        <v>79.5</v>
      </c>
      <c r="V552" s="1" t="s">
        <v>2603</v>
      </c>
      <c r="W552" s="50">
        <v>0.5</v>
      </c>
      <c r="X552" s="35" t="str">
        <f>IFERROR(
    IF(ISNUMBER(MATCH(TRIM(CLEAN(SUBSTITUTE(SUBSTITUTE(Y552, CHAR(13), ""), CHAR(10), " "))), sizeList!A:A, 0)),
        INDEX(sizeList!B:B, MATCH(TRIM(CLEAN(SUBSTITUTE(SUBSTITUTE(Y552, CHAR(13), ""), CHAR(10), " "))), sizeList!A:A, 0)),
        IF(ISNUMBER(MATCH(Y552, sizeList!A:A, 0)),
            INDEX(sizeList!B:B, MATCH(Y552, sizeList!A:A, 0)),
            IF(ISNUMBER(MATCH(TRIM(CLEAN(SUBSTITUTE(SUBSTITUTE(Y552, CHAR(13), ""), CHAR(10), " "))), sizeList!B:B, 0)),
                INDEX(sizeList!B:B, MATCH(TRIM(CLEAN(SUBSTITUTE(SUBSTITUTE(Y552, CHAR(13), ""), CHAR(10), " "))), sizeList!B:B, 0)),
                IF(ISNUMBER(MATCH(Y552, sizeList!B:B, 0)),
                    INDEX(sizeList!B:B, MATCH(Y552, sizeList!B:B, 0)),
                    "")
            )
        )
    ),
    ""
)</f>
        <v>XL</v>
      </c>
      <c r="Y552" s="35" t="s">
        <v>528</v>
      </c>
      <c r="Z552" s="35" t="s">
        <v>2604</v>
      </c>
      <c r="AA552" s="117" t="str">
        <f t="shared" si="71"/>
        <v>BLACK</v>
      </c>
      <c r="AB552" s="7" t="str">
        <f>IF(AA552="", "", IFERROR(VLOOKUP(AA552, colorList!A:B,2,FALSE),""))</f>
        <v>fekete</v>
      </c>
      <c r="AC552" s="7" t="str">
        <f>IF(Z552="", "", IFERROR(VLOOKUP(Z552, colorList!A:B,2,FALSE),""))</f>
        <v>fekete</v>
      </c>
      <c r="AD552" s="7"/>
    </row>
    <row r="553" spans="1:30" ht="60" customHeight="1" x14ac:dyDescent="0.25">
      <c r="A553" s="53" t="s">
        <v>913</v>
      </c>
      <c r="B553" s="7" t="str" cm="1">
        <f t="array" ref="B553">ProcessN2(S553,A553,C553)</f>
        <v>AC9725_TM</v>
      </c>
      <c r="C553" s="7" t="s">
        <v>1216</v>
      </c>
      <c r="D553" s="52" t="str">
        <f t="shared" si="64"/>
        <v>Acavallo szörmés ínvédő hármas tépőzárral</v>
      </c>
      <c r="E553" s="52" t="s">
        <v>2806</v>
      </c>
      <c r="F553" s="52" t="str">
        <f t="shared" si="65"/>
        <v>Anatomical front boots with synthetic fur</v>
      </c>
      <c r="G553" s="52" t="s">
        <v>2929</v>
      </c>
      <c r="H553" s="116" t="str">
        <f t="shared" si="66"/>
        <v>Acavallo</v>
      </c>
      <c r="I553" s="35" t="s">
        <v>2999</v>
      </c>
      <c r="J553" s="53" t="str">
        <f t="shared" si="67"/>
        <v>Lófelszerelés</v>
      </c>
      <c r="K553" s="53" t="s">
        <v>3007</v>
      </c>
      <c r="L553" s="35" t="str">
        <f t="shared" si="68"/>
        <v>Láb- és patavédő</v>
      </c>
      <c r="M553" s="35" t="s">
        <v>3020</v>
      </c>
      <c r="N553" s="35" t="str">
        <f t="shared" si="69"/>
        <v>Ínvédő</v>
      </c>
      <c r="O553" s="35" t="s">
        <v>3021</v>
      </c>
      <c r="P553" s="35" t="str">
        <f t="shared" si="70"/>
        <v/>
      </c>
      <c r="Q553" s="35"/>
      <c r="R553" s="50" t="s">
        <v>3159</v>
      </c>
      <c r="S553" s="35" t="s">
        <v>1910</v>
      </c>
      <c r="T553" s="34">
        <v>0</v>
      </c>
      <c r="U553" s="35">
        <v>79.5</v>
      </c>
      <c r="V553" s="1" t="s">
        <v>2603</v>
      </c>
      <c r="W553" s="50">
        <v>0.5</v>
      </c>
      <c r="X553" s="35" t="str">
        <f>IFERROR(
    IF(ISNUMBER(MATCH(TRIM(CLEAN(SUBSTITUTE(SUBSTITUTE(Y553, CHAR(13), ""), CHAR(10), " "))), sizeList!A:A, 0)),
        INDEX(sizeList!B:B, MATCH(TRIM(CLEAN(SUBSTITUTE(SUBSTITUTE(Y553, CHAR(13), ""), CHAR(10), " "))), sizeList!A:A, 0)),
        IF(ISNUMBER(MATCH(Y553, sizeList!A:A, 0)),
            INDEX(sizeList!B:B, MATCH(Y553, sizeList!A:A, 0)),
            IF(ISNUMBER(MATCH(TRIM(CLEAN(SUBSTITUTE(SUBSTITUTE(Y553, CHAR(13), ""), CHAR(10), " "))), sizeList!B:B, 0)),
                INDEX(sizeList!B:B, MATCH(TRIM(CLEAN(SUBSTITUTE(SUBSTITUTE(Y553, CHAR(13), ""), CHAR(10), " "))), sizeList!B:B, 0)),
                IF(ISNUMBER(MATCH(Y553, sizeList!B:B, 0)),
                    INDEX(sizeList!B:B, MATCH(Y553, sizeList!B:B, 0)),
                    "")
            )
        )
    ),
    ""
)</f>
        <v>S</v>
      </c>
      <c r="Y553" s="35" t="s">
        <v>525</v>
      </c>
      <c r="Z553" s="35" t="s">
        <v>2605</v>
      </c>
      <c r="AA553" s="117" t="str">
        <f t="shared" si="71"/>
        <v>DARK BROWN</v>
      </c>
      <c r="AB553" s="7" t="str">
        <f>IF(AA553="", "", IFERROR(VLOOKUP(AA553, colorList!A:B,2,FALSE),""))</f>
        <v>sötétbarna</v>
      </c>
      <c r="AC553" s="7" t="str">
        <f>IF(Z553="", "", IFERROR(VLOOKUP(Z553, colorList!A:B,2,FALSE),""))</f>
        <v>sötétbarna</v>
      </c>
      <c r="AD553" s="7"/>
    </row>
    <row r="554" spans="1:30" ht="60" customHeight="1" x14ac:dyDescent="0.25">
      <c r="A554" s="53" t="s">
        <v>913</v>
      </c>
      <c r="B554" s="7" t="str" cm="1">
        <f t="array" ref="B554">ProcessN2(S554,A554,C554)</f>
        <v>AC9725_TM</v>
      </c>
      <c r="C554" s="7" t="s">
        <v>1217</v>
      </c>
      <c r="D554" s="52" t="str">
        <f t="shared" si="64"/>
        <v>Acavallo szörmés ínvédő hármas tépőzárral</v>
      </c>
      <c r="E554" s="52" t="s">
        <v>2806</v>
      </c>
      <c r="F554" s="52" t="str">
        <f t="shared" si="65"/>
        <v>Anatomical front boots with synthetic fur</v>
      </c>
      <c r="G554" s="52" t="s">
        <v>2929</v>
      </c>
      <c r="H554" s="116" t="str">
        <f t="shared" si="66"/>
        <v>Acavallo</v>
      </c>
      <c r="I554" s="35" t="s">
        <v>2999</v>
      </c>
      <c r="J554" s="53" t="str">
        <f t="shared" si="67"/>
        <v>Lófelszerelés</v>
      </c>
      <c r="K554" s="53" t="s">
        <v>3007</v>
      </c>
      <c r="L554" s="35" t="str">
        <f t="shared" si="68"/>
        <v>Láb- és patavédő</v>
      </c>
      <c r="M554" s="35" t="s">
        <v>3020</v>
      </c>
      <c r="N554" s="35" t="str">
        <f t="shared" si="69"/>
        <v>Ínvédő</v>
      </c>
      <c r="O554" s="35" t="s">
        <v>3021</v>
      </c>
      <c r="P554" s="35" t="str">
        <f t="shared" si="70"/>
        <v/>
      </c>
      <c r="Q554" s="35"/>
      <c r="R554" s="50" t="s">
        <v>3159</v>
      </c>
      <c r="S554" s="35" t="s">
        <v>1911</v>
      </c>
      <c r="T554" s="34">
        <v>0</v>
      </c>
      <c r="U554" s="35">
        <v>79.5</v>
      </c>
      <c r="V554" s="1" t="s">
        <v>2603</v>
      </c>
      <c r="W554" s="50">
        <v>0.5</v>
      </c>
      <c r="X554" s="35" t="str">
        <f>IFERROR(
    IF(ISNUMBER(MATCH(TRIM(CLEAN(SUBSTITUTE(SUBSTITUTE(Y554, CHAR(13), ""), CHAR(10), " "))), sizeList!A:A, 0)),
        INDEX(sizeList!B:B, MATCH(TRIM(CLEAN(SUBSTITUTE(SUBSTITUTE(Y554, CHAR(13), ""), CHAR(10), " "))), sizeList!A:A, 0)),
        IF(ISNUMBER(MATCH(Y554, sizeList!A:A, 0)),
            INDEX(sizeList!B:B, MATCH(Y554, sizeList!A:A, 0)),
            IF(ISNUMBER(MATCH(TRIM(CLEAN(SUBSTITUTE(SUBSTITUTE(Y554, CHAR(13), ""), CHAR(10), " "))), sizeList!B:B, 0)),
                INDEX(sizeList!B:B, MATCH(TRIM(CLEAN(SUBSTITUTE(SUBSTITUTE(Y554, CHAR(13), ""), CHAR(10), " "))), sizeList!B:B, 0)),
                IF(ISNUMBER(MATCH(Y554, sizeList!B:B, 0)),
                    INDEX(sizeList!B:B, MATCH(Y554, sizeList!B:B, 0)),
                    "")
            )
        )
    ),
    ""
)</f>
        <v>M</v>
      </c>
      <c r="Y554" s="35" t="s">
        <v>526</v>
      </c>
      <c r="Z554" s="35" t="s">
        <v>2605</v>
      </c>
      <c r="AA554" s="117" t="str">
        <f t="shared" si="71"/>
        <v>DARK BROWN</v>
      </c>
      <c r="AB554" s="7" t="str">
        <f>IF(AA554="", "", IFERROR(VLOOKUP(AA554, colorList!A:B,2,FALSE),""))</f>
        <v>sötétbarna</v>
      </c>
      <c r="AC554" s="7" t="str">
        <f>IF(Z554="", "", IFERROR(VLOOKUP(Z554, colorList!A:B,2,FALSE),""))</f>
        <v>sötétbarna</v>
      </c>
      <c r="AD554" s="7"/>
    </row>
    <row r="555" spans="1:30" ht="60" customHeight="1" x14ac:dyDescent="0.25">
      <c r="A555" s="53" t="s">
        <v>913</v>
      </c>
      <c r="B555" s="7" t="str" cm="1">
        <f t="array" ref="B555">ProcessN2(S555,A555,C555)</f>
        <v>AC9725_TM</v>
      </c>
      <c r="C555" s="7" t="s">
        <v>1218</v>
      </c>
      <c r="D555" s="52" t="str">
        <f t="shared" si="64"/>
        <v>Acavallo szörmés ínvédő hármas tépőzárral</v>
      </c>
      <c r="E555" s="52" t="s">
        <v>2806</v>
      </c>
      <c r="F555" s="52" t="str">
        <f t="shared" si="65"/>
        <v>Anatomical front boots with synthetic fur</v>
      </c>
      <c r="G555" s="52" t="s">
        <v>2929</v>
      </c>
      <c r="H555" s="116" t="str">
        <f t="shared" si="66"/>
        <v>Acavallo</v>
      </c>
      <c r="I555" s="35" t="s">
        <v>2999</v>
      </c>
      <c r="J555" s="53" t="str">
        <f t="shared" si="67"/>
        <v>Lófelszerelés</v>
      </c>
      <c r="K555" s="53" t="s">
        <v>3007</v>
      </c>
      <c r="L555" s="35" t="str">
        <f t="shared" si="68"/>
        <v>Láb- és patavédő</v>
      </c>
      <c r="M555" s="35" t="s">
        <v>3020</v>
      </c>
      <c r="N555" s="35" t="str">
        <f t="shared" si="69"/>
        <v>Ínvédő</v>
      </c>
      <c r="O555" s="35" t="s">
        <v>3021</v>
      </c>
      <c r="P555" s="35" t="str">
        <f t="shared" si="70"/>
        <v/>
      </c>
      <c r="Q555" s="35"/>
      <c r="R555" s="50" t="s">
        <v>3159</v>
      </c>
      <c r="S555" s="35" t="s">
        <v>1912</v>
      </c>
      <c r="T555" s="34">
        <v>0</v>
      </c>
      <c r="U555" s="35">
        <v>79.5</v>
      </c>
      <c r="V555" s="1" t="s">
        <v>2603</v>
      </c>
      <c r="W555" s="50">
        <v>0.5</v>
      </c>
      <c r="X555" s="35" t="str">
        <f>IFERROR(
    IF(ISNUMBER(MATCH(TRIM(CLEAN(SUBSTITUTE(SUBSTITUTE(Y555, CHAR(13), ""), CHAR(10), " "))), sizeList!A:A, 0)),
        INDEX(sizeList!B:B, MATCH(TRIM(CLEAN(SUBSTITUTE(SUBSTITUTE(Y555, CHAR(13), ""), CHAR(10), " "))), sizeList!A:A, 0)),
        IF(ISNUMBER(MATCH(Y555, sizeList!A:A, 0)),
            INDEX(sizeList!B:B, MATCH(Y555, sizeList!A:A, 0)),
            IF(ISNUMBER(MATCH(TRIM(CLEAN(SUBSTITUTE(SUBSTITUTE(Y555, CHAR(13), ""), CHAR(10), " "))), sizeList!B:B, 0)),
                INDEX(sizeList!B:B, MATCH(TRIM(CLEAN(SUBSTITUTE(SUBSTITUTE(Y555, CHAR(13), ""), CHAR(10), " "))), sizeList!B:B, 0)),
                IF(ISNUMBER(MATCH(Y555, sizeList!B:B, 0)),
                    INDEX(sizeList!B:B, MATCH(Y555, sizeList!B:B, 0)),
                    "")
            )
        )
    ),
    ""
)</f>
        <v>L</v>
      </c>
      <c r="Y555" s="35" t="s">
        <v>527</v>
      </c>
      <c r="Z555" s="35" t="s">
        <v>2605</v>
      </c>
      <c r="AA555" s="117" t="str">
        <f t="shared" si="71"/>
        <v>DARK BROWN</v>
      </c>
      <c r="AB555" s="7" t="str">
        <f>IF(AA555="", "", IFERROR(VLOOKUP(AA555, colorList!A:B,2,FALSE),""))</f>
        <v>sötétbarna</v>
      </c>
      <c r="AC555" s="7" t="str">
        <f>IF(Z555="", "", IFERROR(VLOOKUP(Z555, colorList!A:B,2,FALSE),""))</f>
        <v>sötétbarna</v>
      </c>
      <c r="AD555" s="7"/>
    </row>
    <row r="556" spans="1:30" ht="60" customHeight="1" x14ac:dyDescent="0.25">
      <c r="A556" s="53" t="s">
        <v>913</v>
      </c>
      <c r="B556" s="7" t="str" cm="1">
        <f t="array" ref="B556">ProcessN2(S556,A556,C556)</f>
        <v>AC9725_TM</v>
      </c>
      <c r="C556" s="7" t="s">
        <v>1219</v>
      </c>
      <c r="D556" s="52" t="str">
        <f t="shared" si="64"/>
        <v>Acavallo szörmés ínvédő hármas tépőzárral</v>
      </c>
      <c r="E556" s="52" t="s">
        <v>2806</v>
      </c>
      <c r="F556" s="52" t="str">
        <f t="shared" si="65"/>
        <v>Anatomical front boots with synthetic fur</v>
      </c>
      <c r="G556" s="52" t="s">
        <v>2929</v>
      </c>
      <c r="H556" s="116" t="str">
        <f t="shared" si="66"/>
        <v>Acavallo</v>
      </c>
      <c r="I556" s="35" t="s">
        <v>2999</v>
      </c>
      <c r="J556" s="53" t="str">
        <f t="shared" si="67"/>
        <v>Lófelszerelés</v>
      </c>
      <c r="K556" s="53" t="s">
        <v>3007</v>
      </c>
      <c r="L556" s="35" t="str">
        <f t="shared" si="68"/>
        <v>Láb- és patavédő</v>
      </c>
      <c r="M556" s="35" t="s">
        <v>3020</v>
      </c>
      <c r="N556" s="35" t="str">
        <f t="shared" si="69"/>
        <v>Ínvédő</v>
      </c>
      <c r="O556" s="35" t="s">
        <v>3021</v>
      </c>
      <c r="P556" s="35" t="str">
        <f t="shared" si="70"/>
        <v/>
      </c>
      <c r="Q556" s="35"/>
      <c r="R556" s="50" t="s">
        <v>3159</v>
      </c>
      <c r="S556" s="35" t="s">
        <v>1913</v>
      </c>
      <c r="T556" s="34">
        <v>0</v>
      </c>
      <c r="U556" s="35">
        <v>79.5</v>
      </c>
      <c r="V556" s="1" t="s">
        <v>2603</v>
      </c>
      <c r="W556" s="50">
        <v>0.5</v>
      </c>
      <c r="X556" s="35" t="str">
        <f>IFERROR(
    IF(ISNUMBER(MATCH(TRIM(CLEAN(SUBSTITUTE(SUBSTITUTE(Y556, CHAR(13), ""), CHAR(10), " "))), sizeList!A:A, 0)),
        INDEX(sizeList!B:B, MATCH(TRIM(CLEAN(SUBSTITUTE(SUBSTITUTE(Y556, CHAR(13), ""), CHAR(10), " "))), sizeList!A:A, 0)),
        IF(ISNUMBER(MATCH(Y556, sizeList!A:A, 0)),
            INDEX(sizeList!B:B, MATCH(Y556, sizeList!A:A, 0)),
            IF(ISNUMBER(MATCH(TRIM(CLEAN(SUBSTITUTE(SUBSTITUTE(Y556, CHAR(13), ""), CHAR(10), " "))), sizeList!B:B, 0)),
                INDEX(sizeList!B:B, MATCH(TRIM(CLEAN(SUBSTITUTE(SUBSTITUTE(Y556, CHAR(13), ""), CHAR(10), " "))), sizeList!B:B, 0)),
                IF(ISNUMBER(MATCH(Y556, sizeList!B:B, 0)),
                    INDEX(sizeList!B:B, MATCH(Y556, sizeList!B:B, 0)),
                    "")
            )
        )
    ),
    ""
)</f>
        <v>XL</v>
      </c>
      <c r="Y556" s="35" t="s">
        <v>528</v>
      </c>
      <c r="Z556" s="35" t="s">
        <v>2605</v>
      </c>
      <c r="AA556" s="117" t="str">
        <f t="shared" si="71"/>
        <v>DARK BROWN</v>
      </c>
      <c r="AB556" s="7" t="str">
        <f>IF(AA556="", "", IFERROR(VLOOKUP(AA556, colorList!A:B,2,FALSE),""))</f>
        <v>sötétbarna</v>
      </c>
      <c r="AC556" s="7" t="str">
        <f>IF(Z556="", "", IFERROR(VLOOKUP(Z556, colorList!A:B,2,FALSE),""))</f>
        <v>sötétbarna</v>
      </c>
      <c r="AD556" s="7"/>
    </row>
    <row r="557" spans="1:30" ht="60" customHeight="1" x14ac:dyDescent="0.25">
      <c r="A557" s="53" t="s">
        <v>913</v>
      </c>
      <c r="B557" s="7" t="str" cm="1">
        <f t="array" ref="B557">ProcessN2(S557,A557,C557)</f>
        <v>AC9725_WH</v>
      </c>
      <c r="C557" s="7" t="s">
        <v>1220</v>
      </c>
      <c r="D557" s="52" t="str">
        <f t="shared" si="64"/>
        <v>Acavallo szörmés ínvédő hármas tépőzárral</v>
      </c>
      <c r="E557" s="52" t="s">
        <v>2806</v>
      </c>
      <c r="F557" s="52" t="str">
        <f t="shared" si="65"/>
        <v>Anatomical front boots with synthetic fur</v>
      </c>
      <c r="G557" s="52" t="s">
        <v>2929</v>
      </c>
      <c r="H557" s="116" t="str">
        <f t="shared" si="66"/>
        <v>Acavallo</v>
      </c>
      <c r="I557" s="35" t="s">
        <v>2999</v>
      </c>
      <c r="J557" s="53" t="str">
        <f t="shared" si="67"/>
        <v>Lófelszerelés</v>
      </c>
      <c r="K557" s="53" t="s">
        <v>3007</v>
      </c>
      <c r="L557" s="35" t="str">
        <f t="shared" si="68"/>
        <v>Láb- és patavédő</v>
      </c>
      <c r="M557" s="35" t="s">
        <v>3020</v>
      </c>
      <c r="N557" s="35" t="str">
        <f t="shared" si="69"/>
        <v>Ínvédő</v>
      </c>
      <c r="O557" s="35" t="s">
        <v>3021</v>
      </c>
      <c r="P557" s="35" t="str">
        <f t="shared" si="70"/>
        <v/>
      </c>
      <c r="Q557" s="35"/>
      <c r="R557" s="50" t="s">
        <v>3159</v>
      </c>
      <c r="S557" s="35" t="s">
        <v>1914</v>
      </c>
      <c r="T557" s="34">
        <v>0</v>
      </c>
      <c r="U557" s="35">
        <v>79.5</v>
      </c>
      <c r="V557" s="1" t="s">
        <v>2603</v>
      </c>
      <c r="W557" s="50">
        <v>0.5</v>
      </c>
      <c r="X557" s="35" t="str">
        <f>IFERROR(
    IF(ISNUMBER(MATCH(TRIM(CLEAN(SUBSTITUTE(SUBSTITUTE(Y557, CHAR(13), ""), CHAR(10), " "))), sizeList!A:A, 0)),
        INDEX(sizeList!B:B, MATCH(TRIM(CLEAN(SUBSTITUTE(SUBSTITUTE(Y557, CHAR(13), ""), CHAR(10), " "))), sizeList!A:A, 0)),
        IF(ISNUMBER(MATCH(Y557, sizeList!A:A, 0)),
            INDEX(sizeList!B:B, MATCH(Y557, sizeList!A:A, 0)),
            IF(ISNUMBER(MATCH(TRIM(CLEAN(SUBSTITUTE(SUBSTITUTE(Y557, CHAR(13), ""), CHAR(10), " "))), sizeList!B:B, 0)),
                INDEX(sizeList!B:B, MATCH(TRIM(CLEAN(SUBSTITUTE(SUBSTITUTE(Y557, CHAR(13), ""), CHAR(10), " "))), sizeList!B:B, 0)),
                IF(ISNUMBER(MATCH(Y557, sizeList!B:B, 0)),
                    INDEX(sizeList!B:B, MATCH(Y557, sizeList!B:B, 0)),
                    "")
            )
        )
    ),
    ""
)</f>
        <v>S</v>
      </c>
      <c r="Y557" s="35" t="s">
        <v>525</v>
      </c>
      <c r="Z557" s="35" t="s">
        <v>2606</v>
      </c>
      <c r="AA557" s="117" t="str">
        <f t="shared" si="71"/>
        <v>WHITE</v>
      </c>
      <c r="AB557" s="7" t="str">
        <f>IF(AA557="", "", IFERROR(VLOOKUP(AA557, colorList!A:B,2,FALSE),""))</f>
        <v>fehér</v>
      </c>
      <c r="AC557" s="7" t="str">
        <f>IF(Z557="", "", IFERROR(VLOOKUP(Z557, colorList!A:B,2,FALSE),""))</f>
        <v>fehér</v>
      </c>
      <c r="AD557" s="7"/>
    </row>
    <row r="558" spans="1:30" ht="60" customHeight="1" x14ac:dyDescent="0.25">
      <c r="A558" s="53" t="s">
        <v>913</v>
      </c>
      <c r="B558" s="7" t="str" cm="1">
        <f t="array" ref="B558">ProcessN2(S558,A558,C558)</f>
        <v>AC9725_WH</v>
      </c>
      <c r="C558" s="7" t="s">
        <v>1221</v>
      </c>
      <c r="D558" s="52" t="str">
        <f t="shared" si="64"/>
        <v>Acavallo szörmés ínvédő hármas tépőzárral</v>
      </c>
      <c r="E558" s="52" t="s">
        <v>2806</v>
      </c>
      <c r="F558" s="52" t="str">
        <f t="shared" si="65"/>
        <v>Anatomical front boots with synthetic fur</v>
      </c>
      <c r="G558" s="52" t="s">
        <v>2929</v>
      </c>
      <c r="H558" s="116" t="str">
        <f t="shared" si="66"/>
        <v>Acavallo</v>
      </c>
      <c r="I558" s="35" t="s">
        <v>2999</v>
      </c>
      <c r="J558" s="53" t="str">
        <f t="shared" si="67"/>
        <v>Lófelszerelés</v>
      </c>
      <c r="K558" s="53" t="s">
        <v>3007</v>
      </c>
      <c r="L558" s="35" t="str">
        <f t="shared" si="68"/>
        <v>Láb- és patavédő</v>
      </c>
      <c r="M558" s="35" t="s">
        <v>3020</v>
      </c>
      <c r="N558" s="35" t="str">
        <f t="shared" si="69"/>
        <v>Ínvédő</v>
      </c>
      <c r="O558" s="35" t="s">
        <v>3021</v>
      </c>
      <c r="P558" s="35" t="str">
        <f t="shared" si="70"/>
        <v/>
      </c>
      <c r="Q558" s="35"/>
      <c r="R558" s="50" t="s">
        <v>3159</v>
      </c>
      <c r="S558" s="35" t="s">
        <v>1915</v>
      </c>
      <c r="T558" s="34">
        <v>0</v>
      </c>
      <c r="U558" s="35">
        <v>79.5</v>
      </c>
      <c r="V558" s="1" t="s">
        <v>2603</v>
      </c>
      <c r="W558" s="50">
        <v>0.5</v>
      </c>
      <c r="X558" s="35" t="str">
        <f>IFERROR(
    IF(ISNUMBER(MATCH(TRIM(CLEAN(SUBSTITUTE(SUBSTITUTE(Y558, CHAR(13), ""), CHAR(10), " "))), sizeList!A:A, 0)),
        INDEX(sizeList!B:B, MATCH(TRIM(CLEAN(SUBSTITUTE(SUBSTITUTE(Y558, CHAR(13), ""), CHAR(10), " "))), sizeList!A:A, 0)),
        IF(ISNUMBER(MATCH(Y558, sizeList!A:A, 0)),
            INDEX(sizeList!B:B, MATCH(Y558, sizeList!A:A, 0)),
            IF(ISNUMBER(MATCH(TRIM(CLEAN(SUBSTITUTE(SUBSTITUTE(Y558, CHAR(13), ""), CHAR(10), " "))), sizeList!B:B, 0)),
                INDEX(sizeList!B:B, MATCH(TRIM(CLEAN(SUBSTITUTE(SUBSTITUTE(Y558, CHAR(13), ""), CHAR(10), " "))), sizeList!B:B, 0)),
                IF(ISNUMBER(MATCH(Y558, sizeList!B:B, 0)),
                    INDEX(sizeList!B:B, MATCH(Y558, sizeList!B:B, 0)),
                    "")
            )
        )
    ),
    ""
)</f>
        <v>M</v>
      </c>
      <c r="Y558" s="35" t="s">
        <v>526</v>
      </c>
      <c r="Z558" s="35" t="s">
        <v>2606</v>
      </c>
      <c r="AA558" s="117" t="str">
        <f t="shared" si="71"/>
        <v>WHITE</v>
      </c>
      <c r="AB558" s="7" t="str">
        <f>IF(AA558="", "", IFERROR(VLOOKUP(AA558, colorList!A:B,2,FALSE),""))</f>
        <v>fehér</v>
      </c>
      <c r="AC558" s="7" t="str">
        <f>IF(Z558="", "", IFERROR(VLOOKUP(Z558, colorList!A:B,2,FALSE),""))</f>
        <v>fehér</v>
      </c>
      <c r="AD558" s="7"/>
    </row>
    <row r="559" spans="1:30" ht="60" customHeight="1" x14ac:dyDescent="0.25">
      <c r="A559" s="53" t="s">
        <v>913</v>
      </c>
      <c r="B559" s="7" t="str" cm="1">
        <f t="array" ref="B559">ProcessN2(S559,A559,C559)</f>
        <v>AC9725_WH</v>
      </c>
      <c r="C559" s="7" t="s">
        <v>1222</v>
      </c>
      <c r="D559" s="52" t="str">
        <f t="shared" si="64"/>
        <v>Acavallo szörmés ínvédő hármas tépőzárral</v>
      </c>
      <c r="E559" s="52" t="s">
        <v>2806</v>
      </c>
      <c r="F559" s="52" t="str">
        <f t="shared" si="65"/>
        <v>Anatomical front boots with synthetic fur</v>
      </c>
      <c r="G559" s="52" t="s">
        <v>2929</v>
      </c>
      <c r="H559" s="116" t="str">
        <f t="shared" si="66"/>
        <v>Acavallo</v>
      </c>
      <c r="I559" s="35" t="s">
        <v>2999</v>
      </c>
      <c r="J559" s="53" t="str">
        <f t="shared" si="67"/>
        <v>Lófelszerelés</v>
      </c>
      <c r="K559" s="53" t="s">
        <v>3007</v>
      </c>
      <c r="L559" s="35" t="str">
        <f t="shared" si="68"/>
        <v>Láb- és patavédő</v>
      </c>
      <c r="M559" s="35" t="s">
        <v>3020</v>
      </c>
      <c r="N559" s="35" t="str">
        <f t="shared" si="69"/>
        <v>Ínvédő</v>
      </c>
      <c r="O559" s="35" t="s">
        <v>3021</v>
      </c>
      <c r="P559" s="35" t="str">
        <f t="shared" si="70"/>
        <v/>
      </c>
      <c r="Q559" s="35"/>
      <c r="R559" s="50" t="s">
        <v>3159</v>
      </c>
      <c r="S559" s="35" t="s">
        <v>1916</v>
      </c>
      <c r="T559" s="34">
        <v>0</v>
      </c>
      <c r="U559" s="35">
        <v>79.5</v>
      </c>
      <c r="V559" s="1" t="s">
        <v>2603</v>
      </c>
      <c r="W559" s="50">
        <v>0.5</v>
      </c>
      <c r="X559" s="35" t="str">
        <f>IFERROR(
    IF(ISNUMBER(MATCH(TRIM(CLEAN(SUBSTITUTE(SUBSTITUTE(Y559, CHAR(13), ""), CHAR(10), " "))), sizeList!A:A, 0)),
        INDEX(sizeList!B:B, MATCH(TRIM(CLEAN(SUBSTITUTE(SUBSTITUTE(Y559, CHAR(13), ""), CHAR(10), " "))), sizeList!A:A, 0)),
        IF(ISNUMBER(MATCH(Y559, sizeList!A:A, 0)),
            INDEX(sizeList!B:B, MATCH(Y559, sizeList!A:A, 0)),
            IF(ISNUMBER(MATCH(TRIM(CLEAN(SUBSTITUTE(SUBSTITUTE(Y559, CHAR(13), ""), CHAR(10), " "))), sizeList!B:B, 0)),
                INDEX(sizeList!B:B, MATCH(TRIM(CLEAN(SUBSTITUTE(SUBSTITUTE(Y559, CHAR(13), ""), CHAR(10), " "))), sizeList!B:B, 0)),
                IF(ISNUMBER(MATCH(Y559, sizeList!B:B, 0)),
                    INDEX(sizeList!B:B, MATCH(Y559, sizeList!B:B, 0)),
                    "")
            )
        )
    ),
    ""
)</f>
        <v>L</v>
      </c>
      <c r="Y559" s="35" t="s">
        <v>527</v>
      </c>
      <c r="Z559" s="35" t="s">
        <v>2606</v>
      </c>
      <c r="AA559" s="117" t="str">
        <f t="shared" si="71"/>
        <v>WHITE</v>
      </c>
      <c r="AB559" s="7" t="str">
        <f>IF(AA559="", "", IFERROR(VLOOKUP(AA559, colorList!A:B,2,FALSE),""))</f>
        <v>fehér</v>
      </c>
      <c r="AC559" s="7" t="str">
        <f>IF(Z559="", "", IFERROR(VLOOKUP(Z559, colorList!A:B,2,FALSE),""))</f>
        <v>fehér</v>
      </c>
      <c r="AD559" s="7"/>
    </row>
    <row r="560" spans="1:30" ht="60" customHeight="1" x14ac:dyDescent="0.25">
      <c r="A560" s="53" t="s">
        <v>913</v>
      </c>
      <c r="B560" s="7" t="str" cm="1">
        <f t="array" ref="B560">ProcessN2(S560,A560,C560)</f>
        <v>AC9725_WH</v>
      </c>
      <c r="C560" s="7" t="s">
        <v>1223</v>
      </c>
      <c r="D560" s="52" t="str">
        <f t="shared" si="64"/>
        <v>Acavallo szörmés ínvédő hármas tépőzárral</v>
      </c>
      <c r="E560" s="52" t="s">
        <v>2806</v>
      </c>
      <c r="F560" s="52" t="str">
        <f t="shared" si="65"/>
        <v>Anatomical front boots with synthetic fur</v>
      </c>
      <c r="G560" s="52" t="s">
        <v>2929</v>
      </c>
      <c r="H560" s="116" t="str">
        <f t="shared" si="66"/>
        <v>Acavallo</v>
      </c>
      <c r="I560" s="35" t="s">
        <v>2999</v>
      </c>
      <c r="J560" s="53" t="str">
        <f t="shared" si="67"/>
        <v>Lófelszerelés</v>
      </c>
      <c r="K560" s="53" t="s">
        <v>3007</v>
      </c>
      <c r="L560" s="35" t="str">
        <f t="shared" si="68"/>
        <v>Láb- és patavédő</v>
      </c>
      <c r="M560" s="35" t="s">
        <v>3020</v>
      </c>
      <c r="N560" s="35" t="str">
        <f t="shared" si="69"/>
        <v>Ínvédő</v>
      </c>
      <c r="O560" s="35" t="s">
        <v>3021</v>
      </c>
      <c r="P560" s="35" t="str">
        <f t="shared" si="70"/>
        <v/>
      </c>
      <c r="Q560" s="35"/>
      <c r="R560" s="50" t="s">
        <v>3159</v>
      </c>
      <c r="S560" s="35" t="s">
        <v>1917</v>
      </c>
      <c r="T560" s="34">
        <v>0</v>
      </c>
      <c r="U560" s="35">
        <v>79.5</v>
      </c>
      <c r="V560" s="1" t="s">
        <v>2603</v>
      </c>
      <c r="W560" s="50">
        <v>0.5</v>
      </c>
      <c r="X560" s="35" t="str">
        <f>IFERROR(
    IF(ISNUMBER(MATCH(TRIM(CLEAN(SUBSTITUTE(SUBSTITUTE(Y560, CHAR(13), ""), CHAR(10), " "))), sizeList!A:A, 0)),
        INDEX(sizeList!B:B, MATCH(TRIM(CLEAN(SUBSTITUTE(SUBSTITUTE(Y560, CHAR(13), ""), CHAR(10), " "))), sizeList!A:A, 0)),
        IF(ISNUMBER(MATCH(Y560, sizeList!A:A, 0)),
            INDEX(sizeList!B:B, MATCH(Y560, sizeList!A:A, 0)),
            IF(ISNUMBER(MATCH(TRIM(CLEAN(SUBSTITUTE(SUBSTITUTE(Y560, CHAR(13), ""), CHAR(10), " "))), sizeList!B:B, 0)),
                INDEX(sizeList!B:B, MATCH(TRIM(CLEAN(SUBSTITUTE(SUBSTITUTE(Y560, CHAR(13), ""), CHAR(10), " "))), sizeList!B:B, 0)),
                IF(ISNUMBER(MATCH(Y560, sizeList!B:B, 0)),
                    INDEX(sizeList!B:B, MATCH(Y560, sizeList!B:B, 0)),
                    "")
            )
        )
    ),
    ""
)</f>
        <v>XL</v>
      </c>
      <c r="Y560" s="35" t="s">
        <v>528</v>
      </c>
      <c r="Z560" s="35" t="s">
        <v>2606</v>
      </c>
      <c r="AA560" s="117" t="str">
        <f t="shared" si="71"/>
        <v>WHITE</v>
      </c>
      <c r="AB560" s="7" t="str">
        <f>IF(AA560="", "", IFERROR(VLOOKUP(AA560, colorList!A:B,2,FALSE),""))</f>
        <v>fehér</v>
      </c>
      <c r="AC560" s="7" t="str">
        <f>IF(Z560="", "", IFERROR(VLOOKUP(Z560, colorList!A:B,2,FALSE),""))</f>
        <v>fehér</v>
      </c>
      <c r="AD560" s="7"/>
    </row>
    <row r="561" spans="1:30" ht="60" customHeight="1" x14ac:dyDescent="0.25">
      <c r="A561" s="53" t="s">
        <v>919</v>
      </c>
      <c r="B561" s="7" t="str" cm="1">
        <f t="array" ref="B561">ProcessN2(S561,A561,C561)</f>
        <v>CA00010_LIM</v>
      </c>
      <c r="C561" s="7" t="s">
        <v>1227</v>
      </c>
      <c r="D561" s="52" t="str">
        <f t="shared" si="64"/>
        <v>Supreme puhán párnázott póni kötőfék</v>
      </c>
      <c r="E561" s="52" t="s">
        <v>3523</v>
      </c>
      <c r="F561" s="52" t="str">
        <f t="shared" si="65"/>
        <v>SOFT TOUCH PADDED FOAL HALTER WITH DOUBLE REGULATION</v>
      </c>
      <c r="G561" s="52" t="s">
        <v>2935</v>
      </c>
      <c r="H561" s="116" t="str">
        <f t="shared" si="66"/>
        <v>Supreme</v>
      </c>
      <c r="I561" s="35" t="s">
        <v>3002</v>
      </c>
      <c r="J561" s="53" t="str">
        <f t="shared" si="67"/>
        <v>Lófelszerelés</v>
      </c>
      <c r="K561" s="53" t="s">
        <v>3007</v>
      </c>
      <c r="L561" s="35" t="str">
        <f t="shared" si="68"/>
        <v>Kötőfék és vezetőszár</v>
      </c>
      <c r="M561" s="35" t="s">
        <v>3024</v>
      </c>
      <c r="N561" s="35" t="str">
        <f t="shared" si="69"/>
        <v>Kötőfék</v>
      </c>
      <c r="O561" s="35" t="s">
        <v>3025</v>
      </c>
      <c r="P561" s="35" t="str">
        <f t="shared" si="70"/>
        <v/>
      </c>
      <c r="Q561" s="35"/>
      <c r="R561" s="35" t="s">
        <v>3164</v>
      </c>
      <c r="S561" s="35" t="s">
        <v>1948</v>
      </c>
      <c r="T561" s="34">
        <v>0</v>
      </c>
      <c r="U561" s="35">
        <v>11.9</v>
      </c>
      <c r="V561" s="1" t="s">
        <v>2603</v>
      </c>
      <c r="W561" s="35">
        <v>0.5</v>
      </c>
      <c r="X561" s="35" t="str">
        <f>IFERROR(
    IF(ISNUMBER(MATCH(TRIM(CLEAN(SUBSTITUTE(SUBSTITUTE(Y561, CHAR(13), ""), CHAR(10), " "))), sizeList!A:A, 0)),
        INDEX(sizeList!B:B, MATCH(TRIM(CLEAN(SUBSTITUTE(SUBSTITUTE(Y561, CHAR(13), ""), CHAR(10), " "))), sizeList!A:A, 0)),
        IF(ISNUMBER(MATCH(Y561, sizeList!A:A, 0)),
            INDEX(sizeList!B:B, MATCH(Y561, sizeList!A:A, 0)),
            IF(ISNUMBER(MATCH(TRIM(CLEAN(SUBSTITUTE(SUBSTITUTE(Y561, CHAR(13), ""), CHAR(10), " "))), sizeList!B:B, 0)),
                INDEX(sizeList!B:B, MATCH(TRIM(CLEAN(SUBSTITUTE(SUBSTITUTE(Y561, CHAR(13), ""), CHAR(10), " "))), sizeList!B:B, 0)),
                IF(ISNUMBER(MATCH(Y561, sizeList!B:B, 0)),
                    INDEX(sizeList!B:B, MATCH(Y561, sizeList!B:B, 0)),
                    "")
            )
        )
    ),
    ""
)</f>
        <v/>
      </c>
      <c r="Y561" s="35">
        <v>0</v>
      </c>
      <c r="Z561" s="35" t="s">
        <v>2648</v>
      </c>
      <c r="AA561" s="117" t="str">
        <f t="shared" si="71"/>
        <v>LIME</v>
      </c>
      <c r="AB561" s="7" t="str">
        <f>IF(AA561="", "", IFERROR(VLOOKUP(AA561, colorList!A:B,2,FALSE),""))</f>
        <v>lime</v>
      </c>
      <c r="AC561" s="7" t="str">
        <f>IF(Z561="", "", IFERROR(VLOOKUP(Z561, colorList!A:B,2,FALSE),""))</f>
        <v>lime</v>
      </c>
      <c r="AD561" s="7"/>
    </row>
    <row r="562" spans="1:30" ht="60" customHeight="1" x14ac:dyDescent="0.25">
      <c r="A562" s="53" t="s">
        <v>919</v>
      </c>
      <c r="B562" s="7" t="str" cm="1">
        <f t="array" ref="B562">ProcessN2(S562,A562,C562)</f>
        <v>CA00010_OR</v>
      </c>
      <c r="C562" s="7" t="s">
        <v>1228</v>
      </c>
      <c r="D562" s="52" t="str">
        <f t="shared" si="64"/>
        <v>Supreme puhán párnázott póni kötőfék</v>
      </c>
      <c r="E562" s="52" t="s">
        <v>3523</v>
      </c>
      <c r="F562" s="52" t="str">
        <f t="shared" si="65"/>
        <v>SOFT TOUCH PADDED FOAL HALTER WITH DOUBLE REGULATION</v>
      </c>
      <c r="G562" s="52" t="s">
        <v>2935</v>
      </c>
      <c r="H562" s="116" t="str">
        <f t="shared" si="66"/>
        <v>Supreme</v>
      </c>
      <c r="I562" s="35" t="s">
        <v>3002</v>
      </c>
      <c r="J562" s="53" t="str">
        <f t="shared" si="67"/>
        <v>Lófelszerelés</v>
      </c>
      <c r="K562" s="53" t="s">
        <v>3007</v>
      </c>
      <c r="L562" s="35" t="str">
        <f t="shared" si="68"/>
        <v>Kötőfék és vezetőszár</v>
      </c>
      <c r="M562" s="35" t="s">
        <v>3024</v>
      </c>
      <c r="N562" s="35" t="str">
        <f t="shared" si="69"/>
        <v>Kötőfék</v>
      </c>
      <c r="O562" s="35" t="s">
        <v>3025</v>
      </c>
      <c r="P562" s="35" t="str">
        <f t="shared" si="70"/>
        <v/>
      </c>
      <c r="Q562" s="35"/>
      <c r="R562" s="35" t="s">
        <v>3164</v>
      </c>
      <c r="S562" s="35" t="s">
        <v>1949</v>
      </c>
      <c r="T562" s="34">
        <v>0</v>
      </c>
      <c r="U562" s="35">
        <v>11.9</v>
      </c>
      <c r="V562" s="1" t="s">
        <v>2603</v>
      </c>
      <c r="W562" s="35">
        <v>0.5</v>
      </c>
      <c r="X562" s="35" t="str">
        <f>IFERROR(
    IF(ISNUMBER(MATCH(TRIM(CLEAN(SUBSTITUTE(SUBSTITUTE(Y562, CHAR(13), ""), CHAR(10), " "))), sizeList!A:A, 0)),
        INDEX(sizeList!B:B, MATCH(TRIM(CLEAN(SUBSTITUTE(SUBSTITUTE(Y562, CHAR(13), ""), CHAR(10), " "))), sizeList!A:A, 0)),
        IF(ISNUMBER(MATCH(Y562, sizeList!A:A, 0)),
            INDEX(sizeList!B:B, MATCH(Y562, sizeList!A:A, 0)),
            IF(ISNUMBER(MATCH(TRIM(CLEAN(SUBSTITUTE(SUBSTITUTE(Y562, CHAR(13), ""), CHAR(10), " "))), sizeList!B:B, 0)),
                INDEX(sizeList!B:B, MATCH(TRIM(CLEAN(SUBSTITUTE(SUBSTITUTE(Y562, CHAR(13), ""), CHAR(10), " "))), sizeList!B:B, 0)),
                IF(ISNUMBER(MATCH(Y562, sizeList!B:B, 0)),
                    INDEX(sizeList!B:B, MATCH(Y562, sizeList!B:B, 0)),
                    "")
            )
        )
    ),
    ""
)</f>
        <v/>
      </c>
      <c r="Y562" s="35">
        <v>0</v>
      </c>
      <c r="Z562" s="35" t="s">
        <v>2638</v>
      </c>
      <c r="AA562" s="117" t="str">
        <f t="shared" si="71"/>
        <v>ORANGE</v>
      </c>
      <c r="AB562" s="7" t="str">
        <f>IF(AA562="", "", IFERROR(VLOOKUP(AA562, colorList!A:B,2,FALSE),""))</f>
        <v>narancssárga</v>
      </c>
      <c r="AC562" s="7" t="str">
        <f>IF(Z562="", "", IFERROR(VLOOKUP(Z562, colorList!A:B,2,FALSE),""))</f>
        <v>narancssárga</v>
      </c>
      <c r="AD562" s="7"/>
    </row>
    <row r="563" spans="1:30" ht="60" customHeight="1" x14ac:dyDescent="0.25">
      <c r="A563" s="47" t="s">
        <v>919</v>
      </c>
      <c r="B563" s="7" t="str" cm="1">
        <f t="array" ref="B563">ProcessN2(S563,A563,C563)</f>
        <v>CA00010_RE</v>
      </c>
      <c r="C563" s="7" t="s">
        <v>1229</v>
      </c>
      <c r="D563" s="49" t="str">
        <f t="shared" si="64"/>
        <v>Supreme puhán párnázott póni kötőfék</v>
      </c>
      <c r="E563" s="52" t="s">
        <v>3523</v>
      </c>
      <c r="F563" s="52" t="str">
        <f t="shared" si="65"/>
        <v>SOFT TOUCH PADDED FOAL HALTER WITH DOUBLE REGULATION</v>
      </c>
      <c r="G563" s="49" t="s">
        <v>2935</v>
      </c>
      <c r="H563" s="116" t="str">
        <f t="shared" si="66"/>
        <v>Supreme</v>
      </c>
      <c r="I563" s="34" t="s">
        <v>3002</v>
      </c>
      <c r="J563" s="47" t="str">
        <f t="shared" si="67"/>
        <v>Lófelszerelés</v>
      </c>
      <c r="K563" s="47" t="s">
        <v>3007</v>
      </c>
      <c r="L563" s="34" t="str">
        <f t="shared" si="68"/>
        <v>Kötőfék és vezetőszár</v>
      </c>
      <c r="M563" s="34" t="s">
        <v>3024</v>
      </c>
      <c r="N563" s="35" t="str">
        <f t="shared" si="69"/>
        <v>Kötőfék</v>
      </c>
      <c r="O563" s="35" t="s">
        <v>3025</v>
      </c>
      <c r="P563" s="34" t="str">
        <f t="shared" si="70"/>
        <v/>
      </c>
      <c r="Q563" s="34"/>
      <c r="R563" s="34" t="s">
        <v>3164</v>
      </c>
      <c r="S563" s="34" t="s">
        <v>1950</v>
      </c>
      <c r="T563" s="34">
        <v>0</v>
      </c>
      <c r="U563" s="34">
        <v>11.9</v>
      </c>
      <c r="V563" s="1" t="s">
        <v>2603</v>
      </c>
      <c r="W563" s="35">
        <v>0.5</v>
      </c>
      <c r="X563" s="34" t="str">
        <f>IFERROR(
    IF(ISNUMBER(MATCH(TRIM(CLEAN(SUBSTITUTE(SUBSTITUTE(Y563, CHAR(13), ""), CHAR(10), " "))), sizeList!A:A, 0)),
        INDEX(sizeList!B:B, MATCH(TRIM(CLEAN(SUBSTITUTE(SUBSTITUTE(Y563, CHAR(13), ""), CHAR(10), " "))), sizeList!A:A, 0)),
        IF(ISNUMBER(MATCH(Y563, sizeList!A:A, 0)),
            INDEX(sizeList!B:B, MATCH(Y563, sizeList!A:A, 0)),
            IF(ISNUMBER(MATCH(TRIM(CLEAN(SUBSTITUTE(SUBSTITUTE(Y563, CHAR(13), ""), CHAR(10), " "))), sizeList!B:B, 0)),
                INDEX(sizeList!B:B, MATCH(TRIM(CLEAN(SUBSTITUTE(SUBSTITUTE(Y563, CHAR(13), ""), CHAR(10), " "))), sizeList!B:B, 0)),
                IF(ISNUMBER(MATCH(Y563, sizeList!B:B, 0)),
                    INDEX(sizeList!B:B, MATCH(Y563, sizeList!B:B, 0)),
                    "")
            )
        )
    ),
    ""
)</f>
        <v/>
      </c>
      <c r="Y563" s="34">
        <v>0</v>
      </c>
      <c r="Z563" s="34" t="s">
        <v>2640</v>
      </c>
      <c r="AA563" s="117" t="str">
        <f t="shared" si="71"/>
        <v>RED</v>
      </c>
      <c r="AB563" s="7" t="str">
        <f>IF(AA563="", "", IFERROR(VLOOKUP(AA563, colorList!A:B,2,FALSE),""))</f>
        <v>piros</v>
      </c>
      <c r="AC563" s="7" t="str">
        <f>IF(Z563="", "", IFERROR(VLOOKUP(Z563, colorList!A:B,2,FALSE),""))</f>
        <v>piros</v>
      </c>
      <c r="AD563" s="7"/>
    </row>
    <row r="564" spans="1:30" ht="60" customHeight="1" x14ac:dyDescent="0.25">
      <c r="A564" s="53" t="s">
        <v>919</v>
      </c>
      <c r="B564" s="7" t="str" cm="1">
        <f t="array" ref="B564">ProcessN2(S564,A564,C564)</f>
        <v>CA00010_ROY</v>
      </c>
      <c r="C564" s="7" t="s">
        <v>1230</v>
      </c>
      <c r="D564" s="52" t="str">
        <f t="shared" si="64"/>
        <v>Supreme puhán párnázott póni kötőfék</v>
      </c>
      <c r="E564" s="52" t="s">
        <v>3523</v>
      </c>
      <c r="F564" s="52" t="str">
        <f t="shared" si="65"/>
        <v>SOFT TOUCH PADDED FOAL HALTER WITH DOUBLE REGULATION</v>
      </c>
      <c r="G564" s="52" t="s">
        <v>2935</v>
      </c>
      <c r="H564" s="116" t="str">
        <f t="shared" si="66"/>
        <v>Supreme</v>
      </c>
      <c r="I564" s="35" t="s">
        <v>3002</v>
      </c>
      <c r="J564" s="53" t="str">
        <f t="shared" si="67"/>
        <v>Lófelszerelés</v>
      </c>
      <c r="K564" s="53" t="s">
        <v>3007</v>
      </c>
      <c r="L564" s="35" t="str">
        <f t="shared" si="68"/>
        <v>Kötőfék és vezetőszár</v>
      </c>
      <c r="M564" s="35" t="s">
        <v>3024</v>
      </c>
      <c r="N564" s="35" t="str">
        <f t="shared" si="69"/>
        <v>Kötőfék</v>
      </c>
      <c r="O564" s="35" t="s">
        <v>3025</v>
      </c>
      <c r="P564" s="35" t="str">
        <f t="shared" si="70"/>
        <v/>
      </c>
      <c r="Q564" s="35"/>
      <c r="R564" s="35" t="s">
        <v>3164</v>
      </c>
      <c r="S564" s="35" t="s">
        <v>1951</v>
      </c>
      <c r="T564" s="34">
        <v>0</v>
      </c>
      <c r="U564" s="35">
        <v>11.9</v>
      </c>
      <c r="V564" s="1" t="s">
        <v>2603</v>
      </c>
      <c r="W564" s="35">
        <v>0.5</v>
      </c>
      <c r="X564" s="35" t="str">
        <f>IFERROR(
    IF(ISNUMBER(MATCH(TRIM(CLEAN(SUBSTITUTE(SUBSTITUTE(Y564, CHAR(13), ""), CHAR(10), " "))), sizeList!A:A, 0)),
        INDEX(sizeList!B:B, MATCH(TRIM(CLEAN(SUBSTITUTE(SUBSTITUTE(Y564, CHAR(13), ""), CHAR(10), " "))), sizeList!A:A, 0)),
        IF(ISNUMBER(MATCH(Y564, sizeList!A:A, 0)),
            INDEX(sizeList!B:B, MATCH(Y564, sizeList!A:A, 0)),
            IF(ISNUMBER(MATCH(TRIM(CLEAN(SUBSTITUTE(SUBSTITUTE(Y564, CHAR(13), ""), CHAR(10), " "))), sizeList!B:B, 0)),
                INDEX(sizeList!B:B, MATCH(TRIM(CLEAN(SUBSTITUTE(SUBSTITUTE(Y564, CHAR(13), ""), CHAR(10), " "))), sizeList!B:B, 0)),
                IF(ISNUMBER(MATCH(Y564, sizeList!B:B, 0)),
                    INDEX(sizeList!B:B, MATCH(Y564, sizeList!B:B, 0)),
                    "")
            )
        )
    ),
    ""
)</f>
        <v/>
      </c>
      <c r="Y564" s="35">
        <v>0</v>
      </c>
      <c r="Z564" s="35" t="s">
        <v>2652</v>
      </c>
      <c r="AA564" s="117" t="str">
        <f t="shared" si="71"/>
        <v>ROYAL BLUE</v>
      </c>
      <c r="AB564" s="7" t="str">
        <f>IF(AA564="", "", IFERROR(VLOOKUP(AA564, colorList!A:B,2,FALSE),""))</f>
        <v>királykék</v>
      </c>
      <c r="AC564" s="7" t="str">
        <f>IF(Z564="", "", IFERROR(VLOOKUP(Z564, colorList!A:B,2,FALSE),""))</f>
        <v>királykék</v>
      </c>
      <c r="AD564" s="7"/>
    </row>
    <row r="565" spans="1:30" ht="60" customHeight="1" x14ac:dyDescent="0.25">
      <c r="A565" s="47" t="s">
        <v>919</v>
      </c>
      <c r="B565" s="7" t="str" cm="1">
        <f t="array" ref="B565">ProcessN2(S565,A565,C565)</f>
        <v>CA00010_TUR</v>
      </c>
      <c r="C565" s="7" t="s">
        <v>1231</v>
      </c>
      <c r="D565" s="49" t="str">
        <f t="shared" si="64"/>
        <v>Supreme puhán párnázott póni kötőfék</v>
      </c>
      <c r="E565" s="52" t="s">
        <v>3523</v>
      </c>
      <c r="F565" s="52" t="str">
        <f t="shared" si="65"/>
        <v>SOFT TOUCH PADDED FOAL HALTER WITH DOUBLE REGULATION</v>
      </c>
      <c r="G565" s="49" t="s">
        <v>2935</v>
      </c>
      <c r="H565" s="116" t="str">
        <f t="shared" si="66"/>
        <v>Supreme</v>
      </c>
      <c r="I565" s="34" t="s">
        <v>3002</v>
      </c>
      <c r="J565" s="47" t="str">
        <f t="shared" si="67"/>
        <v>Lófelszerelés</v>
      </c>
      <c r="K565" s="47" t="s">
        <v>3007</v>
      </c>
      <c r="L565" s="34" t="str">
        <f t="shared" si="68"/>
        <v>Kötőfék és vezetőszár</v>
      </c>
      <c r="M565" s="34" t="s">
        <v>3024</v>
      </c>
      <c r="N565" s="35" t="str">
        <f t="shared" si="69"/>
        <v>Kötőfék</v>
      </c>
      <c r="O565" s="35" t="s">
        <v>3025</v>
      </c>
      <c r="P565" s="34" t="str">
        <f t="shared" si="70"/>
        <v/>
      </c>
      <c r="Q565" s="34"/>
      <c r="R565" s="34" t="s">
        <v>3164</v>
      </c>
      <c r="S565" s="34" t="s">
        <v>1952</v>
      </c>
      <c r="T565" s="34">
        <v>0</v>
      </c>
      <c r="U565" s="34">
        <v>11.9</v>
      </c>
      <c r="V565" s="1" t="s">
        <v>2603</v>
      </c>
      <c r="W565" s="35">
        <v>0.5</v>
      </c>
      <c r="X565" s="34" t="str">
        <f>IFERROR(
    IF(ISNUMBER(MATCH(TRIM(CLEAN(SUBSTITUTE(SUBSTITUTE(Y565, CHAR(13), ""), CHAR(10), " "))), sizeList!A:A, 0)),
        INDEX(sizeList!B:B, MATCH(TRIM(CLEAN(SUBSTITUTE(SUBSTITUTE(Y565, CHAR(13), ""), CHAR(10), " "))), sizeList!A:A, 0)),
        IF(ISNUMBER(MATCH(Y565, sizeList!A:A, 0)),
            INDEX(sizeList!B:B, MATCH(Y565, sizeList!A:A, 0)),
            IF(ISNUMBER(MATCH(TRIM(CLEAN(SUBSTITUTE(SUBSTITUTE(Y565, CHAR(13), ""), CHAR(10), " "))), sizeList!B:B, 0)),
                INDEX(sizeList!B:B, MATCH(TRIM(CLEAN(SUBSTITUTE(SUBSTITUTE(Y565, CHAR(13), ""), CHAR(10), " "))), sizeList!B:B, 0)),
                IF(ISNUMBER(MATCH(Y565, sizeList!B:B, 0)),
                    INDEX(sizeList!B:B, MATCH(Y565, sizeList!B:B, 0)),
                    "")
            )
        )
    ),
    ""
)</f>
        <v/>
      </c>
      <c r="Y565" s="34">
        <v>0</v>
      </c>
      <c r="Z565" s="34" t="s">
        <v>2655</v>
      </c>
      <c r="AA565" s="117" t="str">
        <f t="shared" si="71"/>
        <v>TURQUOISE</v>
      </c>
      <c r="AB565" s="7" t="str">
        <f>IF(AA565="", "", IFERROR(VLOOKUP(AA565, colorList!A:B,2,FALSE),""))</f>
        <v>türkiz</v>
      </c>
      <c r="AC565" s="7" t="str">
        <f>IF(Z565="", "", IFERROR(VLOOKUP(Z565, colorList!A:B,2,FALSE),""))</f>
        <v>türkiz</v>
      </c>
      <c r="AD565" s="7"/>
    </row>
    <row r="566" spans="1:30" ht="60" customHeight="1" x14ac:dyDescent="0.25">
      <c r="A566" s="47" t="s">
        <v>919</v>
      </c>
      <c r="B566" s="7" t="str" cm="1">
        <f t="array" ref="B566">ProcessN2(S566,A566,C566)</f>
        <v>CA00010_YF</v>
      </c>
      <c r="C566" s="7" t="s">
        <v>1232</v>
      </c>
      <c r="D566" s="49" t="str">
        <f t="shared" si="64"/>
        <v>Supreme puhán párnázott póni kötőfék</v>
      </c>
      <c r="E566" s="52" t="s">
        <v>3523</v>
      </c>
      <c r="F566" s="52" t="str">
        <f t="shared" si="65"/>
        <v>SOFT TOUCH PADDED FOAL HALTER WITH DOUBLE REGULATION</v>
      </c>
      <c r="G566" s="49" t="s">
        <v>2935</v>
      </c>
      <c r="H566" s="116" t="str">
        <f t="shared" si="66"/>
        <v>Supreme</v>
      </c>
      <c r="I566" s="34" t="s">
        <v>3002</v>
      </c>
      <c r="J566" s="47" t="str">
        <f t="shared" si="67"/>
        <v>Lófelszerelés</v>
      </c>
      <c r="K566" s="47" t="s">
        <v>3007</v>
      </c>
      <c r="L566" s="34" t="str">
        <f t="shared" si="68"/>
        <v>Kötőfék és vezetőszár</v>
      </c>
      <c r="M566" s="34" t="s">
        <v>3024</v>
      </c>
      <c r="N566" s="35" t="str">
        <f t="shared" si="69"/>
        <v>Kötőfék</v>
      </c>
      <c r="O566" s="35" t="s">
        <v>3025</v>
      </c>
      <c r="P566" s="34" t="str">
        <f t="shared" si="70"/>
        <v/>
      </c>
      <c r="Q566" s="34"/>
      <c r="R566" s="34" t="s">
        <v>3164</v>
      </c>
      <c r="S566" s="34" t="s">
        <v>1953</v>
      </c>
      <c r="T566" s="34">
        <v>0</v>
      </c>
      <c r="U566" s="34">
        <v>11.9</v>
      </c>
      <c r="V566" s="1" t="s">
        <v>2603</v>
      </c>
      <c r="W566" s="35">
        <v>0.5</v>
      </c>
      <c r="X566" s="34" t="str">
        <f>IFERROR(
    IF(ISNUMBER(MATCH(TRIM(CLEAN(SUBSTITUTE(SUBSTITUTE(Y566, CHAR(13), ""), CHAR(10), " "))), sizeList!A:A, 0)),
        INDEX(sizeList!B:B, MATCH(TRIM(CLEAN(SUBSTITUTE(SUBSTITUTE(Y566, CHAR(13), ""), CHAR(10), " "))), sizeList!A:A, 0)),
        IF(ISNUMBER(MATCH(Y566, sizeList!A:A, 0)),
            INDEX(sizeList!B:B, MATCH(Y566, sizeList!A:A, 0)),
            IF(ISNUMBER(MATCH(TRIM(CLEAN(SUBSTITUTE(SUBSTITUTE(Y566, CHAR(13), ""), CHAR(10), " "))), sizeList!B:B, 0)),
                INDEX(sizeList!B:B, MATCH(TRIM(CLEAN(SUBSTITUTE(SUBSTITUTE(Y566, CHAR(13), ""), CHAR(10), " "))), sizeList!B:B, 0)),
                IF(ISNUMBER(MATCH(Y566, sizeList!B:B, 0)),
                    INDEX(sizeList!B:B, MATCH(Y566, sizeList!B:B, 0)),
                    "")
            )
        )
    ),
    ""
)</f>
        <v/>
      </c>
      <c r="Y566" s="34">
        <v>0</v>
      </c>
      <c r="Z566" s="34" t="s">
        <v>2656</v>
      </c>
      <c r="AA566" s="117" t="str">
        <f t="shared" si="71"/>
        <v>YELLOW FLUO</v>
      </c>
      <c r="AB566" s="7" t="str">
        <f>IF(AA566="", "", IFERROR(VLOOKUP(AA566, colorList!A:B,2,FALSE),""))</f>
        <v>fluoreszkáló sárga</v>
      </c>
      <c r="AC566" s="7" t="str">
        <f>IF(Z566="", "", IFERROR(VLOOKUP(Z566, colorList!A:B,2,FALSE),""))</f>
        <v>fluoreszkáló sárga</v>
      </c>
      <c r="AD566" s="7"/>
    </row>
    <row r="567" spans="1:30" ht="60" customHeight="1" x14ac:dyDescent="0.25">
      <c r="A567" s="53" t="s">
        <v>919</v>
      </c>
      <c r="B567" s="7" t="str" cm="1">
        <f t="array" ref="B567">ProcessN2(S567,A567,C567)</f>
        <v>CA00010_LIM</v>
      </c>
      <c r="C567" s="7" t="s">
        <v>1233</v>
      </c>
      <c r="D567" s="52" t="str">
        <f t="shared" si="64"/>
        <v>Supreme puhán párnázott póni kötőfék</v>
      </c>
      <c r="E567" s="52" t="s">
        <v>3523</v>
      </c>
      <c r="F567" s="52" t="str">
        <f t="shared" si="65"/>
        <v>SOFT TOUCH PADDED FOAL HALTER WITH DOUBLE REGULATION</v>
      </c>
      <c r="G567" s="52" t="s">
        <v>2935</v>
      </c>
      <c r="H567" s="116" t="str">
        <f t="shared" si="66"/>
        <v>Supreme</v>
      </c>
      <c r="I567" s="35" t="s">
        <v>3002</v>
      </c>
      <c r="J567" s="53" t="str">
        <f t="shared" si="67"/>
        <v>Lófelszerelés</v>
      </c>
      <c r="K567" s="53" t="s">
        <v>3007</v>
      </c>
      <c r="L567" s="35" t="str">
        <f t="shared" si="68"/>
        <v>Kötőfék és vezetőszár</v>
      </c>
      <c r="M567" s="35" t="s">
        <v>3024</v>
      </c>
      <c r="N567" s="35" t="str">
        <f t="shared" si="69"/>
        <v>Kötőfék</v>
      </c>
      <c r="O567" s="35" t="s">
        <v>3025</v>
      </c>
      <c r="P567" s="35" t="str">
        <f t="shared" si="70"/>
        <v/>
      </c>
      <c r="Q567" s="35"/>
      <c r="R567" s="35" t="s">
        <v>3164</v>
      </c>
      <c r="S567" s="35" t="s">
        <v>1954</v>
      </c>
      <c r="T567" s="34">
        <v>0</v>
      </c>
      <c r="U567" s="35">
        <v>11.9</v>
      </c>
      <c r="V567" s="1" t="s">
        <v>2603</v>
      </c>
      <c r="W567" s="35">
        <v>0.5</v>
      </c>
      <c r="X567" s="35" t="str">
        <f>IFERROR(
    IF(ISNUMBER(MATCH(TRIM(CLEAN(SUBSTITUTE(SUBSTITUTE(Y567, CHAR(13), ""), CHAR(10), " "))), sizeList!A:A, 0)),
        INDEX(sizeList!B:B, MATCH(TRIM(CLEAN(SUBSTITUTE(SUBSTITUTE(Y567, CHAR(13), ""), CHAR(10), " "))), sizeList!A:A, 0)),
        IF(ISNUMBER(MATCH(Y567, sizeList!A:A, 0)),
            INDEX(sizeList!B:B, MATCH(Y567, sizeList!A:A, 0)),
            IF(ISNUMBER(MATCH(TRIM(CLEAN(SUBSTITUTE(SUBSTITUTE(Y567, CHAR(13), ""), CHAR(10), " "))), sizeList!B:B, 0)),
                INDEX(sizeList!B:B, MATCH(TRIM(CLEAN(SUBSTITUTE(SUBSTITUTE(Y567, CHAR(13), ""), CHAR(10), " "))), sizeList!B:B, 0)),
                IF(ISNUMBER(MATCH(Y567, sizeList!B:B, 0)),
                    INDEX(sizeList!B:B, MATCH(Y567, sizeList!B:B, 0)),
                    "")
            )
        )
    ),
    ""
)</f>
        <v/>
      </c>
      <c r="Y567" s="35">
        <v>0</v>
      </c>
      <c r="Z567" s="35" t="s">
        <v>2648</v>
      </c>
      <c r="AA567" s="117" t="str">
        <f t="shared" si="71"/>
        <v>LIME</v>
      </c>
      <c r="AB567" s="7" t="str">
        <f>IF(AA567="", "", IFERROR(VLOOKUP(AA567, colorList!A:B,2,FALSE),""))</f>
        <v>lime</v>
      </c>
      <c r="AC567" s="7" t="str">
        <f>IF(Z567="", "", IFERROR(VLOOKUP(Z567, colorList!A:B,2,FALSE),""))</f>
        <v>lime</v>
      </c>
      <c r="AD567" s="7"/>
    </row>
    <row r="568" spans="1:30" ht="60" customHeight="1" x14ac:dyDescent="0.25">
      <c r="A568" s="53" t="s">
        <v>919</v>
      </c>
      <c r="B568" s="7" t="str" cm="1">
        <f t="array" ref="B568">ProcessN2(S568,A568,C568)</f>
        <v>CA00010_OR</v>
      </c>
      <c r="C568" s="7" t="s">
        <v>1234</v>
      </c>
      <c r="D568" s="52" t="str">
        <f t="shared" si="64"/>
        <v>Supreme puhán párnázott póni kötőfék</v>
      </c>
      <c r="E568" s="52" t="s">
        <v>3523</v>
      </c>
      <c r="F568" s="52" t="str">
        <f t="shared" si="65"/>
        <v>SOFT TOUCH PADDED FOAL HALTER WITH DOUBLE REGULATION</v>
      </c>
      <c r="G568" s="52" t="s">
        <v>2935</v>
      </c>
      <c r="H568" s="116" t="str">
        <f t="shared" si="66"/>
        <v>Supreme</v>
      </c>
      <c r="I568" s="35" t="s">
        <v>3002</v>
      </c>
      <c r="J568" s="53" t="str">
        <f t="shared" si="67"/>
        <v>Lófelszerelés</v>
      </c>
      <c r="K568" s="53" t="s">
        <v>3007</v>
      </c>
      <c r="L568" s="35" t="str">
        <f t="shared" si="68"/>
        <v>Kötőfék és vezetőszár</v>
      </c>
      <c r="M568" s="35" t="s">
        <v>3024</v>
      </c>
      <c r="N568" s="35" t="str">
        <f t="shared" si="69"/>
        <v>Kötőfék</v>
      </c>
      <c r="O568" s="35" t="s">
        <v>3025</v>
      </c>
      <c r="P568" s="35" t="str">
        <f t="shared" si="70"/>
        <v/>
      </c>
      <c r="Q568" s="35"/>
      <c r="R568" s="35" t="s">
        <v>3164</v>
      </c>
      <c r="S568" s="35" t="s">
        <v>1955</v>
      </c>
      <c r="T568" s="34">
        <v>0</v>
      </c>
      <c r="U568" s="35">
        <v>11.9</v>
      </c>
      <c r="V568" s="1" t="s">
        <v>2603</v>
      </c>
      <c r="W568" s="35">
        <v>0.5</v>
      </c>
      <c r="X568" s="35" t="str">
        <f>IFERROR(
    IF(ISNUMBER(MATCH(TRIM(CLEAN(SUBSTITUTE(SUBSTITUTE(Y568, CHAR(13), ""), CHAR(10), " "))), sizeList!A:A, 0)),
        INDEX(sizeList!B:B, MATCH(TRIM(CLEAN(SUBSTITUTE(SUBSTITUTE(Y568, CHAR(13), ""), CHAR(10), " "))), sizeList!A:A, 0)),
        IF(ISNUMBER(MATCH(Y568, sizeList!A:A, 0)),
            INDEX(sizeList!B:B, MATCH(Y568, sizeList!A:A, 0)),
            IF(ISNUMBER(MATCH(TRIM(CLEAN(SUBSTITUTE(SUBSTITUTE(Y568, CHAR(13), ""), CHAR(10), " "))), sizeList!B:B, 0)),
                INDEX(sizeList!B:B, MATCH(TRIM(CLEAN(SUBSTITUTE(SUBSTITUTE(Y568, CHAR(13), ""), CHAR(10), " "))), sizeList!B:B, 0)),
                IF(ISNUMBER(MATCH(Y568, sizeList!B:B, 0)),
                    INDEX(sizeList!B:B, MATCH(Y568, sizeList!B:B, 0)),
                    "")
            )
        )
    ),
    ""
)</f>
        <v/>
      </c>
      <c r="Y568" s="35">
        <v>0</v>
      </c>
      <c r="Z568" s="35" t="s">
        <v>2638</v>
      </c>
      <c r="AA568" s="117" t="str">
        <f t="shared" si="71"/>
        <v>ORANGE</v>
      </c>
      <c r="AB568" s="7" t="str">
        <f>IF(AA568="", "", IFERROR(VLOOKUP(AA568, colorList!A:B,2,FALSE),""))</f>
        <v>narancssárga</v>
      </c>
      <c r="AC568" s="7" t="str">
        <f>IF(Z568="", "", IFERROR(VLOOKUP(Z568, colorList!A:B,2,FALSE),""))</f>
        <v>narancssárga</v>
      </c>
      <c r="AD568" s="7"/>
    </row>
    <row r="569" spans="1:30" ht="60" customHeight="1" x14ac:dyDescent="0.25">
      <c r="A569" s="47" t="s">
        <v>919</v>
      </c>
      <c r="B569" s="7" t="str" cm="1">
        <f t="array" ref="B569">ProcessN2(S569,A569,C569)</f>
        <v>CA00010_RE</v>
      </c>
      <c r="C569" s="7" t="s">
        <v>1235</v>
      </c>
      <c r="D569" s="49" t="str">
        <f t="shared" si="64"/>
        <v>Supreme puhán párnázott póni kötőfék</v>
      </c>
      <c r="E569" s="52" t="s">
        <v>3523</v>
      </c>
      <c r="F569" s="52" t="str">
        <f t="shared" si="65"/>
        <v>SOFT TOUCH PADDED FOAL HALTER WITH DOUBLE REGULATION</v>
      </c>
      <c r="G569" s="49" t="s">
        <v>2935</v>
      </c>
      <c r="H569" s="116" t="str">
        <f t="shared" si="66"/>
        <v>Supreme</v>
      </c>
      <c r="I569" s="34" t="s">
        <v>3002</v>
      </c>
      <c r="J569" s="47" t="str">
        <f t="shared" si="67"/>
        <v>Lófelszerelés</v>
      </c>
      <c r="K569" s="47" t="s">
        <v>3007</v>
      </c>
      <c r="L569" s="34" t="str">
        <f t="shared" si="68"/>
        <v>Kötőfék és vezetőszár</v>
      </c>
      <c r="M569" s="34" t="s">
        <v>3024</v>
      </c>
      <c r="N569" s="35" t="str">
        <f t="shared" si="69"/>
        <v>Kötőfék</v>
      </c>
      <c r="O569" s="35" t="s">
        <v>3025</v>
      </c>
      <c r="P569" s="34" t="str">
        <f t="shared" si="70"/>
        <v/>
      </c>
      <c r="Q569" s="34"/>
      <c r="R569" s="34" t="s">
        <v>3164</v>
      </c>
      <c r="S569" s="34" t="s">
        <v>1956</v>
      </c>
      <c r="T569" s="34">
        <v>0</v>
      </c>
      <c r="U569" s="34">
        <v>11.9</v>
      </c>
      <c r="V569" s="1" t="s">
        <v>2603</v>
      </c>
      <c r="W569" s="35">
        <v>0.5</v>
      </c>
      <c r="X569" s="34" t="str">
        <f>IFERROR(
    IF(ISNUMBER(MATCH(TRIM(CLEAN(SUBSTITUTE(SUBSTITUTE(Y569, CHAR(13), ""), CHAR(10), " "))), sizeList!A:A, 0)),
        INDEX(sizeList!B:B, MATCH(TRIM(CLEAN(SUBSTITUTE(SUBSTITUTE(Y569, CHAR(13), ""), CHAR(10), " "))), sizeList!A:A, 0)),
        IF(ISNUMBER(MATCH(Y569, sizeList!A:A, 0)),
            INDEX(sizeList!B:B, MATCH(Y569, sizeList!A:A, 0)),
            IF(ISNUMBER(MATCH(TRIM(CLEAN(SUBSTITUTE(SUBSTITUTE(Y569, CHAR(13), ""), CHAR(10), " "))), sizeList!B:B, 0)),
                INDEX(sizeList!B:B, MATCH(TRIM(CLEAN(SUBSTITUTE(SUBSTITUTE(Y569, CHAR(13), ""), CHAR(10), " "))), sizeList!B:B, 0)),
                IF(ISNUMBER(MATCH(Y569, sizeList!B:B, 0)),
                    INDEX(sizeList!B:B, MATCH(Y569, sizeList!B:B, 0)),
                    "")
            )
        )
    ),
    ""
)</f>
        <v/>
      </c>
      <c r="Y569" s="34">
        <v>0</v>
      </c>
      <c r="Z569" s="34" t="s">
        <v>2640</v>
      </c>
      <c r="AA569" s="117" t="str">
        <f t="shared" si="71"/>
        <v>RED</v>
      </c>
      <c r="AB569" s="7" t="str">
        <f>IF(AA569="", "", IFERROR(VLOOKUP(AA569, colorList!A:B,2,FALSE),""))</f>
        <v>piros</v>
      </c>
      <c r="AC569" s="7" t="str">
        <f>IF(Z569="", "", IFERROR(VLOOKUP(Z569, colorList!A:B,2,FALSE),""))</f>
        <v>piros</v>
      </c>
      <c r="AD569" s="7"/>
    </row>
    <row r="570" spans="1:30" ht="60" customHeight="1" x14ac:dyDescent="0.25">
      <c r="A570" s="53" t="s">
        <v>919</v>
      </c>
      <c r="B570" s="7" t="str" cm="1">
        <f t="array" ref="B570">ProcessN2(S570,A570,C570)</f>
        <v>CA00010_ROY</v>
      </c>
      <c r="C570" s="7" t="s">
        <v>1236</v>
      </c>
      <c r="D570" s="52" t="str">
        <f t="shared" si="64"/>
        <v>Supreme puhán párnázott póni kötőfék</v>
      </c>
      <c r="E570" s="52" t="s">
        <v>3523</v>
      </c>
      <c r="F570" s="52" t="str">
        <f t="shared" si="65"/>
        <v>SOFT TOUCH PADDED FOAL HALTER WITH DOUBLE REGULATION</v>
      </c>
      <c r="G570" s="52" t="s">
        <v>2935</v>
      </c>
      <c r="H570" s="116" t="str">
        <f t="shared" si="66"/>
        <v>Supreme</v>
      </c>
      <c r="I570" s="35" t="s">
        <v>3002</v>
      </c>
      <c r="J570" s="53" t="str">
        <f t="shared" si="67"/>
        <v>Lófelszerelés</v>
      </c>
      <c r="K570" s="53" t="s">
        <v>3007</v>
      </c>
      <c r="L570" s="35" t="str">
        <f t="shared" si="68"/>
        <v>Kötőfék és vezetőszár</v>
      </c>
      <c r="M570" s="35" t="s">
        <v>3024</v>
      </c>
      <c r="N570" s="35" t="str">
        <f t="shared" si="69"/>
        <v>Kötőfék</v>
      </c>
      <c r="O570" s="35" t="s">
        <v>3025</v>
      </c>
      <c r="P570" s="35" t="str">
        <f t="shared" si="70"/>
        <v/>
      </c>
      <c r="Q570" s="35"/>
      <c r="R570" s="35" t="s">
        <v>3164</v>
      </c>
      <c r="S570" s="35" t="s">
        <v>1957</v>
      </c>
      <c r="T570" s="34">
        <v>0</v>
      </c>
      <c r="U570" s="35">
        <v>11.9</v>
      </c>
      <c r="V570" s="1" t="s">
        <v>2603</v>
      </c>
      <c r="W570" s="35">
        <v>0.5</v>
      </c>
      <c r="X570" s="35" t="str">
        <f>IFERROR(
    IF(ISNUMBER(MATCH(TRIM(CLEAN(SUBSTITUTE(SUBSTITUTE(Y570, CHAR(13), ""), CHAR(10), " "))), sizeList!A:A, 0)),
        INDEX(sizeList!B:B, MATCH(TRIM(CLEAN(SUBSTITUTE(SUBSTITUTE(Y570, CHAR(13), ""), CHAR(10), " "))), sizeList!A:A, 0)),
        IF(ISNUMBER(MATCH(Y570, sizeList!A:A, 0)),
            INDEX(sizeList!B:B, MATCH(Y570, sizeList!A:A, 0)),
            IF(ISNUMBER(MATCH(TRIM(CLEAN(SUBSTITUTE(SUBSTITUTE(Y570, CHAR(13), ""), CHAR(10), " "))), sizeList!B:B, 0)),
                INDEX(sizeList!B:B, MATCH(TRIM(CLEAN(SUBSTITUTE(SUBSTITUTE(Y570, CHAR(13), ""), CHAR(10), " "))), sizeList!B:B, 0)),
                IF(ISNUMBER(MATCH(Y570, sizeList!B:B, 0)),
                    INDEX(sizeList!B:B, MATCH(Y570, sizeList!B:B, 0)),
                    "")
            )
        )
    ),
    ""
)</f>
        <v/>
      </c>
      <c r="Y570" s="35">
        <v>0</v>
      </c>
      <c r="Z570" s="35" t="s">
        <v>2652</v>
      </c>
      <c r="AA570" s="117" t="str">
        <f t="shared" si="71"/>
        <v>ROYAL BLUE</v>
      </c>
      <c r="AB570" s="7" t="str">
        <f>IF(AA570="", "", IFERROR(VLOOKUP(AA570, colorList!A:B,2,FALSE),""))</f>
        <v>királykék</v>
      </c>
      <c r="AC570" s="7" t="str">
        <f>IF(Z570="", "", IFERROR(VLOOKUP(Z570, colorList!A:B,2,FALSE),""))</f>
        <v>királykék</v>
      </c>
      <c r="AD570" s="7"/>
    </row>
    <row r="571" spans="1:30" ht="60" customHeight="1" x14ac:dyDescent="0.25">
      <c r="A571" s="47" t="s">
        <v>919</v>
      </c>
      <c r="B571" s="7" t="str" cm="1">
        <f t="array" ref="B571">ProcessN2(S571,A571,C571)</f>
        <v>CA00010_TUR</v>
      </c>
      <c r="C571" s="7" t="s">
        <v>1237</v>
      </c>
      <c r="D571" s="49" t="str">
        <f t="shared" si="64"/>
        <v>Supreme puhán párnázott póni kötőfék</v>
      </c>
      <c r="E571" s="52" t="s">
        <v>3523</v>
      </c>
      <c r="F571" s="52" t="str">
        <f t="shared" si="65"/>
        <v>SOFT TOUCH PADDED FOAL HALTER WITH DOUBLE REGULATION</v>
      </c>
      <c r="G571" s="49" t="s">
        <v>2935</v>
      </c>
      <c r="H571" s="116" t="str">
        <f t="shared" si="66"/>
        <v>Supreme</v>
      </c>
      <c r="I571" s="34" t="s">
        <v>3002</v>
      </c>
      <c r="J571" s="47" t="str">
        <f t="shared" si="67"/>
        <v>Lófelszerelés</v>
      </c>
      <c r="K571" s="47" t="s">
        <v>3007</v>
      </c>
      <c r="L571" s="34" t="str">
        <f t="shared" si="68"/>
        <v>Kötőfék és vezetőszár</v>
      </c>
      <c r="M571" s="34" t="s">
        <v>3024</v>
      </c>
      <c r="N571" s="35" t="str">
        <f t="shared" si="69"/>
        <v>Kötőfék</v>
      </c>
      <c r="O571" s="35" t="s">
        <v>3025</v>
      </c>
      <c r="P571" s="34" t="str">
        <f t="shared" si="70"/>
        <v/>
      </c>
      <c r="Q571" s="34"/>
      <c r="R571" s="34" t="s">
        <v>3164</v>
      </c>
      <c r="S571" s="34" t="s">
        <v>1958</v>
      </c>
      <c r="T571" s="34">
        <v>0</v>
      </c>
      <c r="U571" s="34">
        <v>11.9</v>
      </c>
      <c r="V571" s="1" t="s">
        <v>2603</v>
      </c>
      <c r="W571" s="35">
        <v>0.5</v>
      </c>
      <c r="X571" s="34" t="str">
        <f>IFERROR(
    IF(ISNUMBER(MATCH(TRIM(CLEAN(SUBSTITUTE(SUBSTITUTE(Y571, CHAR(13), ""), CHAR(10), " "))), sizeList!A:A, 0)),
        INDEX(sizeList!B:B, MATCH(TRIM(CLEAN(SUBSTITUTE(SUBSTITUTE(Y571, CHAR(13), ""), CHAR(10), " "))), sizeList!A:A, 0)),
        IF(ISNUMBER(MATCH(Y571, sizeList!A:A, 0)),
            INDEX(sizeList!B:B, MATCH(Y571, sizeList!A:A, 0)),
            IF(ISNUMBER(MATCH(TRIM(CLEAN(SUBSTITUTE(SUBSTITUTE(Y571, CHAR(13), ""), CHAR(10), " "))), sizeList!B:B, 0)),
                INDEX(sizeList!B:B, MATCH(TRIM(CLEAN(SUBSTITUTE(SUBSTITUTE(Y571, CHAR(13), ""), CHAR(10), " "))), sizeList!B:B, 0)),
                IF(ISNUMBER(MATCH(Y571, sizeList!B:B, 0)),
                    INDEX(sizeList!B:B, MATCH(Y571, sizeList!B:B, 0)),
                    "")
            )
        )
    ),
    ""
)</f>
        <v/>
      </c>
      <c r="Y571" s="34">
        <v>0</v>
      </c>
      <c r="Z571" s="34" t="s">
        <v>2655</v>
      </c>
      <c r="AA571" s="117" t="str">
        <f t="shared" si="71"/>
        <v>TURQUOISE</v>
      </c>
      <c r="AB571" s="7" t="str">
        <f>IF(AA571="", "", IFERROR(VLOOKUP(AA571, colorList!A:B,2,FALSE),""))</f>
        <v>türkiz</v>
      </c>
      <c r="AC571" s="7" t="str">
        <f>IF(Z571="", "", IFERROR(VLOOKUP(Z571, colorList!A:B,2,FALSE),""))</f>
        <v>türkiz</v>
      </c>
      <c r="AD571" s="7"/>
    </row>
    <row r="572" spans="1:30" ht="60" customHeight="1" x14ac:dyDescent="0.25">
      <c r="A572" s="47" t="s">
        <v>919</v>
      </c>
      <c r="B572" s="7" t="str" cm="1">
        <f t="array" ref="B572">ProcessN2(S572,A572,C572)</f>
        <v>CA00010_YF</v>
      </c>
      <c r="C572" s="7" t="s">
        <v>1238</v>
      </c>
      <c r="D572" s="49" t="str">
        <f t="shared" si="64"/>
        <v>Supreme puhán párnázott póni kötőfék</v>
      </c>
      <c r="E572" s="52" t="s">
        <v>3523</v>
      </c>
      <c r="F572" s="52" t="str">
        <f t="shared" si="65"/>
        <v>SOFT TOUCH PADDED FOAL HALTER WITH DOUBLE REGULATION</v>
      </c>
      <c r="G572" s="49" t="s">
        <v>2935</v>
      </c>
      <c r="H572" s="116" t="str">
        <f t="shared" si="66"/>
        <v>Supreme</v>
      </c>
      <c r="I572" s="34" t="s">
        <v>3002</v>
      </c>
      <c r="J572" s="47" t="str">
        <f t="shared" si="67"/>
        <v>Lófelszerelés</v>
      </c>
      <c r="K572" s="47" t="s">
        <v>3007</v>
      </c>
      <c r="L572" s="34" t="str">
        <f t="shared" si="68"/>
        <v>Kötőfék és vezetőszár</v>
      </c>
      <c r="M572" s="34" t="s">
        <v>3024</v>
      </c>
      <c r="N572" s="35" t="str">
        <f t="shared" si="69"/>
        <v>Kötőfék</v>
      </c>
      <c r="O572" s="35" t="s">
        <v>3025</v>
      </c>
      <c r="P572" s="34" t="str">
        <f t="shared" si="70"/>
        <v/>
      </c>
      <c r="Q572" s="34"/>
      <c r="R572" s="34" t="s">
        <v>3164</v>
      </c>
      <c r="S572" s="34" t="s">
        <v>1959</v>
      </c>
      <c r="T572" s="34">
        <v>0</v>
      </c>
      <c r="U572" s="34">
        <v>11.9</v>
      </c>
      <c r="V572" s="1" t="s">
        <v>2603</v>
      </c>
      <c r="W572" s="35">
        <v>0.5</v>
      </c>
      <c r="X572" s="34" t="str">
        <f>IFERROR(
    IF(ISNUMBER(MATCH(TRIM(CLEAN(SUBSTITUTE(SUBSTITUTE(Y572, CHAR(13), ""), CHAR(10), " "))), sizeList!A:A, 0)),
        INDEX(sizeList!B:B, MATCH(TRIM(CLEAN(SUBSTITUTE(SUBSTITUTE(Y572, CHAR(13), ""), CHAR(10), " "))), sizeList!A:A, 0)),
        IF(ISNUMBER(MATCH(Y572, sizeList!A:A, 0)),
            INDEX(sizeList!B:B, MATCH(Y572, sizeList!A:A, 0)),
            IF(ISNUMBER(MATCH(TRIM(CLEAN(SUBSTITUTE(SUBSTITUTE(Y572, CHAR(13), ""), CHAR(10), " "))), sizeList!B:B, 0)),
                INDEX(sizeList!B:B, MATCH(TRIM(CLEAN(SUBSTITUTE(SUBSTITUTE(Y572, CHAR(13), ""), CHAR(10), " "))), sizeList!B:B, 0)),
                IF(ISNUMBER(MATCH(Y572, sizeList!B:B, 0)),
                    INDEX(sizeList!B:B, MATCH(Y572, sizeList!B:B, 0)),
                    "")
            )
        )
    ),
    ""
)</f>
        <v/>
      </c>
      <c r="Y572" s="34">
        <v>0</v>
      </c>
      <c r="Z572" s="34" t="s">
        <v>2656</v>
      </c>
      <c r="AA572" s="117" t="str">
        <f t="shared" si="71"/>
        <v>YELLOW FLUO</v>
      </c>
      <c r="AB572" s="7" t="str">
        <f>IF(AA572="", "", IFERROR(VLOOKUP(AA572, colorList!A:B,2,FALSE),""))</f>
        <v>fluoreszkáló sárga</v>
      </c>
      <c r="AC572" s="7" t="str">
        <f>IF(Z572="", "", IFERROR(VLOOKUP(Z572, colorList!A:B,2,FALSE),""))</f>
        <v>fluoreszkáló sárga</v>
      </c>
      <c r="AD572" s="7"/>
    </row>
    <row r="573" spans="1:30" ht="60" customHeight="1" x14ac:dyDescent="0.25">
      <c r="A573" s="53" t="s">
        <v>920</v>
      </c>
      <c r="B573" s="7" t="str" cm="1">
        <f t="array" ref="B573">ProcessN2(S573,A573,C573)</f>
        <v>CA00014_LIM</v>
      </c>
      <c r="C573" s="7" t="s">
        <v>1239</v>
      </c>
      <c r="D573" s="52" t="str">
        <f t="shared" si="64"/>
        <v>Supreme póni kötőfék</v>
      </c>
      <c r="E573" s="52" t="s">
        <v>3524</v>
      </c>
      <c r="F573" s="52" t="str">
        <f t="shared" si="65"/>
        <v>FOAL HALTER WITH DOUBLE ADJUSTMENT AND SNAP HOOK</v>
      </c>
      <c r="G573" s="52" t="s">
        <v>2936</v>
      </c>
      <c r="H573" s="116" t="str">
        <f t="shared" si="66"/>
        <v>Supreme</v>
      </c>
      <c r="I573" s="35" t="s">
        <v>3002</v>
      </c>
      <c r="J573" s="53" t="str">
        <f t="shared" si="67"/>
        <v>Lófelszerelés</v>
      </c>
      <c r="K573" s="53" t="s">
        <v>3007</v>
      </c>
      <c r="L573" s="35" t="str">
        <f t="shared" si="68"/>
        <v>Kötőfék és vezetőszár</v>
      </c>
      <c r="M573" s="35" t="s">
        <v>3024</v>
      </c>
      <c r="N573" s="35" t="str">
        <f t="shared" si="69"/>
        <v>Kötőfék</v>
      </c>
      <c r="O573" s="35" t="s">
        <v>3025</v>
      </c>
      <c r="P573" s="35" t="str">
        <f t="shared" si="70"/>
        <v/>
      </c>
      <c r="Q573" s="35"/>
      <c r="R573" s="35" t="s">
        <v>3165</v>
      </c>
      <c r="S573" s="35" t="s">
        <v>1960</v>
      </c>
      <c r="T573" s="34">
        <v>0</v>
      </c>
      <c r="U573" s="35">
        <v>7.5</v>
      </c>
      <c r="V573" s="1" t="s">
        <v>2603</v>
      </c>
      <c r="W573" s="35">
        <v>0.5</v>
      </c>
      <c r="X573" s="35" t="str">
        <f>IFERROR(
    IF(ISNUMBER(MATCH(TRIM(CLEAN(SUBSTITUTE(SUBSTITUTE(Y573, CHAR(13), ""), CHAR(10), " "))), sizeList!A:A, 0)),
        INDEX(sizeList!B:B, MATCH(TRIM(CLEAN(SUBSTITUTE(SUBSTITUTE(Y573, CHAR(13), ""), CHAR(10), " "))), sizeList!A:A, 0)),
        IF(ISNUMBER(MATCH(Y573, sizeList!A:A, 0)),
            INDEX(sizeList!B:B, MATCH(Y573, sizeList!A:A, 0)),
            IF(ISNUMBER(MATCH(TRIM(CLEAN(SUBSTITUTE(SUBSTITUTE(Y573, CHAR(13), ""), CHAR(10), " "))), sizeList!B:B, 0)),
                INDEX(sizeList!B:B, MATCH(TRIM(CLEAN(SUBSTITUTE(SUBSTITUTE(Y573, CHAR(13), ""), CHAR(10), " "))), sizeList!B:B, 0)),
                IF(ISNUMBER(MATCH(Y573, sizeList!B:B, 0)),
                    INDEX(sizeList!B:B, MATCH(Y573, sizeList!B:B, 0)),
                    "")
            )
        )
    ),
    ""
)</f>
        <v>Mini Shetty</v>
      </c>
      <c r="Y573" s="35" t="s">
        <v>493</v>
      </c>
      <c r="Z573" s="35" t="s">
        <v>2648</v>
      </c>
      <c r="AA573" s="117" t="str">
        <f t="shared" si="71"/>
        <v>LIME</v>
      </c>
      <c r="AB573" s="7" t="str">
        <f>IF(AA573="", "", IFERROR(VLOOKUP(AA573, colorList!A:B,2,FALSE),""))</f>
        <v>lime</v>
      </c>
      <c r="AC573" s="7" t="str">
        <f>IF(Z573="", "", IFERROR(VLOOKUP(Z573, colorList!A:B,2,FALSE),""))</f>
        <v>lime</v>
      </c>
      <c r="AD573" s="7"/>
    </row>
    <row r="574" spans="1:30" ht="60" customHeight="1" x14ac:dyDescent="0.25">
      <c r="A574" s="53" t="s">
        <v>920</v>
      </c>
      <c r="B574" s="7" t="str" cm="1">
        <f t="array" ref="B574">ProcessN2(S574,A574,C574)</f>
        <v>CA00014_NV</v>
      </c>
      <c r="C574" s="7" t="s">
        <v>1240</v>
      </c>
      <c r="D574" s="52" t="str">
        <f t="shared" si="64"/>
        <v>Supreme póni kötőfék</v>
      </c>
      <c r="E574" s="52" t="s">
        <v>3524</v>
      </c>
      <c r="F574" s="52" t="str">
        <f t="shared" si="65"/>
        <v>FOAL HALTER WITH DOUBLE ADJUSTMENT AND SNAP HOOK</v>
      </c>
      <c r="G574" s="52" t="s">
        <v>2936</v>
      </c>
      <c r="H574" s="116" t="str">
        <f t="shared" si="66"/>
        <v>Supreme</v>
      </c>
      <c r="I574" s="35" t="s">
        <v>3002</v>
      </c>
      <c r="J574" s="53" t="str">
        <f t="shared" si="67"/>
        <v>Lófelszerelés</v>
      </c>
      <c r="K574" s="53" t="s">
        <v>3007</v>
      </c>
      <c r="L574" s="35" t="str">
        <f t="shared" si="68"/>
        <v>Kötőfék és vezetőszár</v>
      </c>
      <c r="M574" s="35" t="s">
        <v>3024</v>
      </c>
      <c r="N574" s="35" t="str">
        <f t="shared" si="69"/>
        <v>Kötőfék</v>
      </c>
      <c r="O574" s="35" t="s">
        <v>3025</v>
      </c>
      <c r="P574" s="35" t="str">
        <f t="shared" si="70"/>
        <v/>
      </c>
      <c r="Q574" s="35"/>
      <c r="R574" s="35" t="s">
        <v>3165</v>
      </c>
      <c r="S574" s="35" t="s">
        <v>1961</v>
      </c>
      <c r="T574" s="34">
        <v>0</v>
      </c>
      <c r="U574" s="35">
        <v>7.5</v>
      </c>
      <c r="V574" s="1" t="s">
        <v>2603</v>
      </c>
      <c r="W574" s="35">
        <v>0.5</v>
      </c>
      <c r="X574" s="35" t="str">
        <f>IFERROR(
    IF(ISNUMBER(MATCH(TRIM(CLEAN(SUBSTITUTE(SUBSTITUTE(Y574, CHAR(13), ""), CHAR(10), " "))), sizeList!A:A, 0)),
        INDEX(sizeList!B:B, MATCH(TRIM(CLEAN(SUBSTITUTE(SUBSTITUTE(Y574, CHAR(13), ""), CHAR(10), " "))), sizeList!A:A, 0)),
        IF(ISNUMBER(MATCH(Y574, sizeList!A:A, 0)),
            INDEX(sizeList!B:B, MATCH(Y574, sizeList!A:A, 0)),
            IF(ISNUMBER(MATCH(TRIM(CLEAN(SUBSTITUTE(SUBSTITUTE(Y574, CHAR(13), ""), CHAR(10), " "))), sizeList!B:B, 0)),
                INDEX(sizeList!B:B, MATCH(TRIM(CLEAN(SUBSTITUTE(SUBSTITUTE(Y574, CHAR(13), ""), CHAR(10), " "))), sizeList!B:B, 0)),
                IF(ISNUMBER(MATCH(Y574, sizeList!B:B, 0)),
                    INDEX(sizeList!B:B, MATCH(Y574, sizeList!B:B, 0)),
                    "")
            )
        )
    ),
    ""
)</f>
        <v>Mini Shetty</v>
      </c>
      <c r="Y574" s="35" t="s">
        <v>493</v>
      </c>
      <c r="Z574" s="35" t="s">
        <v>2657</v>
      </c>
      <c r="AA574" s="117" t="str">
        <f t="shared" si="71"/>
        <v>NAVY</v>
      </c>
      <c r="AB574" s="7" t="str">
        <f>IF(AA574="", "", IFERROR(VLOOKUP(AA574, colorList!A:B,2,FALSE),""))</f>
        <v>tengerészkék</v>
      </c>
      <c r="AC574" s="7" t="str">
        <f>IF(Z574="", "", IFERROR(VLOOKUP(Z574, colorList!A:B,2,FALSE),""))</f>
        <v>tengerészkék</v>
      </c>
      <c r="AD574" s="7"/>
    </row>
    <row r="575" spans="1:30" ht="60" customHeight="1" x14ac:dyDescent="0.25">
      <c r="A575" s="53" t="s">
        <v>920</v>
      </c>
      <c r="B575" s="7" t="str" cm="1">
        <f t="array" ref="B575">ProcessN2(S575,A575,C575)</f>
        <v>CA00014_OR</v>
      </c>
      <c r="C575" s="7" t="s">
        <v>1241</v>
      </c>
      <c r="D575" s="52" t="str">
        <f t="shared" si="64"/>
        <v>Supreme póni kötőfék</v>
      </c>
      <c r="E575" s="52" t="s">
        <v>3524</v>
      </c>
      <c r="F575" s="52" t="str">
        <f t="shared" si="65"/>
        <v>FOAL HALTER WITH DOUBLE ADJUSTMENT AND SNAP HOOK</v>
      </c>
      <c r="G575" s="52" t="s">
        <v>2936</v>
      </c>
      <c r="H575" s="116" t="str">
        <f t="shared" si="66"/>
        <v>Supreme</v>
      </c>
      <c r="I575" s="35" t="s">
        <v>3002</v>
      </c>
      <c r="J575" s="53" t="str">
        <f t="shared" si="67"/>
        <v>Lófelszerelés</v>
      </c>
      <c r="K575" s="53" t="s">
        <v>3007</v>
      </c>
      <c r="L575" s="35" t="str">
        <f t="shared" si="68"/>
        <v>Kötőfék és vezetőszár</v>
      </c>
      <c r="M575" s="35" t="s">
        <v>3024</v>
      </c>
      <c r="N575" s="35" t="str">
        <f t="shared" si="69"/>
        <v>Kötőfék</v>
      </c>
      <c r="O575" s="35" t="s">
        <v>3025</v>
      </c>
      <c r="P575" s="35" t="str">
        <f t="shared" si="70"/>
        <v/>
      </c>
      <c r="Q575" s="35"/>
      <c r="R575" s="35" t="s">
        <v>3165</v>
      </c>
      <c r="S575" s="35" t="s">
        <v>1962</v>
      </c>
      <c r="T575" s="34">
        <v>0</v>
      </c>
      <c r="U575" s="35">
        <v>7.5</v>
      </c>
      <c r="V575" s="1" t="s">
        <v>2603</v>
      </c>
      <c r="W575" s="35">
        <v>0.5</v>
      </c>
      <c r="X575" s="35" t="str">
        <f>IFERROR(
    IF(ISNUMBER(MATCH(TRIM(CLEAN(SUBSTITUTE(SUBSTITUTE(Y575, CHAR(13), ""), CHAR(10), " "))), sizeList!A:A, 0)),
        INDEX(sizeList!B:B, MATCH(TRIM(CLEAN(SUBSTITUTE(SUBSTITUTE(Y575, CHAR(13), ""), CHAR(10), " "))), sizeList!A:A, 0)),
        IF(ISNUMBER(MATCH(Y575, sizeList!A:A, 0)),
            INDEX(sizeList!B:B, MATCH(Y575, sizeList!A:A, 0)),
            IF(ISNUMBER(MATCH(TRIM(CLEAN(SUBSTITUTE(SUBSTITUTE(Y575, CHAR(13), ""), CHAR(10), " "))), sizeList!B:B, 0)),
                INDEX(sizeList!B:B, MATCH(TRIM(CLEAN(SUBSTITUTE(SUBSTITUTE(Y575, CHAR(13), ""), CHAR(10), " "))), sizeList!B:B, 0)),
                IF(ISNUMBER(MATCH(Y575, sizeList!B:B, 0)),
                    INDEX(sizeList!B:B, MATCH(Y575, sizeList!B:B, 0)),
                    "")
            )
        )
    ),
    ""
)</f>
        <v>Mini Shetty</v>
      </c>
      <c r="Y575" s="35" t="s">
        <v>493</v>
      </c>
      <c r="Z575" s="35" t="s">
        <v>2638</v>
      </c>
      <c r="AA575" s="117" t="str">
        <f t="shared" si="71"/>
        <v>ORANGE</v>
      </c>
      <c r="AB575" s="7" t="str">
        <f>IF(AA575="", "", IFERROR(VLOOKUP(AA575, colorList!A:B,2,FALSE),""))</f>
        <v>narancssárga</v>
      </c>
      <c r="AC575" s="7" t="str">
        <f>IF(Z575="", "", IFERROR(VLOOKUP(Z575, colorList!A:B,2,FALSE),""))</f>
        <v>narancssárga</v>
      </c>
      <c r="AD575" s="7"/>
    </row>
    <row r="576" spans="1:30" ht="60" customHeight="1" x14ac:dyDescent="0.25">
      <c r="A576" s="47" t="s">
        <v>920</v>
      </c>
      <c r="B576" s="7" t="str" cm="1">
        <f t="array" ref="B576">ProcessN2(S576,A576,C576)</f>
        <v>CA00014_PK</v>
      </c>
      <c r="C576" s="7" t="s">
        <v>1242</v>
      </c>
      <c r="D576" s="49" t="str">
        <f t="shared" si="64"/>
        <v>Supreme póni kötőfék</v>
      </c>
      <c r="E576" s="52" t="s">
        <v>3524</v>
      </c>
      <c r="F576" s="52" t="str">
        <f t="shared" si="65"/>
        <v>FOAL HALTER WITH DOUBLE ADJUSTMENT AND SNAP HOOK</v>
      </c>
      <c r="G576" s="49" t="s">
        <v>2936</v>
      </c>
      <c r="H576" s="116" t="str">
        <f t="shared" si="66"/>
        <v>Supreme</v>
      </c>
      <c r="I576" s="34" t="s">
        <v>3002</v>
      </c>
      <c r="J576" s="47" t="str">
        <f t="shared" si="67"/>
        <v>Lófelszerelés</v>
      </c>
      <c r="K576" s="47" t="s">
        <v>3007</v>
      </c>
      <c r="L576" s="34" t="str">
        <f t="shared" si="68"/>
        <v>Kötőfék és vezetőszár</v>
      </c>
      <c r="M576" s="34" t="s">
        <v>3024</v>
      </c>
      <c r="N576" s="35" t="str">
        <f t="shared" si="69"/>
        <v>Kötőfék</v>
      </c>
      <c r="O576" s="35" t="s">
        <v>3025</v>
      </c>
      <c r="P576" s="34" t="str">
        <f t="shared" si="70"/>
        <v/>
      </c>
      <c r="Q576" s="34"/>
      <c r="R576" s="34" t="s">
        <v>3165</v>
      </c>
      <c r="S576" s="34" t="s">
        <v>1963</v>
      </c>
      <c r="T576" s="34">
        <v>0</v>
      </c>
      <c r="U576" s="34">
        <v>7.5</v>
      </c>
      <c r="V576" s="1" t="s">
        <v>2603</v>
      </c>
      <c r="W576" s="35">
        <v>0.5</v>
      </c>
      <c r="X576" s="34" t="str">
        <f>IFERROR(
    IF(ISNUMBER(MATCH(TRIM(CLEAN(SUBSTITUTE(SUBSTITUTE(Y576, CHAR(13), ""), CHAR(10), " "))), sizeList!A:A, 0)),
        INDEX(sizeList!B:B, MATCH(TRIM(CLEAN(SUBSTITUTE(SUBSTITUTE(Y576, CHAR(13), ""), CHAR(10), " "))), sizeList!A:A, 0)),
        IF(ISNUMBER(MATCH(Y576, sizeList!A:A, 0)),
            INDEX(sizeList!B:B, MATCH(Y576, sizeList!A:A, 0)),
            IF(ISNUMBER(MATCH(TRIM(CLEAN(SUBSTITUTE(SUBSTITUTE(Y576, CHAR(13), ""), CHAR(10), " "))), sizeList!B:B, 0)),
                INDEX(sizeList!B:B, MATCH(TRIM(CLEAN(SUBSTITUTE(SUBSTITUTE(Y576, CHAR(13), ""), CHAR(10), " "))), sizeList!B:B, 0)),
                IF(ISNUMBER(MATCH(Y576, sizeList!B:B, 0)),
                    INDEX(sizeList!B:B, MATCH(Y576, sizeList!B:B, 0)),
                    "")
            )
        )
    ),
    ""
)</f>
        <v>Mini Shetty</v>
      </c>
      <c r="Y576" s="34" t="s">
        <v>493</v>
      </c>
      <c r="Z576" s="34" t="s">
        <v>2649</v>
      </c>
      <c r="AA576" s="117" t="str">
        <f t="shared" si="71"/>
        <v>PINK</v>
      </c>
      <c r="AB576" s="7" t="str">
        <f>IF(AA576="", "", IFERROR(VLOOKUP(AA576, colorList!A:B,2,FALSE),""))</f>
        <v>pink</v>
      </c>
      <c r="AC576" s="7" t="str">
        <f>IF(Z576="", "", IFERROR(VLOOKUP(Z576, colorList!A:B,2,FALSE),""))</f>
        <v>pink</v>
      </c>
      <c r="AD576" s="7"/>
    </row>
    <row r="577" spans="1:30" ht="60" customHeight="1" x14ac:dyDescent="0.25">
      <c r="A577" s="53" t="s">
        <v>920</v>
      </c>
      <c r="B577" s="7" t="str" cm="1">
        <f t="array" ref="B577">ProcessN2(S577,A577,C577)</f>
        <v>CA00014_RE</v>
      </c>
      <c r="C577" s="7" t="s">
        <v>1243</v>
      </c>
      <c r="D577" s="52" t="str">
        <f t="shared" si="64"/>
        <v>Supreme póni kötőfék</v>
      </c>
      <c r="E577" s="52" t="s">
        <v>3524</v>
      </c>
      <c r="F577" s="52" t="str">
        <f t="shared" si="65"/>
        <v>FOAL HALTER WITH DOUBLE ADJUSTMENT AND SNAP HOOK</v>
      </c>
      <c r="G577" s="52" t="s">
        <v>2936</v>
      </c>
      <c r="H577" s="116" t="str">
        <f t="shared" si="66"/>
        <v>Supreme</v>
      </c>
      <c r="I577" s="35" t="s">
        <v>3002</v>
      </c>
      <c r="J577" s="53" t="str">
        <f t="shared" si="67"/>
        <v>Lófelszerelés</v>
      </c>
      <c r="K577" s="53" t="s">
        <v>3007</v>
      </c>
      <c r="L577" s="35" t="str">
        <f t="shared" si="68"/>
        <v>Kötőfék és vezetőszár</v>
      </c>
      <c r="M577" s="35" t="s">
        <v>3024</v>
      </c>
      <c r="N577" s="35" t="str">
        <f t="shared" si="69"/>
        <v>Kötőfék</v>
      </c>
      <c r="O577" s="35" t="s">
        <v>3025</v>
      </c>
      <c r="P577" s="35" t="str">
        <f t="shared" si="70"/>
        <v/>
      </c>
      <c r="Q577" s="35"/>
      <c r="R577" s="35" t="s">
        <v>3165</v>
      </c>
      <c r="S577" s="35" t="s">
        <v>1964</v>
      </c>
      <c r="T577" s="34">
        <v>0</v>
      </c>
      <c r="U577" s="35">
        <v>7.5</v>
      </c>
      <c r="V577" s="1" t="s">
        <v>2603</v>
      </c>
      <c r="W577" s="35">
        <v>0.5</v>
      </c>
      <c r="X577" s="35" t="str">
        <f>IFERROR(
    IF(ISNUMBER(MATCH(TRIM(CLEAN(SUBSTITUTE(SUBSTITUTE(Y577, CHAR(13), ""), CHAR(10), " "))), sizeList!A:A, 0)),
        INDEX(sizeList!B:B, MATCH(TRIM(CLEAN(SUBSTITUTE(SUBSTITUTE(Y577, CHAR(13), ""), CHAR(10), " "))), sizeList!A:A, 0)),
        IF(ISNUMBER(MATCH(Y577, sizeList!A:A, 0)),
            INDEX(sizeList!B:B, MATCH(Y577, sizeList!A:A, 0)),
            IF(ISNUMBER(MATCH(TRIM(CLEAN(SUBSTITUTE(SUBSTITUTE(Y577, CHAR(13), ""), CHAR(10), " "))), sizeList!B:B, 0)),
                INDEX(sizeList!B:B, MATCH(TRIM(CLEAN(SUBSTITUTE(SUBSTITUTE(Y577, CHAR(13), ""), CHAR(10), " "))), sizeList!B:B, 0)),
                IF(ISNUMBER(MATCH(Y577, sizeList!B:B, 0)),
                    INDEX(sizeList!B:B, MATCH(Y577, sizeList!B:B, 0)),
                    "")
            )
        )
    ),
    ""
)</f>
        <v>Mini Shetty</v>
      </c>
      <c r="Y577" s="35" t="s">
        <v>493</v>
      </c>
      <c r="Z577" s="35" t="s">
        <v>2640</v>
      </c>
      <c r="AA577" s="117" t="str">
        <f t="shared" si="71"/>
        <v>RED</v>
      </c>
      <c r="AB577" s="7" t="str">
        <f>IF(AA577="", "", IFERROR(VLOOKUP(AA577, colorList!A:B,2,FALSE),""))</f>
        <v>piros</v>
      </c>
      <c r="AC577" s="7" t="str">
        <f>IF(Z577="", "", IFERROR(VLOOKUP(Z577, colorList!A:B,2,FALSE),""))</f>
        <v>piros</v>
      </c>
      <c r="AD577" s="7"/>
    </row>
    <row r="578" spans="1:30" ht="60" customHeight="1" x14ac:dyDescent="0.25">
      <c r="A578" s="53" t="s">
        <v>920</v>
      </c>
      <c r="B578" s="7" t="str" cm="1">
        <f t="array" ref="B578">ProcessN2(S578,A578,C578)</f>
        <v>CA00014_ROY</v>
      </c>
      <c r="C578" s="7" t="s">
        <v>1244</v>
      </c>
      <c r="D578" s="52" t="str">
        <f t="shared" ref="D578:D641" si="72">TRIM(CLEAN(SUBSTITUTE(SUBSTITUTE(E578, CHAR(13), ""), CHAR(10), " ")))</f>
        <v>Supreme póni kötőfék</v>
      </c>
      <c r="E578" s="52" t="s">
        <v>3524</v>
      </c>
      <c r="F578" s="52" t="str">
        <f t="shared" ref="F578:F641" si="73">TRIM(CLEAN(SUBSTITUTE(SUBSTITUTE(G578, CHAR(13), ""), CHAR(10), " ")))</f>
        <v>FOAL HALTER WITH DOUBLE ADJUSTMENT AND SNAP HOOK</v>
      </c>
      <c r="G578" s="52" t="s">
        <v>2936</v>
      </c>
      <c r="H578" s="116" t="str">
        <f t="shared" ref="H578:H641" si="74">TRIM(CLEAN(SUBSTITUTE(SUBSTITUTE(I578, CHAR(13), ""), CHAR(10), " ")))</f>
        <v>Supreme</v>
      </c>
      <c r="I578" s="35" t="s">
        <v>3002</v>
      </c>
      <c r="J578" s="53" t="str">
        <f t="shared" ref="J578:J641" si="75">TRIM(CLEAN(SUBSTITUTE(SUBSTITUTE(K578, CHAR(13), ""), CHAR(10), " ")))</f>
        <v>Lófelszerelés</v>
      </c>
      <c r="K578" s="53" t="s">
        <v>3007</v>
      </c>
      <c r="L578" s="35" t="str">
        <f t="shared" ref="L578:L641" si="76">TRIM(CLEAN(SUBSTITUTE(SUBSTITUTE(M578, CHAR(13), ""), CHAR(10), " ")))</f>
        <v>Kötőfék és vezetőszár</v>
      </c>
      <c r="M578" s="35" t="s">
        <v>3024</v>
      </c>
      <c r="N578" s="35" t="str">
        <f t="shared" ref="N578:N641" si="77">TRIM(CLEAN(SUBSTITUTE(SUBSTITUTE(O578, CHAR(13), ""), CHAR(10), " ")))</f>
        <v>Kötőfék</v>
      </c>
      <c r="O578" s="35" t="s">
        <v>3025</v>
      </c>
      <c r="P578" s="35" t="str">
        <f t="shared" ref="P578:P641" si="78">TRIM(CLEAN(SUBSTITUTE(SUBSTITUTE(Q578, CHAR(13), ""), CHAR(10), " ")))</f>
        <v/>
      </c>
      <c r="Q578" s="35"/>
      <c r="R578" s="35" t="s">
        <v>3165</v>
      </c>
      <c r="S578" s="35" t="s">
        <v>1965</v>
      </c>
      <c r="T578" s="34">
        <v>0</v>
      </c>
      <c r="U578" s="35">
        <v>7.5</v>
      </c>
      <c r="V578" s="1" t="s">
        <v>2603</v>
      </c>
      <c r="W578" s="35">
        <v>0.5</v>
      </c>
      <c r="X578" s="35" t="str">
        <f>IFERROR(
    IF(ISNUMBER(MATCH(TRIM(CLEAN(SUBSTITUTE(SUBSTITUTE(Y578, CHAR(13), ""), CHAR(10), " "))), sizeList!A:A, 0)),
        INDEX(sizeList!B:B, MATCH(TRIM(CLEAN(SUBSTITUTE(SUBSTITUTE(Y578, CHAR(13), ""), CHAR(10), " "))), sizeList!A:A, 0)),
        IF(ISNUMBER(MATCH(Y578, sizeList!A:A, 0)),
            INDEX(sizeList!B:B, MATCH(Y578, sizeList!A:A, 0)),
            IF(ISNUMBER(MATCH(TRIM(CLEAN(SUBSTITUTE(SUBSTITUTE(Y578, CHAR(13), ""), CHAR(10), " "))), sizeList!B:B, 0)),
                INDEX(sizeList!B:B, MATCH(TRIM(CLEAN(SUBSTITUTE(SUBSTITUTE(Y578, CHAR(13), ""), CHAR(10), " "))), sizeList!B:B, 0)),
                IF(ISNUMBER(MATCH(Y578, sizeList!B:B, 0)),
                    INDEX(sizeList!B:B, MATCH(Y578, sizeList!B:B, 0)),
                    "")
            )
        )
    ),
    ""
)</f>
        <v>Mini Shetty</v>
      </c>
      <c r="Y578" s="35" t="s">
        <v>493</v>
      </c>
      <c r="Z578" s="35" t="s">
        <v>2652</v>
      </c>
      <c r="AA578" s="117" t="str">
        <f t="shared" ref="AA578:AA641" si="79">TRIM(CLEAN(SUBSTITUTE(SUBSTITUTE(Z578, CHAR(13), ""), CHAR(10), " ")))</f>
        <v>ROYAL BLUE</v>
      </c>
      <c r="AB578" s="7" t="str">
        <f>IF(AA578="", "", IFERROR(VLOOKUP(AA578, colorList!A:B,2,FALSE),""))</f>
        <v>királykék</v>
      </c>
      <c r="AC578" s="7" t="str">
        <f>IF(Z578="", "", IFERROR(VLOOKUP(Z578, colorList!A:B,2,FALSE),""))</f>
        <v>királykék</v>
      </c>
      <c r="AD578" s="7"/>
    </row>
    <row r="579" spans="1:30" ht="60" customHeight="1" x14ac:dyDescent="0.25">
      <c r="A579" s="47" t="s">
        <v>920</v>
      </c>
      <c r="B579" s="7" t="str" cm="1">
        <f t="array" ref="B579">ProcessN2(S579,A579,C579)</f>
        <v>CA00014_TUR</v>
      </c>
      <c r="C579" s="7" t="s">
        <v>1245</v>
      </c>
      <c r="D579" s="49" t="str">
        <f t="shared" si="72"/>
        <v>Supreme póni kötőfék</v>
      </c>
      <c r="E579" s="52" t="s">
        <v>3524</v>
      </c>
      <c r="F579" s="52" t="str">
        <f t="shared" si="73"/>
        <v>FOAL HALTER WITH DOUBLE ADJUSTMENT AND SNAP HOOK</v>
      </c>
      <c r="G579" s="49" t="s">
        <v>2936</v>
      </c>
      <c r="H579" s="116" t="str">
        <f t="shared" si="74"/>
        <v>Supreme</v>
      </c>
      <c r="I579" s="34" t="s">
        <v>3002</v>
      </c>
      <c r="J579" s="47" t="str">
        <f t="shared" si="75"/>
        <v>Lófelszerelés</v>
      </c>
      <c r="K579" s="47" t="s">
        <v>3007</v>
      </c>
      <c r="L579" s="34" t="str">
        <f t="shared" si="76"/>
        <v>Kötőfék és vezetőszár</v>
      </c>
      <c r="M579" s="34" t="s">
        <v>3024</v>
      </c>
      <c r="N579" s="35" t="str">
        <f t="shared" si="77"/>
        <v>Kötőfék</v>
      </c>
      <c r="O579" s="35" t="s">
        <v>3025</v>
      </c>
      <c r="P579" s="34" t="str">
        <f t="shared" si="78"/>
        <v/>
      </c>
      <c r="Q579" s="34"/>
      <c r="R579" s="34" t="s">
        <v>3165</v>
      </c>
      <c r="S579" s="34" t="s">
        <v>1966</v>
      </c>
      <c r="T579" s="34">
        <v>0</v>
      </c>
      <c r="U579" s="34">
        <v>7.5</v>
      </c>
      <c r="V579" s="1" t="s">
        <v>2603</v>
      </c>
      <c r="W579" s="35">
        <v>0.5</v>
      </c>
      <c r="X579" s="34" t="str">
        <f>IFERROR(
    IF(ISNUMBER(MATCH(TRIM(CLEAN(SUBSTITUTE(SUBSTITUTE(Y579, CHAR(13), ""), CHAR(10), " "))), sizeList!A:A, 0)),
        INDEX(sizeList!B:B, MATCH(TRIM(CLEAN(SUBSTITUTE(SUBSTITUTE(Y579, CHAR(13), ""), CHAR(10), " "))), sizeList!A:A, 0)),
        IF(ISNUMBER(MATCH(Y579, sizeList!A:A, 0)),
            INDEX(sizeList!B:B, MATCH(Y579, sizeList!A:A, 0)),
            IF(ISNUMBER(MATCH(TRIM(CLEAN(SUBSTITUTE(SUBSTITUTE(Y579, CHAR(13), ""), CHAR(10), " "))), sizeList!B:B, 0)),
                INDEX(sizeList!B:B, MATCH(TRIM(CLEAN(SUBSTITUTE(SUBSTITUTE(Y579, CHAR(13), ""), CHAR(10), " "))), sizeList!B:B, 0)),
                IF(ISNUMBER(MATCH(Y579, sizeList!B:B, 0)),
                    INDEX(sizeList!B:B, MATCH(Y579, sizeList!B:B, 0)),
                    "")
            )
        )
    ),
    ""
)</f>
        <v>Mini Shetty</v>
      </c>
      <c r="Y579" s="34" t="s">
        <v>493</v>
      </c>
      <c r="Z579" s="34" t="s">
        <v>2655</v>
      </c>
      <c r="AA579" s="117" t="str">
        <f t="shared" si="79"/>
        <v>TURQUOISE</v>
      </c>
      <c r="AB579" s="7" t="str">
        <f>IF(AA579="", "", IFERROR(VLOOKUP(AA579, colorList!A:B,2,FALSE),""))</f>
        <v>türkiz</v>
      </c>
      <c r="AC579" s="7" t="str">
        <f>IF(Z579="", "", IFERROR(VLOOKUP(Z579, colorList!A:B,2,FALSE),""))</f>
        <v>türkiz</v>
      </c>
      <c r="AD579" s="7"/>
    </row>
    <row r="580" spans="1:30" ht="60" customHeight="1" x14ac:dyDescent="0.25">
      <c r="A580" s="47" t="s">
        <v>920</v>
      </c>
      <c r="B580" s="7" t="str" cm="1">
        <f t="array" ref="B580">ProcessN2(S580,A580,C580)</f>
        <v>CA00014_YL</v>
      </c>
      <c r="C580" s="7" t="s">
        <v>1246</v>
      </c>
      <c r="D580" s="49" t="str">
        <f t="shared" si="72"/>
        <v>Supreme póni kötőfék</v>
      </c>
      <c r="E580" s="52" t="s">
        <v>3524</v>
      </c>
      <c r="F580" s="52" t="str">
        <f t="shared" si="73"/>
        <v>FOAL HALTER WITH DOUBLE ADJUSTMENT AND SNAP HOOK</v>
      </c>
      <c r="G580" s="49" t="s">
        <v>2936</v>
      </c>
      <c r="H580" s="116" t="str">
        <f t="shared" si="74"/>
        <v>Supreme</v>
      </c>
      <c r="I580" s="34" t="s">
        <v>3002</v>
      </c>
      <c r="J580" s="47" t="str">
        <f t="shared" si="75"/>
        <v>Lófelszerelés</v>
      </c>
      <c r="K580" s="47" t="s">
        <v>3007</v>
      </c>
      <c r="L580" s="34" t="str">
        <f t="shared" si="76"/>
        <v>Kötőfék és vezetőszár</v>
      </c>
      <c r="M580" s="34" t="s">
        <v>3024</v>
      </c>
      <c r="N580" s="35" t="str">
        <f t="shared" si="77"/>
        <v>Kötőfék</v>
      </c>
      <c r="O580" s="35" t="s">
        <v>3025</v>
      </c>
      <c r="P580" s="34" t="str">
        <f t="shared" si="78"/>
        <v/>
      </c>
      <c r="Q580" s="34"/>
      <c r="R580" s="34" t="s">
        <v>3165</v>
      </c>
      <c r="S580" s="34" t="s">
        <v>1967</v>
      </c>
      <c r="T580" s="34">
        <v>0</v>
      </c>
      <c r="U580" s="34">
        <v>7.5</v>
      </c>
      <c r="V580" s="1" t="s">
        <v>2603</v>
      </c>
      <c r="W580" s="35">
        <v>0.5</v>
      </c>
      <c r="X580" s="34" t="str">
        <f>IFERROR(
    IF(ISNUMBER(MATCH(TRIM(CLEAN(SUBSTITUTE(SUBSTITUTE(Y580, CHAR(13), ""), CHAR(10), " "))), sizeList!A:A, 0)),
        INDEX(sizeList!B:B, MATCH(TRIM(CLEAN(SUBSTITUTE(SUBSTITUTE(Y580, CHAR(13), ""), CHAR(10), " "))), sizeList!A:A, 0)),
        IF(ISNUMBER(MATCH(Y580, sizeList!A:A, 0)),
            INDEX(sizeList!B:B, MATCH(Y580, sizeList!A:A, 0)),
            IF(ISNUMBER(MATCH(TRIM(CLEAN(SUBSTITUTE(SUBSTITUTE(Y580, CHAR(13), ""), CHAR(10), " "))), sizeList!B:B, 0)),
                INDEX(sizeList!B:B, MATCH(TRIM(CLEAN(SUBSTITUTE(SUBSTITUTE(Y580, CHAR(13), ""), CHAR(10), " "))), sizeList!B:B, 0)),
                IF(ISNUMBER(MATCH(Y580, sizeList!B:B, 0)),
                    INDEX(sizeList!B:B, MATCH(Y580, sizeList!B:B, 0)),
                    "")
            )
        )
    ),
    ""
)</f>
        <v>Mini Shetty</v>
      </c>
      <c r="Y580" s="34" t="s">
        <v>493</v>
      </c>
      <c r="Z580" s="34" t="s">
        <v>2654</v>
      </c>
      <c r="AA580" s="117" t="str">
        <f t="shared" si="79"/>
        <v>YELLOW</v>
      </c>
      <c r="AB580" s="7" t="str">
        <f>IF(AA580="", "", IFERROR(VLOOKUP(AA580, colorList!A:B,2,FALSE),""))</f>
        <v>sárga</v>
      </c>
      <c r="AC580" s="7" t="str">
        <f>IF(Z580="", "", IFERROR(VLOOKUP(Z580, colorList!A:B,2,FALSE),""))</f>
        <v>sárga</v>
      </c>
      <c r="AD580" s="7"/>
    </row>
    <row r="581" spans="1:30" ht="60" customHeight="1" x14ac:dyDescent="0.25">
      <c r="A581" s="53" t="s">
        <v>920</v>
      </c>
      <c r="B581" s="7" t="str" cm="1">
        <f t="array" ref="B581">ProcessN2(S581,A581,C581)</f>
        <v>CA00014_BG</v>
      </c>
      <c r="C581" s="7" t="s">
        <v>1247</v>
      </c>
      <c r="D581" s="52" t="str">
        <f t="shared" si="72"/>
        <v>Supreme póni kötőfék</v>
      </c>
      <c r="E581" s="52" t="s">
        <v>3524</v>
      </c>
      <c r="F581" s="52" t="str">
        <f t="shared" si="73"/>
        <v>FOAL HALTER WITH DOUBLE ADJUSTMENT AND SNAP HOOK</v>
      </c>
      <c r="G581" s="52" t="s">
        <v>2936</v>
      </c>
      <c r="H581" s="116" t="str">
        <f t="shared" si="74"/>
        <v>Supreme</v>
      </c>
      <c r="I581" s="35" t="s">
        <v>3002</v>
      </c>
      <c r="J581" s="53" t="str">
        <f t="shared" si="75"/>
        <v>Lófelszerelés</v>
      </c>
      <c r="K581" s="53" t="s">
        <v>3007</v>
      </c>
      <c r="L581" s="35" t="str">
        <f t="shared" si="76"/>
        <v>Kötőfék és vezetőszár</v>
      </c>
      <c r="M581" s="35" t="s">
        <v>3024</v>
      </c>
      <c r="N581" s="35" t="str">
        <f t="shared" si="77"/>
        <v>Kötőfék</v>
      </c>
      <c r="O581" s="35" t="s">
        <v>3025</v>
      </c>
      <c r="P581" s="35" t="str">
        <f t="shared" si="78"/>
        <v/>
      </c>
      <c r="Q581" s="35"/>
      <c r="R581" s="35" t="s">
        <v>3165</v>
      </c>
      <c r="S581" s="35" t="s">
        <v>1968</v>
      </c>
      <c r="T581" s="34">
        <v>0</v>
      </c>
      <c r="U581" s="35">
        <v>7.5</v>
      </c>
      <c r="V581" s="1" t="s">
        <v>2603</v>
      </c>
      <c r="W581" s="35">
        <v>0.5</v>
      </c>
      <c r="X581" s="35" t="str">
        <f>IFERROR(
    IF(ISNUMBER(MATCH(TRIM(CLEAN(SUBSTITUTE(SUBSTITUTE(Y581, CHAR(13), ""), CHAR(10), " "))), sizeList!A:A, 0)),
        INDEX(sizeList!B:B, MATCH(TRIM(CLEAN(SUBSTITUTE(SUBSTITUTE(Y581, CHAR(13), ""), CHAR(10), " "))), sizeList!A:A, 0)),
        IF(ISNUMBER(MATCH(Y581, sizeList!A:A, 0)),
            INDEX(sizeList!B:B, MATCH(Y581, sizeList!A:A, 0)),
            IF(ISNUMBER(MATCH(TRIM(CLEAN(SUBSTITUTE(SUBSTITUTE(Y581, CHAR(13), ""), CHAR(10), " "))), sizeList!B:B, 0)),
                INDEX(sizeList!B:B, MATCH(TRIM(CLEAN(SUBSTITUTE(SUBSTITUTE(Y581, CHAR(13), ""), CHAR(10), " "))), sizeList!B:B, 0)),
                IF(ISNUMBER(MATCH(Y581, sizeList!B:B, 0)),
                    INDEX(sizeList!B:B, MATCH(Y581, sizeList!B:B, 0)),
                    "")
            )
        )
    ),
    ""
)</f>
        <v>Shetty</v>
      </c>
      <c r="Y581" s="35" t="s">
        <v>3027</v>
      </c>
      <c r="Z581" s="35" t="s">
        <v>2644</v>
      </c>
      <c r="AA581" s="117" t="str">
        <f t="shared" si="79"/>
        <v>BURGUNDY</v>
      </c>
      <c r="AB581" s="7" t="str">
        <f>IF(AA581="", "", IFERROR(VLOOKUP(AA581, colorList!A:B,2,FALSE),""))</f>
        <v>bordó</v>
      </c>
      <c r="AC581" s="7" t="str">
        <f>IF(Z581="", "", IFERROR(VLOOKUP(Z581, colorList!A:B,2,FALSE),""))</f>
        <v>bordó</v>
      </c>
      <c r="AD581" s="7"/>
    </row>
    <row r="582" spans="1:30" ht="60" customHeight="1" x14ac:dyDescent="0.25">
      <c r="A582" s="53" t="s">
        <v>920</v>
      </c>
      <c r="B582" s="7" t="str" cm="1">
        <f t="array" ref="B582">ProcessN2(S582,A582,C582)</f>
        <v>CA00014_BK</v>
      </c>
      <c r="C582" s="7" t="s">
        <v>1248</v>
      </c>
      <c r="D582" s="52" t="str">
        <f t="shared" si="72"/>
        <v>Supreme póni kötőfék</v>
      </c>
      <c r="E582" s="52" t="s">
        <v>3524</v>
      </c>
      <c r="F582" s="52" t="str">
        <f t="shared" si="73"/>
        <v>FOAL HALTER WITH DOUBLE ADJUSTMENT AND SNAP HOOK</v>
      </c>
      <c r="G582" s="52" t="s">
        <v>2936</v>
      </c>
      <c r="H582" s="116" t="str">
        <f t="shared" si="74"/>
        <v>Supreme</v>
      </c>
      <c r="I582" s="35" t="s">
        <v>3002</v>
      </c>
      <c r="J582" s="53" t="str">
        <f t="shared" si="75"/>
        <v>Lófelszerelés</v>
      </c>
      <c r="K582" s="53" t="s">
        <v>3007</v>
      </c>
      <c r="L582" s="35" t="str">
        <f t="shared" si="76"/>
        <v>Kötőfék és vezetőszár</v>
      </c>
      <c r="M582" s="35" t="s">
        <v>3024</v>
      </c>
      <c r="N582" s="35" t="str">
        <f t="shared" si="77"/>
        <v>Kötőfék</v>
      </c>
      <c r="O582" s="35" t="s">
        <v>3025</v>
      </c>
      <c r="P582" s="35" t="str">
        <f t="shared" si="78"/>
        <v/>
      </c>
      <c r="Q582" s="35"/>
      <c r="R582" s="35" t="s">
        <v>3165</v>
      </c>
      <c r="S582" s="35" t="s">
        <v>1969</v>
      </c>
      <c r="T582" s="34">
        <v>0</v>
      </c>
      <c r="U582" s="35">
        <v>7.5</v>
      </c>
      <c r="V582" s="1" t="s">
        <v>2603</v>
      </c>
      <c r="W582" s="35">
        <v>0.5</v>
      </c>
      <c r="X582" s="35" t="str">
        <f>IFERROR(
    IF(ISNUMBER(MATCH(TRIM(CLEAN(SUBSTITUTE(SUBSTITUTE(Y582, CHAR(13), ""), CHAR(10), " "))), sizeList!A:A, 0)),
        INDEX(sizeList!B:B, MATCH(TRIM(CLEAN(SUBSTITUTE(SUBSTITUTE(Y582, CHAR(13), ""), CHAR(10), " "))), sizeList!A:A, 0)),
        IF(ISNUMBER(MATCH(Y582, sizeList!A:A, 0)),
            INDEX(sizeList!B:B, MATCH(Y582, sizeList!A:A, 0)),
            IF(ISNUMBER(MATCH(TRIM(CLEAN(SUBSTITUTE(SUBSTITUTE(Y582, CHAR(13), ""), CHAR(10), " "))), sizeList!B:B, 0)),
                INDEX(sizeList!B:B, MATCH(TRIM(CLEAN(SUBSTITUTE(SUBSTITUTE(Y582, CHAR(13), ""), CHAR(10), " "))), sizeList!B:B, 0)),
                IF(ISNUMBER(MATCH(Y582, sizeList!B:B, 0)),
                    INDEX(sizeList!B:B, MATCH(Y582, sizeList!B:B, 0)),
                    "")
            )
        )
    ),
    ""
)</f>
        <v>Shetty</v>
      </c>
      <c r="Y582" s="35" t="s">
        <v>3027</v>
      </c>
      <c r="Z582" s="35" t="s">
        <v>2604</v>
      </c>
      <c r="AA582" s="117" t="str">
        <f t="shared" si="79"/>
        <v>BLACK</v>
      </c>
      <c r="AB582" s="7" t="str">
        <f>IF(AA582="", "", IFERROR(VLOOKUP(AA582, colorList!A:B,2,FALSE),""))</f>
        <v>fekete</v>
      </c>
      <c r="AC582" s="7" t="str">
        <f>IF(Z582="", "", IFERROR(VLOOKUP(Z582, colorList!A:B,2,FALSE),""))</f>
        <v>fekete</v>
      </c>
      <c r="AD582" s="7"/>
    </row>
    <row r="583" spans="1:30" ht="60" customHeight="1" x14ac:dyDescent="0.25">
      <c r="A583" s="53" t="s">
        <v>920</v>
      </c>
      <c r="B583" s="7" t="str" cm="1">
        <f t="array" ref="B583">ProcessN2(S583,A583,C583)</f>
        <v>CA00014_GG</v>
      </c>
      <c r="C583" s="7" t="s">
        <v>1249</v>
      </c>
      <c r="D583" s="52" t="str">
        <f t="shared" si="72"/>
        <v>Supreme póni kötőfék</v>
      </c>
      <c r="E583" s="52" t="s">
        <v>3524</v>
      </c>
      <c r="F583" s="52" t="str">
        <f t="shared" si="73"/>
        <v>FOAL HALTER WITH DOUBLE ADJUSTMENT AND SNAP HOOK</v>
      </c>
      <c r="G583" s="52" t="s">
        <v>2936</v>
      </c>
      <c r="H583" s="116" t="str">
        <f t="shared" si="74"/>
        <v>Supreme</v>
      </c>
      <c r="I583" s="35" t="s">
        <v>3002</v>
      </c>
      <c r="J583" s="53" t="str">
        <f t="shared" si="75"/>
        <v>Lófelszerelés</v>
      </c>
      <c r="K583" s="53" t="s">
        <v>3007</v>
      </c>
      <c r="L583" s="35" t="str">
        <f t="shared" si="76"/>
        <v>Kötőfék és vezetőszár</v>
      </c>
      <c r="M583" s="35" t="s">
        <v>3024</v>
      </c>
      <c r="N583" s="35" t="str">
        <f t="shared" si="77"/>
        <v>Kötőfék</v>
      </c>
      <c r="O583" s="35" t="s">
        <v>3025</v>
      </c>
      <c r="P583" s="35" t="str">
        <f t="shared" si="78"/>
        <v/>
      </c>
      <c r="Q583" s="35"/>
      <c r="R583" s="35" t="s">
        <v>3165</v>
      </c>
      <c r="S583" s="35" t="s">
        <v>1970</v>
      </c>
      <c r="T583" s="34">
        <v>0</v>
      </c>
      <c r="U583" s="35">
        <v>7.5</v>
      </c>
      <c r="V583" s="1" t="s">
        <v>2603</v>
      </c>
      <c r="W583" s="35">
        <v>0.5</v>
      </c>
      <c r="X583" s="35" t="str">
        <f>IFERROR(
    IF(ISNUMBER(MATCH(TRIM(CLEAN(SUBSTITUTE(SUBSTITUTE(Y583, CHAR(13), ""), CHAR(10), " "))), sizeList!A:A, 0)),
        INDEX(sizeList!B:B, MATCH(TRIM(CLEAN(SUBSTITUTE(SUBSTITUTE(Y583, CHAR(13), ""), CHAR(10), " "))), sizeList!A:A, 0)),
        IF(ISNUMBER(MATCH(Y583, sizeList!A:A, 0)),
            INDEX(sizeList!B:B, MATCH(Y583, sizeList!A:A, 0)),
            IF(ISNUMBER(MATCH(TRIM(CLEAN(SUBSTITUTE(SUBSTITUTE(Y583, CHAR(13), ""), CHAR(10), " "))), sizeList!B:B, 0)),
                INDEX(sizeList!B:B, MATCH(TRIM(CLEAN(SUBSTITUTE(SUBSTITUTE(Y583, CHAR(13), ""), CHAR(10), " "))), sizeList!B:B, 0)),
                IF(ISNUMBER(MATCH(Y583, sizeList!B:B, 0)),
                    INDEX(sizeList!B:B, MATCH(Y583, sizeList!B:B, 0)),
                    "")
            )
        )
    ),
    ""
)</f>
        <v>Shetty</v>
      </c>
      <c r="Y583" s="35" t="s">
        <v>3027</v>
      </c>
      <c r="Z583" s="35" t="s">
        <v>2658</v>
      </c>
      <c r="AA583" s="117" t="str">
        <f t="shared" si="79"/>
        <v>GRASS GREEN</v>
      </c>
      <c r="AB583" s="7" t="str">
        <f>IF(AA583="", "", IFERROR(VLOOKUP(AA583, colorList!A:B,2,FALSE),""))</f>
        <v>fű zöld</v>
      </c>
      <c r="AC583" s="7" t="str">
        <f>IF(Z583="", "", IFERROR(VLOOKUP(Z583, colorList!A:B,2,FALSE),""))</f>
        <v>fű zöld</v>
      </c>
      <c r="AD583" s="7"/>
    </row>
    <row r="584" spans="1:30" ht="60" customHeight="1" x14ac:dyDescent="0.25">
      <c r="A584" s="53" t="s">
        <v>920</v>
      </c>
      <c r="B584" s="7" t="str" cm="1">
        <f t="array" ref="B584">ProcessN2(S584,A584,C584)</f>
        <v>CA00014_HG</v>
      </c>
      <c r="C584" s="7" t="s">
        <v>1250</v>
      </c>
      <c r="D584" s="52" t="str">
        <f t="shared" si="72"/>
        <v>Supreme póni kötőfék</v>
      </c>
      <c r="E584" s="52" t="s">
        <v>3524</v>
      </c>
      <c r="F584" s="52" t="str">
        <f t="shared" si="73"/>
        <v>FOAL HALTER WITH DOUBLE ADJUSTMENT AND SNAP HOOK</v>
      </c>
      <c r="G584" s="52" t="s">
        <v>2936</v>
      </c>
      <c r="H584" s="116" t="str">
        <f t="shared" si="74"/>
        <v>Supreme</v>
      </c>
      <c r="I584" s="35" t="s">
        <v>3002</v>
      </c>
      <c r="J584" s="53" t="str">
        <f t="shared" si="75"/>
        <v>Lófelszerelés</v>
      </c>
      <c r="K584" s="53" t="s">
        <v>3007</v>
      </c>
      <c r="L584" s="35" t="str">
        <f t="shared" si="76"/>
        <v>Kötőfék és vezetőszár</v>
      </c>
      <c r="M584" s="35" t="s">
        <v>3024</v>
      </c>
      <c r="N584" s="35" t="str">
        <f t="shared" si="77"/>
        <v>Kötőfék</v>
      </c>
      <c r="O584" s="35" t="s">
        <v>3025</v>
      </c>
      <c r="P584" s="35" t="str">
        <f t="shared" si="78"/>
        <v/>
      </c>
      <c r="Q584" s="35"/>
      <c r="R584" s="35" t="s">
        <v>3165</v>
      </c>
      <c r="S584" s="35" t="s">
        <v>1971</v>
      </c>
      <c r="T584" s="34">
        <v>0</v>
      </c>
      <c r="U584" s="35">
        <v>7.5</v>
      </c>
      <c r="V584" s="1" t="s">
        <v>2603</v>
      </c>
      <c r="W584" s="35">
        <v>0.5</v>
      </c>
      <c r="X584" s="35" t="str">
        <f>IFERROR(
    IF(ISNUMBER(MATCH(TRIM(CLEAN(SUBSTITUTE(SUBSTITUTE(Y584, CHAR(13), ""), CHAR(10), " "))), sizeList!A:A, 0)),
        INDEX(sizeList!B:B, MATCH(TRIM(CLEAN(SUBSTITUTE(SUBSTITUTE(Y584, CHAR(13), ""), CHAR(10), " "))), sizeList!A:A, 0)),
        IF(ISNUMBER(MATCH(Y584, sizeList!A:A, 0)),
            INDEX(sizeList!B:B, MATCH(Y584, sizeList!A:A, 0)),
            IF(ISNUMBER(MATCH(TRIM(CLEAN(SUBSTITUTE(SUBSTITUTE(Y584, CHAR(13), ""), CHAR(10), " "))), sizeList!B:B, 0)),
                INDEX(sizeList!B:B, MATCH(TRIM(CLEAN(SUBSTITUTE(SUBSTITUTE(Y584, CHAR(13), ""), CHAR(10), " "))), sizeList!B:B, 0)),
                IF(ISNUMBER(MATCH(Y584, sizeList!B:B, 0)),
                    INDEX(sizeList!B:B, MATCH(Y584, sizeList!B:B, 0)),
                    "")
            )
        )
    ),
    ""
)</f>
        <v>Shetty</v>
      </c>
      <c r="Y584" s="35" t="s">
        <v>3027</v>
      </c>
      <c r="Z584" s="35" t="s">
        <v>2659</v>
      </c>
      <c r="AA584" s="117" t="str">
        <f t="shared" si="79"/>
        <v>HUNTER GREEN</v>
      </c>
      <c r="AB584" s="7" t="str">
        <f>IF(AA584="", "", IFERROR(VLOOKUP(AA584, colorList!A:B,2,FALSE),""))</f>
        <v>vadász zöld</v>
      </c>
      <c r="AC584" s="7" t="str">
        <f>IF(Z584="", "", IFERROR(VLOOKUP(Z584, colorList!A:B,2,FALSE),""))</f>
        <v>vadász zöld</v>
      </c>
      <c r="AD584" s="7"/>
    </row>
    <row r="585" spans="1:30" ht="60" customHeight="1" x14ac:dyDescent="0.25">
      <c r="A585" s="53" t="s">
        <v>920</v>
      </c>
      <c r="B585" s="7" t="str" cm="1">
        <f t="array" ref="B585">ProcessN2(S585,A585,C585)</f>
        <v>CA00014_LIM</v>
      </c>
      <c r="C585" s="7" t="s">
        <v>1251</v>
      </c>
      <c r="D585" s="52" t="str">
        <f t="shared" si="72"/>
        <v>Supreme póni kötőfék</v>
      </c>
      <c r="E585" s="52" t="s">
        <v>3524</v>
      </c>
      <c r="F585" s="52" t="str">
        <f t="shared" si="73"/>
        <v>FOAL HALTER WITH DOUBLE ADJUSTMENT AND SNAP HOOK</v>
      </c>
      <c r="G585" s="52" t="s">
        <v>2936</v>
      </c>
      <c r="H585" s="116" t="str">
        <f t="shared" si="74"/>
        <v>Supreme</v>
      </c>
      <c r="I585" s="35" t="s">
        <v>3002</v>
      </c>
      <c r="J585" s="53" t="str">
        <f t="shared" si="75"/>
        <v>Lófelszerelés</v>
      </c>
      <c r="K585" s="53" t="s">
        <v>3007</v>
      </c>
      <c r="L585" s="35" t="str">
        <f t="shared" si="76"/>
        <v>Kötőfék és vezetőszár</v>
      </c>
      <c r="M585" s="35" t="s">
        <v>3024</v>
      </c>
      <c r="N585" s="35" t="str">
        <f t="shared" si="77"/>
        <v>Kötőfék</v>
      </c>
      <c r="O585" s="35" t="s">
        <v>3025</v>
      </c>
      <c r="P585" s="35" t="str">
        <f t="shared" si="78"/>
        <v/>
      </c>
      <c r="Q585" s="35"/>
      <c r="R585" s="35" t="s">
        <v>3165</v>
      </c>
      <c r="S585" s="35" t="s">
        <v>1972</v>
      </c>
      <c r="T585" s="34">
        <v>0</v>
      </c>
      <c r="U585" s="35">
        <v>7.5</v>
      </c>
      <c r="V585" s="1" t="s">
        <v>2603</v>
      </c>
      <c r="W585" s="35">
        <v>0.5</v>
      </c>
      <c r="X585" s="35" t="str">
        <f>IFERROR(
    IF(ISNUMBER(MATCH(TRIM(CLEAN(SUBSTITUTE(SUBSTITUTE(Y585, CHAR(13), ""), CHAR(10), " "))), sizeList!A:A, 0)),
        INDEX(sizeList!B:B, MATCH(TRIM(CLEAN(SUBSTITUTE(SUBSTITUTE(Y585, CHAR(13), ""), CHAR(10), " "))), sizeList!A:A, 0)),
        IF(ISNUMBER(MATCH(Y585, sizeList!A:A, 0)),
            INDEX(sizeList!B:B, MATCH(Y585, sizeList!A:A, 0)),
            IF(ISNUMBER(MATCH(TRIM(CLEAN(SUBSTITUTE(SUBSTITUTE(Y585, CHAR(13), ""), CHAR(10), " "))), sizeList!B:B, 0)),
                INDEX(sizeList!B:B, MATCH(TRIM(CLEAN(SUBSTITUTE(SUBSTITUTE(Y585, CHAR(13), ""), CHAR(10), " "))), sizeList!B:B, 0)),
                IF(ISNUMBER(MATCH(Y585, sizeList!B:B, 0)),
                    INDEX(sizeList!B:B, MATCH(Y585, sizeList!B:B, 0)),
                    "")
            )
        )
    ),
    ""
)</f>
        <v>Shetty</v>
      </c>
      <c r="Y585" s="35" t="s">
        <v>3027</v>
      </c>
      <c r="Z585" s="35" t="s">
        <v>2648</v>
      </c>
      <c r="AA585" s="117" t="str">
        <f t="shared" si="79"/>
        <v>LIME</v>
      </c>
      <c r="AB585" s="7" t="str">
        <f>IF(AA585="", "", IFERROR(VLOOKUP(AA585, colorList!A:B,2,FALSE),""))</f>
        <v>lime</v>
      </c>
      <c r="AC585" s="7" t="str">
        <f>IF(Z585="", "", IFERROR(VLOOKUP(Z585, colorList!A:B,2,FALSE),""))</f>
        <v>lime</v>
      </c>
      <c r="AD585" s="7"/>
    </row>
    <row r="586" spans="1:30" ht="60" customHeight="1" x14ac:dyDescent="0.25">
      <c r="A586" s="53" t="s">
        <v>920</v>
      </c>
      <c r="B586" s="7" t="str" cm="1">
        <f t="array" ref="B586">ProcessN2(S586,A586,C586)</f>
        <v>CA00014_NV</v>
      </c>
      <c r="C586" s="7" t="s">
        <v>1252</v>
      </c>
      <c r="D586" s="52" t="str">
        <f t="shared" si="72"/>
        <v>Supreme póni kötőfék</v>
      </c>
      <c r="E586" s="52" t="s">
        <v>3524</v>
      </c>
      <c r="F586" s="52" t="str">
        <f t="shared" si="73"/>
        <v>FOAL HALTER WITH DOUBLE ADJUSTMENT AND SNAP HOOK</v>
      </c>
      <c r="G586" s="52" t="s">
        <v>2936</v>
      </c>
      <c r="H586" s="116" t="str">
        <f t="shared" si="74"/>
        <v>Supreme</v>
      </c>
      <c r="I586" s="35" t="s">
        <v>3002</v>
      </c>
      <c r="J586" s="53" t="str">
        <f t="shared" si="75"/>
        <v>Lófelszerelés</v>
      </c>
      <c r="K586" s="53" t="s">
        <v>3007</v>
      </c>
      <c r="L586" s="35" t="str">
        <f t="shared" si="76"/>
        <v>Kötőfék és vezetőszár</v>
      </c>
      <c r="M586" s="35" t="s">
        <v>3024</v>
      </c>
      <c r="N586" s="35" t="str">
        <f t="shared" si="77"/>
        <v>Kötőfék</v>
      </c>
      <c r="O586" s="35" t="s">
        <v>3025</v>
      </c>
      <c r="P586" s="35" t="str">
        <f t="shared" si="78"/>
        <v/>
      </c>
      <c r="Q586" s="35"/>
      <c r="R586" s="35" t="s">
        <v>3165</v>
      </c>
      <c r="S586" s="35" t="s">
        <v>1973</v>
      </c>
      <c r="T586" s="34">
        <v>0</v>
      </c>
      <c r="U586" s="35">
        <v>7.5</v>
      </c>
      <c r="V586" s="1" t="s">
        <v>2603</v>
      </c>
      <c r="W586" s="35">
        <v>0.5</v>
      </c>
      <c r="X586" s="35" t="str">
        <f>IFERROR(
    IF(ISNUMBER(MATCH(TRIM(CLEAN(SUBSTITUTE(SUBSTITUTE(Y586, CHAR(13), ""), CHAR(10), " "))), sizeList!A:A, 0)),
        INDEX(sizeList!B:B, MATCH(TRIM(CLEAN(SUBSTITUTE(SUBSTITUTE(Y586, CHAR(13), ""), CHAR(10), " "))), sizeList!A:A, 0)),
        IF(ISNUMBER(MATCH(Y586, sizeList!A:A, 0)),
            INDEX(sizeList!B:B, MATCH(Y586, sizeList!A:A, 0)),
            IF(ISNUMBER(MATCH(TRIM(CLEAN(SUBSTITUTE(SUBSTITUTE(Y586, CHAR(13), ""), CHAR(10), " "))), sizeList!B:B, 0)),
                INDEX(sizeList!B:B, MATCH(TRIM(CLEAN(SUBSTITUTE(SUBSTITUTE(Y586, CHAR(13), ""), CHAR(10), " "))), sizeList!B:B, 0)),
                IF(ISNUMBER(MATCH(Y586, sizeList!B:B, 0)),
                    INDEX(sizeList!B:B, MATCH(Y586, sizeList!B:B, 0)),
                    "")
            )
        )
    ),
    ""
)</f>
        <v>Shetty</v>
      </c>
      <c r="Y586" s="35" t="s">
        <v>3027</v>
      </c>
      <c r="Z586" s="35" t="s">
        <v>2657</v>
      </c>
      <c r="AA586" s="117" t="str">
        <f t="shared" si="79"/>
        <v>NAVY</v>
      </c>
      <c r="AB586" s="7" t="str">
        <f>IF(AA586="", "", IFERROR(VLOOKUP(AA586, colorList!A:B,2,FALSE),""))</f>
        <v>tengerészkék</v>
      </c>
      <c r="AC586" s="7" t="str">
        <f>IF(Z586="", "", IFERROR(VLOOKUP(Z586, colorList!A:B,2,FALSE),""))</f>
        <v>tengerészkék</v>
      </c>
      <c r="AD586" s="7"/>
    </row>
    <row r="587" spans="1:30" ht="60" customHeight="1" x14ac:dyDescent="0.25">
      <c r="A587" s="53" t="s">
        <v>920</v>
      </c>
      <c r="B587" s="7" t="str" cm="1">
        <f t="array" ref="B587">ProcessN2(S587,A587,C587)</f>
        <v>CA00014_OR</v>
      </c>
      <c r="C587" s="7" t="s">
        <v>1253</v>
      </c>
      <c r="D587" s="52" t="str">
        <f t="shared" si="72"/>
        <v>Supreme póni kötőfék</v>
      </c>
      <c r="E587" s="52" t="s">
        <v>3524</v>
      </c>
      <c r="F587" s="52" t="str">
        <f t="shared" si="73"/>
        <v>FOAL HALTER WITH DOUBLE ADJUSTMENT AND SNAP HOOK</v>
      </c>
      <c r="G587" s="52" t="s">
        <v>2936</v>
      </c>
      <c r="H587" s="116" t="str">
        <f t="shared" si="74"/>
        <v>Supreme</v>
      </c>
      <c r="I587" s="35" t="s">
        <v>3002</v>
      </c>
      <c r="J587" s="53" t="str">
        <f t="shared" si="75"/>
        <v>Lófelszerelés</v>
      </c>
      <c r="K587" s="53" t="s">
        <v>3007</v>
      </c>
      <c r="L587" s="35" t="str">
        <f t="shared" si="76"/>
        <v>Kötőfék és vezetőszár</v>
      </c>
      <c r="M587" s="35" t="s">
        <v>3024</v>
      </c>
      <c r="N587" s="35" t="str">
        <f t="shared" si="77"/>
        <v>Kötőfék</v>
      </c>
      <c r="O587" s="35" t="s">
        <v>3025</v>
      </c>
      <c r="P587" s="35" t="str">
        <f t="shared" si="78"/>
        <v/>
      </c>
      <c r="Q587" s="35"/>
      <c r="R587" s="35" t="s">
        <v>3165</v>
      </c>
      <c r="S587" s="35" t="s">
        <v>1974</v>
      </c>
      <c r="T587" s="34">
        <v>0</v>
      </c>
      <c r="U587" s="35">
        <v>7.5</v>
      </c>
      <c r="V587" s="1" t="s">
        <v>2603</v>
      </c>
      <c r="W587" s="35">
        <v>0.5</v>
      </c>
      <c r="X587" s="35" t="str">
        <f>IFERROR(
    IF(ISNUMBER(MATCH(TRIM(CLEAN(SUBSTITUTE(SUBSTITUTE(Y587, CHAR(13), ""), CHAR(10), " "))), sizeList!A:A, 0)),
        INDEX(sizeList!B:B, MATCH(TRIM(CLEAN(SUBSTITUTE(SUBSTITUTE(Y587, CHAR(13), ""), CHAR(10), " "))), sizeList!A:A, 0)),
        IF(ISNUMBER(MATCH(Y587, sizeList!A:A, 0)),
            INDEX(sizeList!B:B, MATCH(Y587, sizeList!A:A, 0)),
            IF(ISNUMBER(MATCH(TRIM(CLEAN(SUBSTITUTE(SUBSTITUTE(Y587, CHAR(13), ""), CHAR(10), " "))), sizeList!B:B, 0)),
                INDEX(sizeList!B:B, MATCH(TRIM(CLEAN(SUBSTITUTE(SUBSTITUTE(Y587, CHAR(13), ""), CHAR(10), " "))), sizeList!B:B, 0)),
                IF(ISNUMBER(MATCH(Y587, sizeList!B:B, 0)),
                    INDEX(sizeList!B:B, MATCH(Y587, sizeList!B:B, 0)),
                    "")
            )
        )
    ),
    ""
)</f>
        <v>Shetty</v>
      </c>
      <c r="Y587" s="35" t="s">
        <v>3027</v>
      </c>
      <c r="Z587" s="35" t="s">
        <v>2638</v>
      </c>
      <c r="AA587" s="117" t="str">
        <f t="shared" si="79"/>
        <v>ORANGE</v>
      </c>
      <c r="AB587" s="7" t="str">
        <f>IF(AA587="", "", IFERROR(VLOOKUP(AA587, colorList!A:B,2,FALSE),""))</f>
        <v>narancssárga</v>
      </c>
      <c r="AC587" s="7" t="str">
        <f>IF(Z587="", "", IFERROR(VLOOKUP(Z587, colorList!A:B,2,FALSE),""))</f>
        <v>narancssárga</v>
      </c>
      <c r="AD587" s="7"/>
    </row>
    <row r="588" spans="1:30" ht="60" customHeight="1" x14ac:dyDescent="0.25">
      <c r="A588" s="47" t="s">
        <v>920</v>
      </c>
      <c r="B588" s="7" t="str" cm="1">
        <f t="array" ref="B588">ProcessN2(S588,A588,C588)</f>
        <v>CA00014_PK</v>
      </c>
      <c r="C588" s="7" t="s">
        <v>1254</v>
      </c>
      <c r="D588" s="49" t="str">
        <f t="shared" si="72"/>
        <v>Supreme póni kötőfék</v>
      </c>
      <c r="E588" s="52" t="s">
        <v>3524</v>
      </c>
      <c r="F588" s="52" t="str">
        <f t="shared" si="73"/>
        <v>FOAL HALTER WITH DOUBLE ADJUSTMENT AND SNAP HOOK</v>
      </c>
      <c r="G588" s="49" t="s">
        <v>2936</v>
      </c>
      <c r="H588" s="116" t="str">
        <f t="shared" si="74"/>
        <v>Supreme</v>
      </c>
      <c r="I588" s="34" t="s">
        <v>3002</v>
      </c>
      <c r="J588" s="47" t="str">
        <f t="shared" si="75"/>
        <v>Lófelszerelés</v>
      </c>
      <c r="K588" s="47" t="s">
        <v>3007</v>
      </c>
      <c r="L588" s="34" t="str">
        <f t="shared" si="76"/>
        <v>Kötőfék és vezetőszár</v>
      </c>
      <c r="M588" s="34" t="s">
        <v>3024</v>
      </c>
      <c r="N588" s="35" t="str">
        <f t="shared" si="77"/>
        <v>Kötőfék</v>
      </c>
      <c r="O588" s="35" t="s">
        <v>3025</v>
      </c>
      <c r="P588" s="34" t="str">
        <f t="shared" si="78"/>
        <v/>
      </c>
      <c r="Q588" s="34"/>
      <c r="R588" s="34" t="s">
        <v>3165</v>
      </c>
      <c r="S588" s="34" t="s">
        <v>1975</v>
      </c>
      <c r="T588" s="34">
        <v>0</v>
      </c>
      <c r="U588" s="34">
        <v>7.5</v>
      </c>
      <c r="V588" s="1" t="s">
        <v>2603</v>
      </c>
      <c r="W588" s="35">
        <v>0.5</v>
      </c>
      <c r="X588" s="34" t="str">
        <f>IFERROR(
    IF(ISNUMBER(MATCH(TRIM(CLEAN(SUBSTITUTE(SUBSTITUTE(Y588, CHAR(13), ""), CHAR(10), " "))), sizeList!A:A, 0)),
        INDEX(sizeList!B:B, MATCH(TRIM(CLEAN(SUBSTITUTE(SUBSTITUTE(Y588, CHAR(13), ""), CHAR(10), " "))), sizeList!A:A, 0)),
        IF(ISNUMBER(MATCH(Y588, sizeList!A:A, 0)),
            INDEX(sizeList!B:B, MATCH(Y588, sizeList!A:A, 0)),
            IF(ISNUMBER(MATCH(TRIM(CLEAN(SUBSTITUTE(SUBSTITUTE(Y588, CHAR(13), ""), CHAR(10), " "))), sizeList!B:B, 0)),
                INDEX(sizeList!B:B, MATCH(TRIM(CLEAN(SUBSTITUTE(SUBSTITUTE(Y588, CHAR(13), ""), CHAR(10), " "))), sizeList!B:B, 0)),
                IF(ISNUMBER(MATCH(Y588, sizeList!B:B, 0)),
                    INDEX(sizeList!B:B, MATCH(Y588, sizeList!B:B, 0)),
                    "")
            )
        )
    ),
    ""
)</f>
        <v>Shetty</v>
      </c>
      <c r="Y588" s="34" t="s">
        <v>3027</v>
      </c>
      <c r="Z588" s="34" t="s">
        <v>2649</v>
      </c>
      <c r="AA588" s="117" t="str">
        <f t="shared" si="79"/>
        <v>PINK</v>
      </c>
      <c r="AB588" s="7" t="str">
        <f>IF(AA588="", "", IFERROR(VLOOKUP(AA588, colorList!A:B,2,FALSE),""))</f>
        <v>pink</v>
      </c>
      <c r="AC588" s="7" t="str">
        <f>IF(Z588="", "", IFERROR(VLOOKUP(Z588, colorList!A:B,2,FALSE),""))</f>
        <v>pink</v>
      </c>
      <c r="AD588" s="7"/>
    </row>
    <row r="589" spans="1:30" ht="60" customHeight="1" x14ac:dyDescent="0.25">
      <c r="A589" s="53" t="s">
        <v>920</v>
      </c>
      <c r="B589" s="7" t="str" cm="1">
        <f t="array" ref="B589">ProcessN2(S589,A589,C589)</f>
        <v>CA00014_RE</v>
      </c>
      <c r="C589" s="7" t="s">
        <v>1255</v>
      </c>
      <c r="D589" s="52" t="str">
        <f t="shared" si="72"/>
        <v>Supreme póni kötőfék</v>
      </c>
      <c r="E589" s="52" t="s">
        <v>3524</v>
      </c>
      <c r="F589" s="52" t="str">
        <f t="shared" si="73"/>
        <v>FOAL HALTER WITH DOUBLE ADJUSTMENT AND SNAP HOOK</v>
      </c>
      <c r="G589" s="52" t="s">
        <v>2936</v>
      </c>
      <c r="H589" s="116" t="str">
        <f t="shared" si="74"/>
        <v>Supreme</v>
      </c>
      <c r="I589" s="35" t="s">
        <v>3002</v>
      </c>
      <c r="J589" s="53" t="str">
        <f t="shared" si="75"/>
        <v>Lófelszerelés</v>
      </c>
      <c r="K589" s="53" t="s">
        <v>3007</v>
      </c>
      <c r="L589" s="35" t="str">
        <f t="shared" si="76"/>
        <v>Kötőfék és vezetőszár</v>
      </c>
      <c r="M589" s="35" t="s">
        <v>3024</v>
      </c>
      <c r="N589" s="35" t="str">
        <f t="shared" si="77"/>
        <v>Kötőfék</v>
      </c>
      <c r="O589" s="35" t="s">
        <v>3025</v>
      </c>
      <c r="P589" s="35" t="str">
        <f t="shared" si="78"/>
        <v/>
      </c>
      <c r="Q589" s="35"/>
      <c r="R589" s="35" t="s">
        <v>3165</v>
      </c>
      <c r="S589" s="35" t="s">
        <v>1976</v>
      </c>
      <c r="T589" s="34">
        <v>0</v>
      </c>
      <c r="U589" s="35">
        <v>7.5</v>
      </c>
      <c r="V589" s="1" t="s">
        <v>2603</v>
      </c>
      <c r="W589" s="35">
        <v>0.5</v>
      </c>
      <c r="X589" s="35" t="str">
        <f>IFERROR(
    IF(ISNUMBER(MATCH(TRIM(CLEAN(SUBSTITUTE(SUBSTITUTE(Y589, CHAR(13), ""), CHAR(10), " "))), sizeList!A:A, 0)),
        INDEX(sizeList!B:B, MATCH(TRIM(CLEAN(SUBSTITUTE(SUBSTITUTE(Y589, CHAR(13), ""), CHAR(10), " "))), sizeList!A:A, 0)),
        IF(ISNUMBER(MATCH(Y589, sizeList!A:A, 0)),
            INDEX(sizeList!B:B, MATCH(Y589, sizeList!A:A, 0)),
            IF(ISNUMBER(MATCH(TRIM(CLEAN(SUBSTITUTE(SUBSTITUTE(Y589, CHAR(13), ""), CHAR(10), " "))), sizeList!B:B, 0)),
                INDEX(sizeList!B:B, MATCH(TRIM(CLEAN(SUBSTITUTE(SUBSTITUTE(Y589, CHAR(13), ""), CHAR(10), " "))), sizeList!B:B, 0)),
                IF(ISNUMBER(MATCH(Y589, sizeList!B:B, 0)),
                    INDEX(sizeList!B:B, MATCH(Y589, sizeList!B:B, 0)),
                    "")
            )
        )
    ),
    ""
)</f>
        <v>Shetty</v>
      </c>
      <c r="Y589" s="35" t="s">
        <v>3027</v>
      </c>
      <c r="Z589" s="35" t="s">
        <v>2640</v>
      </c>
      <c r="AA589" s="117" t="str">
        <f t="shared" si="79"/>
        <v>RED</v>
      </c>
      <c r="AB589" s="7" t="str">
        <f>IF(AA589="", "", IFERROR(VLOOKUP(AA589, colorList!A:B,2,FALSE),""))</f>
        <v>piros</v>
      </c>
      <c r="AC589" s="7" t="str">
        <f>IF(Z589="", "", IFERROR(VLOOKUP(Z589, colorList!A:B,2,FALSE),""))</f>
        <v>piros</v>
      </c>
      <c r="AD589" s="7"/>
    </row>
    <row r="590" spans="1:30" ht="60" customHeight="1" x14ac:dyDescent="0.25">
      <c r="A590" s="53" t="s">
        <v>920</v>
      </c>
      <c r="B590" s="7" t="str" cm="1">
        <f t="array" ref="B590">ProcessN2(S590,A590,C590)</f>
        <v>CA00014_ROY</v>
      </c>
      <c r="C590" s="7" t="s">
        <v>1256</v>
      </c>
      <c r="D590" s="52" t="str">
        <f t="shared" si="72"/>
        <v>Supreme póni kötőfék</v>
      </c>
      <c r="E590" s="52" t="s">
        <v>3524</v>
      </c>
      <c r="F590" s="52" t="str">
        <f t="shared" si="73"/>
        <v>FOAL HALTER WITH DOUBLE ADJUSTMENT AND SNAP HOOK</v>
      </c>
      <c r="G590" s="52" t="s">
        <v>2936</v>
      </c>
      <c r="H590" s="116" t="str">
        <f t="shared" si="74"/>
        <v>Supreme</v>
      </c>
      <c r="I590" s="35" t="s">
        <v>3002</v>
      </c>
      <c r="J590" s="53" t="str">
        <f t="shared" si="75"/>
        <v>Lófelszerelés</v>
      </c>
      <c r="K590" s="53" t="s">
        <v>3007</v>
      </c>
      <c r="L590" s="35" t="str">
        <f t="shared" si="76"/>
        <v>Kötőfék és vezetőszár</v>
      </c>
      <c r="M590" s="35" t="s">
        <v>3024</v>
      </c>
      <c r="N590" s="35" t="str">
        <f t="shared" si="77"/>
        <v>Kötőfék</v>
      </c>
      <c r="O590" s="35" t="s">
        <v>3025</v>
      </c>
      <c r="P590" s="35" t="str">
        <f t="shared" si="78"/>
        <v/>
      </c>
      <c r="Q590" s="35"/>
      <c r="R590" s="35" t="s">
        <v>3165</v>
      </c>
      <c r="S590" s="35" t="s">
        <v>1977</v>
      </c>
      <c r="T590" s="34">
        <v>0</v>
      </c>
      <c r="U590" s="35">
        <v>7.5</v>
      </c>
      <c r="V590" s="1" t="s">
        <v>2603</v>
      </c>
      <c r="W590" s="35">
        <v>0.5</v>
      </c>
      <c r="X590" s="35" t="str">
        <f>IFERROR(
    IF(ISNUMBER(MATCH(TRIM(CLEAN(SUBSTITUTE(SUBSTITUTE(Y590, CHAR(13), ""), CHAR(10), " "))), sizeList!A:A, 0)),
        INDEX(sizeList!B:B, MATCH(TRIM(CLEAN(SUBSTITUTE(SUBSTITUTE(Y590, CHAR(13), ""), CHAR(10), " "))), sizeList!A:A, 0)),
        IF(ISNUMBER(MATCH(Y590, sizeList!A:A, 0)),
            INDEX(sizeList!B:B, MATCH(Y590, sizeList!A:A, 0)),
            IF(ISNUMBER(MATCH(TRIM(CLEAN(SUBSTITUTE(SUBSTITUTE(Y590, CHAR(13), ""), CHAR(10), " "))), sizeList!B:B, 0)),
                INDEX(sizeList!B:B, MATCH(TRIM(CLEAN(SUBSTITUTE(SUBSTITUTE(Y590, CHAR(13), ""), CHAR(10), " "))), sizeList!B:B, 0)),
                IF(ISNUMBER(MATCH(Y590, sizeList!B:B, 0)),
                    INDEX(sizeList!B:B, MATCH(Y590, sizeList!B:B, 0)),
                    "")
            )
        )
    ),
    ""
)</f>
        <v>Shetty</v>
      </c>
      <c r="Y590" s="35" t="s">
        <v>3027</v>
      </c>
      <c r="Z590" s="35" t="s">
        <v>2652</v>
      </c>
      <c r="AA590" s="117" t="str">
        <f t="shared" si="79"/>
        <v>ROYAL BLUE</v>
      </c>
      <c r="AB590" s="7" t="str">
        <f>IF(AA590="", "", IFERROR(VLOOKUP(AA590, colorList!A:B,2,FALSE),""))</f>
        <v>királykék</v>
      </c>
      <c r="AC590" s="7" t="str">
        <f>IF(Z590="", "", IFERROR(VLOOKUP(Z590, colorList!A:B,2,FALSE),""))</f>
        <v>királykék</v>
      </c>
      <c r="AD590" s="7"/>
    </row>
    <row r="591" spans="1:30" ht="60" customHeight="1" x14ac:dyDescent="0.25">
      <c r="A591" s="47" t="s">
        <v>920</v>
      </c>
      <c r="B591" s="7" t="str" cm="1">
        <f t="array" ref="B591">ProcessN2(S591,A591,C591)</f>
        <v>CA00014_TUR</v>
      </c>
      <c r="C591" s="7" t="s">
        <v>1257</v>
      </c>
      <c r="D591" s="49" t="str">
        <f t="shared" si="72"/>
        <v>Supreme póni kötőfék</v>
      </c>
      <c r="E591" s="52" t="s">
        <v>3524</v>
      </c>
      <c r="F591" s="52" t="str">
        <f t="shared" si="73"/>
        <v>FOAL HALTER WITH DOUBLE ADJUSTMENT AND SNAP HOOK</v>
      </c>
      <c r="G591" s="49" t="s">
        <v>2936</v>
      </c>
      <c r="H591" s="116" t="str">
        <f t="shared" si="74"/>
        <v>Supreme</v>
      </c>
      <c r="I591" s="34" t="s">
        <v>3002</v>
      </c>
      <c r="J591" s="47" t="str">
        <f t="shared" si="75"/>
        <v>Lófelszerelés</v>
      </c>
      <c r="K591" s="47" t="s">
        <v>3007</v>
      </c>
      <c r="L591" s="34" t="str">
        <f t="shared" si="76"/>
        <v>Kötőfék és vezetőszár</v>
      </c>
      <c r="M591" s="34" t="s">
        <v>3024</v>
      </c>
      <c r="N591" s="35" t="str">
        <f t="shared" si="77"/>
        <v>Kötőfék</v>
      </c>
      <c r="O591" s="35" t="s">
        <v>3025</v>
      </c>
      <c r="P591" s="34" t="str">
        <f t="shared" si="78"/>
        <v/>
      </c>
      <c r="Q591" s="34"/>
      <c r="R591" s="34" t="s">
        <v>3165</v>
      </c>
      <c r="S591" s="34" t="s">
        <v>1978</v>
      </c>
      <c r="T591" s="34">
        <v>0</v>
      </c>
      <c r="U591" s="34">
        <v>7.5</v>
      </c>
      <c r="V591" s="1" t="s">
        <v>2603</v>
      </c>
      <c r="W591" s="35">
        <v>0.5</v>
      </c>
      <c r="X591" s="34" t="str">
        <f>IFERROR(
    IF(ISNUMBER(MATCH(TRIM(CLEAN(SUBSTITUTE(SUBSTITUTE(Y591, CHAR(13), ""), CHAR(10), " "))), sizeList!A:A, 0)),
        INDEX(sizeList!B:B, MATCH(TRIM(CLEAN(SUBSTITUTE(SUBSTITUTE(Y591, CHAR(13), ""), CHAR(10), " "))), sizeList!A:A, 0)),
        IF(ISNUMBER(MATCH(Y591, sizeList!A:A, 0)),
            INDEX(sizeList!B:B, MATCH(Y591, sizeList!A:A, 0)),
            IF(ISNUMBER(MATCH(TRIM(CLEAN(SUBSTITUTE(SUBSTITUTE(Y591, CHAR(13), ""), CHAR(10), " "))), sizeList!B:B, 0)),
                INDEX(sizeList!B:B, MATCH(TRIM(CLEAN(SUBSTITUTE(SUBSTITUTE(Y591, CHAR(13), ""), CHAR(10), " "))), sizeList!B:B, 0)),
                IF(ISNUMBER(MATCH(Y591, sizeList!B:B, 0)),
                    INDEX(sizeList!B:B, MATCH(Y591, sizeList!B:B, 0)),
                    "")
            )
        )
    ),
    ""
)</f>
        <v>Shetty</v>
      </c>
      <c r="Y591" s="34" t="s">
        <v>3027</v>
      </c>
      <c r="Z591" s="34" t="s">
        <v>2655</v>
      </c>
      <c r="AA591" s="117" t="str">
        <f t="shared" si="79"/>
        <v>TURQUOISE</v>
      </c>
      <c r="AB591" s="7" t="str">
        <f>IF(AA591="", "", IFERROR(VLOOKUP(AA591, colorList!A:B,2,FALSE),""))</f>
        <v>türkiz</v>
      </c>
      <c r="AC591" s="7" t="str">
        <f>IF(Z591="", "", IFERROR(VLOOKUP(Z591, colorList!A:B,2,FALSE),""))</f>
        <v>türkiz</v>
      </c>
      <c r="AD591" s="7"/>
    </row>
    <row r="592" spans="1:30" ht="60" customHeight="1" x14ac:dyDescent="0.25">
      <c r="A592" s="47" t="s">
        <v>920</v>
      </c>
      <c r="B592" s="7" t="str" cm="1">
        <f t="array" ref="B592">ProcessN2(S592,A592,C592)</f>
        <v>CA00014_YL</v>
      </c>
      <c r="C592" s="7" t="s">
        <v>1258</v>
      </c>
      <c r="D592" s="49" t="str">
        <f t="shared" si="72"/>
        <v>Supreme póni kötőfék</v>
      </c>
      <c r="E592" s="52" t="s">
        <v>3524</v>
      </c>
      <c r="F592" s="52" t="str">
        <f t="shared" si="73"/>
        <v>FOAL HALTER WITH DOUBLE ADJUSTMENT AND SNAP HOOK</v>
      </c>
      <c r="G592" s="49" t="s">
        <v>2936</v>
      </c>
      <c r="H592" s="116" t="str">
        <f t="shared" si="74"/>
        <v>Supreme</v>
      </c>
      <c r="I592" s="34" t="s">
        <v>3002</v>
      </c>
      <c r="J592" s="47" t="str">
        <f t="shared" si="75"/>
        <v>Lófelszerelés</v>
      </c>
      <c r="K592" s="47" t="s">
        <v>3007</v>
      </c>
      <c r="L592" s="34" t="str">
        <f t="shared" si="76"/>
        <v>Kötőfék és vezetőszár</v>
      </c>
      <c r="M592" s="34" t="s">
        <v>3024</v>
      </c>
      <c r="N592" s="35" t="str">
        <f t="shared" si="77"/>
        <v>Kötőfék</v>
      </c>
      <c r="O592" s="35" t="s">
        <v>3025</v>
      </c>
      <c r="P592" s="34" t="str">
        <f t="shared" si="78"/>
        <v/>
      </c>
      <c r="Q592" s="34"/>
      <c r="R592" s="34" t="s">
        <v>3165</v>
      </c>
      <c r="S592" s="34" t="s">
        <v>1979</v>
      </c>
      <c r="T592" s="34">
        <v>0</v>
      </c>
      <c r="U592" s="34">
        <v>7.5</v>
      </c>
      <c r="V592" s="1" t="s">
        <v>2603</v>
      </c>
      <c r="W592" s="35">
        <v>0.5</v>
      </c>
      <c r="X592" s="34" t="str">
        <f>IFERROR(
    IF(ISNUMBER(MATCH(TRIM(CLEAN(SUBSTITUTE(SUBSTITUTE(Y592, CHAR(13), ""), CHAR(10), " "))), sizeList!A:A, 0)),
        INDEX(sizeList!B:B, MATCH(TRIM(CLEAN(SUBSTITUTE(SUBSTITUTE(Y592, CHAR(13), ""), CHAR(10), " "))), sizeList!A:A, 0)),
        IF(ISNUMBER(MATCH(Y592, sizeList!A:A, 0)),
            INDEX(sizeList!B:B, MATCH(Y592, sizeList!A:A, 0)),
            IF(ISNUMBER(MATCH(TRIM(CLEAN(SUBSTITUTE(SUBSTITUTE(Y592, CHAR(13), ""), CHAR(10), " "))), sizeList!B:B, 0)),
                INDEX(sizeList!B:B, MATCH(TRIM(CLEAN(SUBSTITUTE(SUBSTITUTE(Y592, CHAR(13), ""), CHAR(10), " "))), sizeList!B:B, 0)),
                IF(ISNUMBER(MATCH(Y592, sizeList!B:B, 0)),
                    INDEX(sizeList!B:B, MATCH(Y592, sizeList!B:B, 0)),
                    "")
            )
        )
    ),
    ""
)</f>
        <v>Shetty</v>
      </c>
      <c r="Y592" s="34" t="s">
        <v>3027</v>
      </c>
      <c r="Z592" s="34" t="s">
        <v>2654</v>
      </c>
      <c r="AA592" s="117" t="str">
        <f t="shared" si="79"/>
        <v>YELLOW</v>
      </c>
      <c r="AB592" s="7" t="str">
        <f>IF(AA592="", "", IFERROR(VLOOKUP(AA592, colorList!A:B,2,FALSE),""))</f>
        <v>sárga</v>
      </c>
      <c r="AC592" s="7" t="str">
        <f>IF(Z592="", "", IFERROR(VLOOKUP(Z592, colorList!A:B,2,FALSE),""))</f>
        <v>sárga</v>
      </c>
      <c r="AD592" s="7"/>
    </row>
    <row r="593" spans="1:30" ht="60" customHeight="1" x14ac:dyDescent="0.25">
      <c r="A593" s="53" t="s">
        <v>948</v>
      </c>
      <c r="B593" s="7" t="str" cm="1">
        <f t="array" ref="B593">ProcessN2(S593,A593,C593)</f>
        <v>CA00031_BK_BK</v>
      </c>
      <c r="C593" s="7" t="s">
        <v>1277</v>
      </c>
      <c r="D593" s="78" t="str">
        <f t="shared" si="72"/>
        <v>Equestro White Trim kötőfék vezetőszárral</v>
      </c>
      <c r="E593" s="78" t="s">
        <v>2839</v>
      </c>
      <c r="F593" s="52" t="str">
        <f t="shared" si="73"/>
        <v>Halter with fleece padding and snap hook</v>
      </c>
      <c r="G593" s="52" t="s">
        <v>2964</v>
      </c>
      <c r="H593" s="116" t="str">
        <f t="shared" si="74"/>
        <v>Equestro</v>
      </c>
      <c r="I593" s="35" t="s">
        <v>3000</v>
      </c>
      <c r="J593" s="53" t="str">
        <f t="shared" si="75"/>
        <v>Lófelszerelés</v>
      </c>
      <c r="K593" s="53" t="s">
        <v>3007</v>
      </c>
      <c r="L593" s="35" t="str">
        <f t="shared" si="76"/>
        <v>Kötőfék és vezetőszár</v>
      </c>
      <c r="M593" s="35" t="s">
        <v>3024</v>
      </c>
      <c r="N593" s="35" t="str">
        <f t="shared" si="77"/>
        <v>Kötőfék</v>
      </c>
      <c r="O593" s="35" t="s">
        <v>3025</v>
      </c>
      <c r="P593" s="35" t="str">
        <f t="shared" si="78"/>
        <v/>
      </c>
      <c r="Q593" s="35"/>
      <c r="R593" s="50" t="s">
        <v>3192</v>
      </c>
      <c r="S593" s="35" t="s">
        <v>2297</v>
      </c>
      <c r="T593" s="34">
        <v>0</v>
      </c>
      <c r="U593" s="35">
        <v>59</v>
      </c>
      <c r="V593" s="1" t="s">
        <v>2603</v>
      </c>
      <c r="W593" s="35">
        <v>0.5</v>
      </c>
      <c r="X593" s="35" t="str">
        <f>IFERROR(
    IF(ISNUMBER(MATCH(TRIM(CLEAN(SUBSTITUTE(SUBSTITUTE(Y593, CHAR(13), ""), CHAR(10), " "))), sizeList!A:A, 0)),
        INDEX(sizeList!B:B, MATCH(TRIM(CLEAN(SUBSTITUTE(SUBSTITUTE(Y593, CHAR(13), ""), CHAR(10), " "))), sizeList!A:A, 0)),
        IF(ISNUMBER(MATCH(Y593, sizeList!A:A, 0)),
            INDEX(sizeList!B:B, MATCH(Y593, sizeList!A:A, 0)),
            IF(ISNUMBER(MATCH(TRIM(CLEAN(SUBSTITUTE(SUBSTITUTE(Y593, CHAR(13), ""), CHAR(10), " "))), sizeList!B:B, 0)),
                INDEX(sizeList!B:B, MATCH(TRIM(CLEAN(SUBSTITUTE(SUBSTITUTE(Y593, CHAR(13), ""), CHAR(10), " "))), sizeList!B:B, 0)),
                IF(ISNUMBER(MATCH(Y593, sizeList!B:B, 0)),
                    INDEX(sizeList!B:B, MATCH(Y593, sizeList!B:B, 0)),
                    "")
            )
        )
    ),
    ""
)</f>
        <v>Póni</v>
      </c>
      <c r="Y593" s="35" t="s">
        <v>504</v>
      </c>
      <c r="Z593" s="35" t="s">
        <v>2617</v>
      </c>
      <c r="AA593" s="117" t="str">
        <f t="shared" si="79"/>
        <v>BLACK/BLACK</v>
      </c>
      <c r="AB593" s="7" t="str">
        <f>IF(AA593="", "", IFERROR(VLOOKUP(AA593, colorList!A:B,2,FALSE),""))</f>
        <v>fekete/fekete</v>
      </c>
      <c r="AC593" s="7" t="str">
        <f>IF(Z593="", "", IFERROR(VLOOKUP(Z593, colorList!A:B,2,FALSE),""))</f>
        <v>fekete/fekete</v>
      </c>
      <c r="AD593" s="7"/>
    </row>
    <row r="594" spans="1:30" ht="60" customHeight="1" x14ac:dyDescent="0.25">
      <c r="A594" s="53" t="s">
        <v>948</v>
      </c>
      <c r="B594" s="7" t="str" cm="1">
        <f t="array" ref="B594">ProcessN2(S594,A594,C594)</f>
        <v>CA00031_LIM_BK</v>
      </c>
      <c r="C594" s="7" t="s">
        <v>1278</v>
      </c>
      <c r="D594" s="78" t="str">
        <f t="shared" si="72"/>
        <v>Equestro White Trim kötőfék vezetőszárral</v>
      </c>
      <c r="E594" s="78" t="s">
        <v>2839</v>
      </c>
      <c r="F594" s="52" t="str">
        <f t="shared" si="73"/>
        <v>Halter with fleece padding and snap hook</v>
      </c>
      <c r="G594" s="52" t="s">
        <v>2964</v>
      </c>
      <c r="H594" s="116" t="str">
        <f t="shared" si="74"/>
        <v>Equestro</v>
      </c>
      <c r="I594" s="35" t="s">
        <v>3000</v>
      </c>
      <c r="J594" s="53" t="str">
        <f t="shared" si="75"/>
        <v>Lófelszerelés</v>
      </c>
      <c r="K594" s="53" t="s">
        <v>3007</v>
      </c>
      <c r="L594" s="35" t="str">
        <f t="shared" si="76"/>
        <v>Kötőfék és vezetőszár</v>
      </c>
      <c r="M594" s="35" t="s">
        <v>3024</v>
      </c>
      <c r="N594" s="35" t="str">
        <f t="shared" si="77"/>
        <v>Kötőfék</v>
      </c>
      <c r="O594" s="35" t="s">
        <v>3025</v>
      </c>
      <c r="P594" s="35" t="str">
        <f t="shared" si="78"/>
        <v/>
      </c>
      <c r="Q594" s="35"/>
      <c r="R594" s="50" t="s">
        <v>3192</v>
      </c>
      <c r="S594" s="35" t="s">
        <v>2298</v>
      </c>
      <c r="T594" s="34">
        <v>0</v>
      </c>
      <c r="U594" s="35">
        <v>59</v>
      </c>
      <c r="V594" s="1" t="s">
        <v>2603</v>
      </c>
      <c r="W594" s="35">
        <v>0.5</v>
      </c>
      <c r="X594" s="35" t="str">
        <f>IFERROR(
    IF(ISNUMBER(MATCH(TRIM(CLEAN(SUBSTITUTE(SUBSTITUTE(Y594, CHAR(13), ""), CHAR(10), " "))), sizeList!A:A, 0)),
        INDEX(sizeList!B:B, MATCH(TRIM(CLEAN(SUBSTITUTE(SUBSTITUTE(Y594, CHAR(13), ""), CHAR(10), " "))), sizeList!A:A, 0)),
        IF(ISNUMBER(MATCH(Y594, sizeList!A:A, 0)),
            INDEX(sizeList!B:B, MATCH(Y594, sizeList!A:A, 0)),
            IF(ISNUMBER(MATCH(TRIM(CLEAN(SUBSTITUTE(SUBSTITUTE(Y594, CHAR(13), ""), CHAR(10), " "))), sizeList!B:B, 0)),
                INDEX(sizeList!B:B, MATCH(TRIM(CLEAN(SUBSTITUTE(SUBSTITUTE(Y594, CHAR(13), ""), CHAR(10), " "))), sizeList!B:B, 0)),
                IF(ISNUMBER(MATCH(Y594, sizeList!B:B, 0)),
                    INDEX(sizeList!B:B, MATCH(Y594, sizeList!B:B, 0)),
                    "")
            )
        )
    ),
    ""
)</f>
        <v>Póni</v>
      </c>
      <c r="Y594" s="35" t="s">
        <v>504</v>
      </c>
      <c r="Z594" s="35" t="s">
        <v>2661</v>
      </c>
      <c r="AA594" s="117" t="str">
        <f t="shared" si="79"/>
        <v>LIME/BLACK</v>
      </c>
      <c r="AB594" s="7" t="str">
        <f>IF(AA594="", "", IFERROR(VLOOKUP(AA594, colorList!A:B,2,FALSE),""))</f>
        <v>lime/fekete</v>
      </c>
      <c r="AC594" s="7" t="str">
        <f>IF(Z594="", "", IFERROR(VLOOKUP(Z594, colorList!A:B,2,FALSE),""))</f>
        <v>lime/fekete</v>
      </c>
      <c r="AD594" s="7"/>
    </row>
    <row r="595" spans="1:30" ht="60" customHeight="1" x14ac:dyDescent="0.25">
      <c r="A595" s="53" t="s">
        <v>948</v>
      </c>
      <c r="B595" s="7" t="str" cm="1">
        <f t="array" ref="B595">ProcessN2(S595,A595,C595)</f>
        <v>CA00031_NV_FUC</v>
      </c>
      <c r="C595" s="7" t="s">
        <v>1279</v>
      </c>
      <c r="D595" s="78" t="str">
        <f t="shared" si="72"/>
        <v>Equestro White Trim kötőfék vezetőszárral</v>
      </c>
      <c r="E595" s="78" t="s">
        <v>2839</v>
      </c>
      <c r="F595" s="52" t="str">
        <f t="shared" si="73"/>
        <v>Halter with fleece padding and snap hook</v>
      </c>
      <c r="G595" s="52" t="s">
        <v>2964</v>
      </c>
      <c r="H595" s="116" t="str">
        <f t="shared" si="74"/>
        <v>Equestro</v>
      </c>
      <c r="I595" s="35" t="s">
        <v>3000</v>
      </c>
      <c r="J595" s="53" t="str">
        <f t="shared" si="75"/>
        <v>Lófelszerelés</v>
      </c>
      <c r="K595" s="53" t="s">
        <v>3007</v>
      </c>
      <c r="L595" s="35" t="str">
        <f t="shared" si="76"/>
        <v>Kötőfék és vezetőszár</v>
      </c>
      <c r="M595" s="35" t="s">
        <v>3024</v>
      </c>
      <c r="N595" s="35" t="str">
        <f t="shared" si="77"/>
        <v>Kötőfék</v>
      </c>
      <c r="O595" s="35" t="s">
        <v>3025</v>
      </c>
      <c r="P595" s="35" t="str">
        <f t="shared" si="78"/>
        <v/>
      </c>
      <c r="Q595" s="35"/>
      <c r="R595" s="50" t="s">
        <v>3192</v>
      </c>
      <c r="S595" s="35" t="s">
        <v>2299</v>
      </c>
      <c r="T595" s="34">
        <v>0</v>
      </c>
      <c r="U595" s="35">
        <v>59</v>
      </c>
      <c r="V595" s="1" t="s">
        <v>2603</v>
      </c>
      <c r="W595" s="35">
        <v>0.5</v>
      </c>
      <c r="X595" s="35" t="str">
        <f>IFERROR(
    IF(ISNUMBER(MATCH(TRIM(CLEAN(SUBSTITUTE(SUBSTITUTE(Y595, CHAR(13), ""), CHAR(10), " "))), sizeList!A:A, 0)),
        INDEX(sizeList!B:B, MATCH(TRIM(CLEAN(SUBSTITUTE(SUBSTITUTE(Y595, CHAR(13), ""), CHAR(10), " "))), sizeList!A:A, 0)),
        IF(ISNUMBER(MATCH(Y595, sizeList!A:A, 0)),
            INDEX(sizeList!B:B, MATCH(Y595, sizeList!A:A, 0)),
            IF(ISNUMBER(MATCH(TRIM(CLEAN(SUBSTITUTE(SUBSTITUTE(Y595, CHAR(13), ""), CHAR(10), " "))), sizeList!B:B, 0)),
                INDEX(sizeList!B:B, MATCH(TRIM(CLEAN(SUBSTITUTE(SUBSTITUTE(Y595, CHAR(13), ""), CHAR(10), " "))), sizeList!B:B, 0)),
                IF(ISNUMBER(MATCH(Y595, sizeList!B:B, 0)),
                    INDEX(sizeList!B:B, MATCH(Y595, sizeList!B:B, 0)),
                    "")
            )
        )
    ),
    ""
)</f>
        <v>Póni</v>
      </c>
      <c r="Y595" s="35" t="s">
        <v>504</v>
      </c>
      <c r="Z595" s="35" t="s">
        <v>2662</v>
      </c>
      <c r="AA595" s="117" t="str">
        <f t="shared" si="79"/>
        <v>NAVY/FUCSIA</v>
      </c>
      <c r="AB595" s="7" t="str">
        <f>IF(AA595="", "", IFERROR(VLOOKUP(AA595, colorList!A:B,2,FALSE),""))</f>
        <v>tengerészkék/fukszia</v>
      </c>
      <c r="AC595" s="7" t="str">
        <f>IF(Z595="", "", IFERROR(VLOOKUP(Z595, colorList!A:B,2,FALSE),""))</f>
        <v>tengerészkék/fukszia</v>
      </c>
      <c r="AD595" s="7"/>
    </row>
    <row r="596" spans="1:30" ht="60" customHeight="1" x14ac:dyDescent="0.25">
      <c r="A596" s="53" t="s">
        <v>948</v>
      </c>
      <c r="B596" s="7" t="str" cm="1">
        <f t="array" ref="B596">ProcessN2(S596,A596,C596)</f>
        <v>CA00031_NV_LB</v>
      </c>
      <c r="C596" s="7" t="s">
        <v>1280</v>
      </c>
      <c r="D596" s="78" t="str">
        <f t="shared" si="72"/>
        <v>Equestro White Trim kötőfék vezetőszárral</v>
      </c>
      <c r="E596" s="78" t="s">
        <v>2839</v>
      </c>
      <c r="F596" s="52" t="str">
        <f t="shared" si="73"/>
        <v>Halter with fleece padding and snap hook</v>
      </c>
      <c r="G596" s="52" t="s">
        <v>2964</v>
      </c>
      <c r="H596" s="116" t="str">
        <f t="shared" si="74"/>
        <v>Equestro</v>
      </c>
      <c r="I596" s="35" t="s">
        <v>3000</v>
      </c>
      <c r="J596" s="53" t="str">
        <f t="shared" si="75"/>
        <v>Lófelszerelés</v>
      </c>
      <c r="K596" s="53" t="s">
        <v>3007</v>
      </c>
      <c r="L596" s="35" t="str">
        <f t="shared" si="76"/>
        <v>Kötőfék és vezetőszár</v>
      </c>
      <c r="M596" s="35" t="s">
        <v>3024</v>
      </c>
      <c r="N596" s="35" t="str">
        <f t="shared" si="77"/>
        <v>Kötőfék</v>
      </c>
      <c r="O596" s="35" t="s">
        <v>3025</v>
      </c>
      <c r="P596" s="35" t="str">
        <f t="shared" si="78"/>
        <v/>
      </c>
      <c r="Q596" s="35"/>
      <c r="R596" s="50" t="s">
        <v>3192</v>
      </c>
      <c r="S596" s="35" t="s">
        <v>2300</v>
      </c>
      <c r="T596" s="34">
        <v>0</v>
      </c>
      <c r="U596" s="35">
        <v>59</v>
      </c>
      <c r="V596" s="1" t="s">
        <v>2603</v>
      </c>
      <c r="W596" s="35">
        <v>0.5</v>
      </c>
      <c r="X596" s="35" t="str">
        <f>IFERROR(
    IF(ISNUMBER(MATCH(TRIM(CLEAN(SUBSTITUTE(SUBSTITUTE(Y596, CHAR(13), ""), CHAR(10), " "))), sizeList!A:A, 0)),
        INDEX(sizeList!B:B, MATCH(TRIM(CLEAN(SUBSTITUTE(SUBSTITUTE(Y596, CHAR(13), ""), CHAR(10), " "))), sizeList!A:A, 0)),
        IF(ISNUMBER(MATCH(Y596, sizeList!A:A, 0)),
            INDEX(sizeList!B:B, MATCH(Y596, sizeList!A:A, 0)),
            IF(ISNUMBER(MATCH(TRIM(CLEAN(SUBSTITUTE(SUBSTITUTE(Y596, CHAR(13), ""), CHAR(10), " "))), sizeList!B:B, 0)),
                INDEX(sizeList!B:B, MATCH(TRIM(CLEAN(SUBSTITUTE(SUBSTITUTE(Y596, CHAR(13), ""), CHAR(10), " "))), sizeList!B:B, 0)),
                IF(ISNUMBER(MATCH(Y596, sizeList!B:B, 0)),
                    INDEX(sizeList!B:B, MATCH(Y596, sizeList!B:B, 0)),
                    "")
            )
        )
    ),
    ""
)</f>
        <v>Póni</v>
      </c>
      <c r="Y596" s="35" t="s">
        <v>504</v>
      </c>
      <c r="Z596" s="35" t="s">
        <v>2663</v>
      </c>
      <c r="AA596" s="117" t="str">
        <f t="shared" si="79"/>
        <v>NAVY/LIGHT BLUE</v>
      </c>
      <c r="AB596" s="7" t="str">
        <f>IF(AA596="", "", IFERROR(VLOOKUP(AA596, colorList!A:B,2,FALSE),""))</f>
        <v>tengerészkék/világos kék</v>
      </c>
      <c r="AC596" s="7" t="str">
        <f>IF(Z596="", "", IFERROR(VLOOKUP(Z596, colorList!A:B,2,FALSE),""))</f>
        <v>tengerészkék/világos kék</v>
      </c>
      <c r="AD596" s="7"/>
    </row>
    <row r="597" spans="1:30" ht="60" customHeight="1" x14ac:dyDescent="0.25">
      <c r="A597" s="53" t="s">
        <v>948</v>
      </c>
      <c r="B597" s="7" t="str" cm="1">
        <f t="array" ref="B597">ProcessN2(S597,A597,C597)</f>
        <v>CA00031_NV_RED</v>
      </c>
      <c r="C597" s="7" t="s">
        <v>1281</v>
      </c>
      <c r="D597" s="78" t="str">
        <f t="shared" si="72"/>
        <v>Equestro White Trim kötőfék vezetőszárral</v>
      </c>
      <c r="E597" s="78" t="s">
        <v>2839</v>
      </c>
      <c r="F597" s="52" t="str">
        <f t="shared" si="73"/>
        <v>Halter with fleece padding and snap hook</v>
      </c>
      <c r="G597" s="52" t="s">
        <v>2964</v>
      </c>
      <c r="H597" s="116" t="str">
        <f t="shared" si="74"/>
        <v>Equestro</v>
      </c>
      <c r="I597" s="35" t="s">
        <v>3000</v>
      </c>
      <c r="J597" s="53" t="str">
        <f t="shared" si="75"/>
        <v>Lófelszerelés</v>
      </c>
      <c r="K597" s="53" t="s">
        <v>3007</v>
      </c>
      <c r="L597" s="35" t="str">
        <f t="shared" si="76"/>
        <v>Kötőfék és vezetőszár</v>
      </c>
      <c r="M597" s="35" t="s">
        <v>3024</v>
      </c>
      <c r="N597" s="35" t="str">
        <f t="shared" si="77"/>
        <v>Kötőfék</v>
      </c>
      <c r="O597" s="35" t="s">
        <v>3025</v>
      </c>
      <c r="P597" s="35" t="str">
        <f t="shared" si="78"/>
        <v/>
      </c>
      <c r="Q597" s="35"/>
      <c r="R597" s="50" t="s">
        <v>3192</v>
      </c>
      <c r="S597" s="35" t="s">
        <v>2301</v>
      </c>
      <c r="T597" s="34">
        <v>0</v>
      </c>
      <c r="U597" s="35">
        <v>59</v>
      </c>
      <c r="V597" s="1" t="s">
        <v>2603</v>
      </c>
      <c r="W597" s="35">
        <v>0.5</v>
      </c>
      <c r="X597" s="35" t="str">
        <f>IFERROR(
    IF(ISNUMBER(MATCH(TRIM(CLEAN(SUBSTITUTE(SUBSTITUTE(Y597, CHAR(13), ""), CHAR(10), " "))), sizeList!A:A, 0)),
        INDEX(sizeList!B:B, MATCH(TRIM(CLEAN(SUBSTITUTE(SUBSTITUTE(Y597, CHAR(13), ""), CHAR(10), " "))), sizeList!A:A, 0)),
        IF(ISNUMBER(MATCH(Y597, sizeList!A:A, 0)),
            INDEX(sizeList!B:B, MATCH(Y597, sizeList!A:A, 0)),
            IF(ISNUMBER(MATCH(TRIM(CLEAN(SUBSTITUTE(SUBSTITUTE(Y597, CHAR(13), ""), CHAR(10), " "))), sizeList!B:B, 0)),
                INDEX(sizeList!B:B, MATCH(TRIM(CLEAN(SUBSTITUTE(SUBSTITUTE(Y597, CHAR(13), ""), CHAR(10), " "))), sizeList!B:B, 0)),
                IF(ISNUMBER(MATCH(Y597, sizeList!B:B, 0)),
                    INDEX(sizeList!B:B, MATCH(Y597, sizeList!B:B, 0)),
                    "")
            )
        )
    ),
    ""
)</f>
        <v>Póni</v>
      </c>
      <c r="Y597" s="35" t="s">
        <v>504</v>
      </c>
      <c r="Z597" s="35" t="s">
        <v>2664</v>
      </c>
      <c r="AA597" s="117" t="str">
        <f t="shared" si="79"/>
        <v>NAVY/RED</v>
      </c>
      <c r="AB597" s="7" t="str">
        <f>IF(AA597="", "", IFERROR(VLOOKUP(AA597, colorList!A:B,2,FALSE),""))</f>
        <v>tengerészkék/piros</v>
      </c>
      <c r="AC597" s="7" t="str">
        <f>IF(Z597="", "", IFERROR(VLOOKUP(Z597, colorList!A:B,2,FALSE),""))</f>
        <v>tengerészkék/piros</v>
      </c>
      <c r="AD597" s="7"/>
    </row>
    <row r="598" spans="1:30" ht="60" customHeight="1" x14ac:dyDescent="0.25">
      <c r="A598" s="53" t="s">
        <v>948</v>
      </c>
      <c r="B598" s="7" t="str" cm="1">
        <f t="array" ref="B598">ProcessN2(S598,A598,C598)</f>
        <v>CA00031_RD_BK</v>
      </c>
      <c r="C598" s="7" t="s">
        <v>1282</v>
      </c>
      <c r="D598" s="78" t="str">
        <f t="shared" si="72"/>
        <v>Equestro White Trim kötőfék vezetőszárral</v>
      </c>
      <c r="E598" s="78" t="s">
        <v>2839</v>
      </c>
      <c r="F598" s="52" t="str">
        <f t="shared" si="73"/>
        <v>Halter with fleece padding and snap hook</v>
      </c>
      <c r="G598" s="52" t="s">
        <v>2964</v>
      </c>
      <c r="H598" s="116" t="str">
        <f t="shared" si="74"/>
        <v>Equestro</v>
      </c>
      <c r="I598" s="35" t="s">
        <v>3000</v>
      </c>
      <c r="J598" s="53" t="str">
        <f t="shared" si="75"/>
        <v>Lófelszerelés</v>
      </c>
      <c r="K598" s="53" t="s">
        <v>3007</v>
      </c>
      <c r="L598" s="35" t="str">
        <f t="shared" si="76"/>
        <v>Kötőfék és vezetőszár</v>
      </c>
      <c r="M598" s="35" t="s">
        <v>3024</v>
      </c>
      <c r="N598" s="35" t="str">
        <f t="shared" si="77"/>
        <v>Kötőfék</v>
      </c>
      <c r="O598" s="35" t="s">
        <v>3025</v>
      </c>
      <c r="P598" s="35" t="str">
        <f t="shared" si="78"/>
        <v/>
      </c>
      <c r="Q598" s="35"/>
      <c r="R598" s="50" t="s">
        <v>3192</v>
      </c>
      <c r="S598" s="35" t="s">
        <v>2302</v>
      </c>
      <c r="T598" s="34">
        <v>0</v>
      </c>
      <c r="U598" s="35">
        <v>59</v>
      </c>
      <c r="V598" s="1" t="s">
        <v>2603</v>
      </c>
      <c r="W598" s="35">
        <v>0.5</v>
      </c>
      <c r="X598" s="35" t="str">
        <f>IFERROR(
    IF(ISNUMBER(MATCH(TRIM(CLEAN(SUBSTITUTE(SUBSTITUTE(Y598, CHAR(13), ""), CHAR(10), " "))), sizeList!A:A, 0)),
        INDEX(sizeList!B:B, MATCH(TRIM(CLEAN(SUBSTITUTE(SUBSTITUTE(Y598, CHAR(13), ""), CHAR(10), " "))), sizeList!A:A, 0)),
        IF(ISNUMBER(MATCH(Y598, sizeList!A:A, 0)),
            INDEX(sizeList!B:B, MATCH(Y598, sizeList!A:A, 0)),
            IF(ISNUMBER(MATCH(TRIM(CLEAN(SUBSTITUTE(SUBSTITUTE(Y598, CHAR(13), ""), CHAR(10), " "))), sizeList!B:B, 0)),
                INDEX(sizeList!B:B, MATCH(TRIM(CLEAN(SUBSTITUTE(SUBSTITUTE(Y598, CHAR(13), ""), CHAR(10), " "))), sizeList!B:B, 0)),
                IF(ISNUMBER(MATCH(Y598, sizeList!B:B, 0)),
                    INDEX(sizeList!B:B, MATCH(Y598, sizeList!B:B, 0)),
                    "")
            )
        )
    ),
    ""
)</f>
        <v>Póni</v>
      </c>
      <c r="Y598" s="35" t="s">
        <v>504</v>
      </c>
      <c r="Z598" s="35" t="s">
        <v>2665</v>
      </c>
      <c r="AA598" s="117" t="str">
        <f t="shared" si="79"/>
        <v>RED/BLACK</v>
      </c>
      <c r="AB598" s="7" t="str">
        <f>IF(AA598="", "", IFERROR(VLOOKUP(AA598, colorList!A:B,2,FALSE),""))</f>
        <v>piros/fekete</v>
      </c>
      <c r="AC598" s="7" t="str">
        <f>IF(Z598="", "", IFERROR(VLOOKUP(Z598, colorList!A:B,2,FALSE),""))</f>
        <v>piros/fekete</v>
      </c>
      <c r="AD598" s="7"/>
    </row>
    <row r="599" spans="1:30" ht="60" customHeight="1" x14ac:dyDescent="0.25">
      <c r="A599" s="53" t="s">
        <v>948</v>
      </c>
      <c r="B599" s="7" t="str" cm="1">
        <f t="array" ref="B599">ProcessN2(S599,A599,C599)</f>
        <v>CA00031_ROY_BK</v>
      </c>
      <c r="C599" s="7" t="s">
        <v>1283</v>
      </c>
      <c r="D599" s="78" t="str">
        <f t="shared" si="72"/>
        <v>Equestro White Trim kötőfék vezetőszárral</v>
      </c>
      <c r="E599" s="78" t="s">
        <v>2839</v>
      </c>
      <c r="F599" s="52" t="str">
        <f t="shared" si="73"/>
        <v>Halter with fleece padding and snap hook</v>
      </c>
      <c r="G599" s="52" t="s">
        <v>2964</v>
      </c>
      <c r="H599" s="116" t="str">
        <f t="shared" si="74"/>
        <v>Equestro</v>
      </c>
      <c r="I599" s="35" t="s">
        <v>3000</v>
      </c>
      <c r="J599" s="53" t="str">
        <f t="shared" si="75"/>
        <v>Lófelszerelés</v>
      </c>
      <c r="K599" s="53" t="s">
        <v>3007</v>
      </c>
      <c r="L599" s="35" t="str">
        <f t="shared" si="76"/>
        <v>Kötőfék és vezetőszár</v>
      </c>
      <c r="M599" s="35" t="s">
        <v>3024</v>
      </c>
      <c r="N599" s="35" t="str">
        <f t="shared" si="77"/>
        <v>Kötőfék</v>
      </c>
      <c r="O599" s="35" t="s">
        <v>3025</v>
      </c>
      <c r="P599" s="35" t="str">
        <f t="shared" si="78"/>
        <v/>
      </c>
      <c r="Q599" s="35"/>
      <c r="R599" s="50" t="s">
        <v>3192</v>
      </c>
      <c r="S599" s="35" t="s">
        <v>2303</v>
      </c>
      <c r="T599" s="34">
        <v>0</v>
      </c>
      <c r="U599" s="35">
        <v>59</v>
      </c>
      <c r="V599" s="1" t="s">
        <v>2603</v>
      </c>
      <c r="W599" s="35">
        <v>0.5</v>
      </c>
      <c r="X599" s="35" t="str">
        <f>IFERROR(
    IF(ISNUMBER(MATCH(TRIM(CLEAN(SUBSTITUTE(SUBSTITUTE(Y599, CHAR(13), ""), CHAR(10), " "))), sizeList!A:A, 0)),
        INDEX(sizeList!B:B, MATCH(TRIM(CLEAN(SUBSTITUTE(SUBSTITUTE(Y599, CHAR(13), ""), CHAR(10), " "))), sizeList!A:A, 0)),
        IF(ISNUMBER(MATCH(Y599, sizeList!A:A, 0)),
            INDEX(sizeList!B:B, MATCH(Y599, sizeList!A:A, 0)),
            IF(ISNUMBER(MATCH(TRIM(CLEAN(SUBSTITUTE(SUBSTITUTE(Y599, CHAR(13), ""), CHAR(10), " "))), sizeList!B:B, 0)),
                INDEX(sizeList!B:B, MATCH(TRIM(CLEAN(SUBSTITUTE(SUBSTITUTE(Y599, CHAR(13), ""), CHAR(10), " "))), sizeList!B:B, 0)),
                IF(ISNUMBER(MATCH(Y599, sizeList!B:B, 0)),
                    INDEX(sizeList!B:B, MATCH(Y599, sizeList!B:B, 0)),
                    "")
            )
        )
    ),
    ""
)</f>
        <v>Póni</v>
      </c>
      <c r="Y599" s="35" t="s">
        <v>504</v>
      </c>
      <c r="Z599" s="35" t="s">
        <v>2666</v>
      </c>
      <c r="AA599" s="117" t="str">
        <f t="shared" si="79"/>
        <v>ROYAL/BLACK</v>
      </c>
      <c r="AB599" s="7" t="str">
        <f>IF(AA599="", "", IFERROR(VLOOKUP(AA599, colorList!A:B,2,FALSE),""))</f>
        <v>királykék/fekete</v>
      </c>
      <c r="AC599" s="7" t="str">
        <f>IF(Z599="", "", IFERROR(VLOOKUP(Z599, colorList!A:B,2,FALSE),""))</f>
        <v>királykék/fekete</v>
      </c>
      <c r="AD599" s="7"/>
    </row>
    <row r="600" spans="1:30" ht="60" customHeight="1" x14ac:dyDescent="0.25">
      <c r="A600" s="53" t="s">
        <v>948</v>
      </c>
      <c r="B600" s="7" t="str" cm="1">
        <f t="array" ref="B600">ProcessN2(S600,A600,C600)</f>
        <v>CA00031_BK_BK</v>
      </c>
      <c r="C600" s="7" t="s">
        <v>1284</v>
      </c>
      <c r="D600" s="78" t="str">
        <f t="shared" si="72"/>
        <v>Equestro White Trim kötőfék vezetőszárral</v>
      </c>
      <c r="E600" s="78" t="s">
        <v>2839</v>
      </c>
      <c r="F600" s="52" t="str">
        <f t="shared" si="73"/>
        <v>Halter with fleece padding and snap hook</v>
      </c>
      <c r="G600" s="52" t="s">
        <v>2964</v>
      </c>
      <c r="H600" s="116" t="str">
        <f t="shared" si="74"/>
        <v>Equestro</v>
      </c>
      <c r="I600" s="35" t="s">
        <v>3000</v>
      </c>
      <c r="J600" s="53" t="str">
        <f t="shared" si="75"/>
        <v>Lófelszerelés</v>
      </c>
      <c r="K600" s="53" t="s">
        <v>3007</v>
      </c>
      <c r="L600" s="35" t="str">
        <f t="shared" si="76"/>
        <v>Kötőfék és vezetőszár</v>
      </c>
      <c r="M600" s="35" t="s">
        <v>3024</v>
      </c>
      <c r="N600" s="35" t="str">
        <f t="shared" si="77"/>
        <v>Kötőfék</v>
      </c>
      <c r="O600" s="35" t="s">
        <v>3025</v>
      </c>
      <c r="P600" s="35" t="str">
        <f t="shared" si="78"/>
        <v/>
      </c>
      <c r="Q600" s="35"/>
      <c r="R600" s="50" t="s">
        <v>3192</v>
      </c>
      <c r="S600" s="35" t="s">
        <v>2304</v>
      </c>
      <c r="T600" s="34">
        <v>0</v>
      </c>
      <c r="U600" s="35">
        <v>59</v>
      </c>
      <c r="V600" s="1" t="s">
        <v>2603</v>
      </c>
      <c r="W600" s="35">
        <v>0.5</v>
      </c>
      <c r="X600" s="35" t="str">
        <f>IFERROR(
    IF(ISNUMBER(MATCH(TRIM(CLEAN(SUBSTITUTE(SUBSTITUTE(Y600, CHAR(13), ""), CHAR(10), " "))), sizeList!A:A, 0)),
        INDEX(sizeList!B:B, MATCH(TRIM(CLEAN(SUBSTITUTE(SUBSTITUTE(Y600, CHAR(13), ""), CHAR(10), " "))), sizeList!A:A, 0)),
        IF(ISNUMBER(MATCH(Y600, sizeList!A:A, 0)),
            INDEX(sizeList!B:B, MATCH(Y600, sizeList!A:A, 0)),
            IF(ISNUMBER(MATCH(TRIM(CLEAN(SUBSTITUTE(SUBSTITUTE(Y600, CHAR(13), ""), CHAR(10), " "))), sizeList!B:B, 0)),
                INDEX(sizeList!B:B, MATCH(TRIM(CLEAN(SUBSTITUTE(SUBSTITUTE(Y600, CHAR(13), ""), CHAR(10), " "))), sizeList!B:B, 0)),
                IF(ISNUMBER(MATCH(Y600, sizeList!B:B, 0)),
                    INDEX(sizeList!B:B, MATCH(Y600, sizeList!B:B, 0)),
                    "")
            )
        )
    ),
    ""
)</f>
        <v>Cob</v>
      </c>
      <c r="Y600" s="35" t="s">
        <v>509</v>
      </c>
      <c r="Z600" s="35" t="s">
        <v>2617</v>
      </c>
      <c r="AA600" s="117" t="str">
        <f t="shared" si="79"/>
        <v>BLACK/BLACK</v>
      </c>
      <c r="AB600" s="7" t="str">
        <f>IF(AA600="", "", IFERROR(VLOOKUP(AA600, colorList!A:B,2,FALSE),""))</f>
        <v>fekete/fekete</v>
      </c>
      <c r="AC600" s="7" t="str">
        <f>IF(Z600="", "", IFERROR(VLOOKUP(Z600, colorList!A:B,2,FALSE),""))</f>
        <v>fekete/fekete</v>
      </c>
      <c r="AD600" s="7"/>
    </row>
    <row r="601" spans="1:30" ht="60" customHeight="1" x14ac:dyDescent="0.25">
      <c r="A601" s="53" t="s">
        <v>948</v>
      </c>
      <c r="B601" s="7" t="str" cm="1">
        <f t="array" ref="B601">ProcessN2(S601,A601,C601)</f>
        <v>CA00031_LIM_BK</v>
      </c>
      <c r="C601" s="7" t="s">
        <v>1285</v>
      </c>
      <c r="D601" s="78" t="str">
        <f t="shared" si="72"/>
        <v>Equestro White Trim kötőfék vezetőszárral</v>
      </c>
      <c r="E601" s="78" t="s">
        <v>2839</v>
      </c>
      <c r="F601" s="52" t="str">
        <f t="shared" si="73"/>
        <v>Halter with fleece padding and snap hook</v>
      </c>
      <c r="G601" s="52" t="s">
        <v>2964</v>
      </c>
      <c r="H601" s="116" t="str">
        <f t="shared" si="74"/>
        <v>Equestro</v>
      </c>
      <c r="I601" s="35" t="s">
        <v>3000</v>
      </c>
      <c r="J601" s="53" t="str">
        <f t="shared" si="75"/>
        <v>Lófelszerelés</v>
      </c>
      <c r="K601" s="53" t="s">
        <v>3007</v>
      </c>
      <c r="L601" s="35" t="str">
        <f t="shared" si="76"/>
        <v>Kötőfék és vezetőszár</v>
      </c>
      <c r="M601" s="35" t="s">
        <v>3024</v>
      </c>
      <c r="N601" s="35" t="str">
        <f t="shared" si="77"/>
        <v>Kötőfék</v>
      </c>
      <c r="O601" s="35" t="s">
        <v>3025</v>
      </c>
      <c r="P601" s="35" t="str">
        <f t="shared" si="78"/>
        <v/>
      </c>
      <c r="Q601" s="35"/>
      <c r="R601" s="50" t="s">
        <v>3192</v>
      </c>
      <c r="S601" s="35" t="s">
        <v>2305</v>
      </c>
      <c r="T601" s="34">
        <v>0</v>
      </c>
      <c r="U601" s="35">
        <v>59</v>
      </c>
      <c r="V601" s="1" t="s">
        <v>2603</v>
      </c>
      <c r="W601" s="35">
        <v>0.5</v>
      </c>
      <c r="X601" s="35" t="str">
        <f>IFERROR(
    IF(ISNUMBER(MATCH(TRIM(CLEAN(SUBSTITUTE(SUBSTITUTE(Y601, CHAR(13), ""), CHAR(10), " "))), sizeList!A:A, 0)),
        INDEX(sizeList!B:B, MATCH(TRIM(CLEAN(SUBSTITUTE(SUBSTITUTE(Y601, CHAR(13), ""), CHAR(10), " "))), sizeList!A:A, 0)),
        IF(ISNUMBER(MATCH(Y601, sizeList!A:A, 0)),
            INDEX(sizeList!B:B, MATCH(Y601, sizeList!A:A, 0)),
            IF(ISNUMBER(MATCH(TRIM(CLEAN(SUBSTITUTE(SUBSTITUTE(Y601, CHAR(13), ""), CHAR(10), " "))), sizeList!B:B, 0)),
                INDEX(sizeList!B:B, MATCH(TRIM(CLEAN(SUBSTITUTE(SUBSTITUTE(Y601, CHAR(13), ""), CHAR(10), " "))), sizeList!B:B, 0)),
                IF(ISNUMBER(MATCH(Y601, sizeList!B:B, 0)),
                    INDEX(sizeList!B:B, MATCH(Y601, sizeList!B:B, 0)),
                    "")
            )
        )
    ),
    ""
)</f>
        <v>Cob</v>
      </c>
      <c r="Y601" s="35" t="s">
        <v>509</v>
      </c>
      <c r="Z601" s="35" t="s">
        <v>2661</v>
      </c>
      <c r="AA601" s="117" t="str">
        <f t="shared" si="79"/>
        <v>LIME/BLACK</v>
      </c>
      <c r="AB601" s="7" t="str">
        <f>IF(AA601="", "", IFERROR(VLOOKUP(AA601, colorList!A:B,2,FALSE),""))</f>
        <v>lime/fekete</v>
      </c>
      <c r="AC601" s="7" t="str">
        <f>IF(Z601="", "", IFERROR(VLOOKUP(Z601, colorList!A:B,2,FALSE),""))</f>
        <v>lime/fekete</v>
      </c>
      <c r="AD601" s="7"/>
    </row>
    <row r="602" spans="1:30" ht="60" customHeight="1" x14ac:dyDescent="0.25">
      <c r="A602" s="53" t="s">
        <v>948</v>
      </c>
      <c r="B602" s="7" t="str" cm="1">
        <f t="array" ref="B602">ProcessN2(S602,A602,C602)</f>
        <v>CA00031_NV_FUC</v>
      </c>
      <c r="C602" s="7" t="s">
        <v>1286</v>
      </c>
      <c r="D602" s="78" t="str">
        <f t="shared" si="72"/>
        <v>Equestro White Trim kötőfék vezetőszárral</v>
      </c>
      <c r="E602" s="78" t="s">
        <v>2839</v>
      </c>
      <c r="F602" s="52" t="str">
        <f t="shared" si="73"/>
        <v>Halter with fleece padding and snap hook</v>
      </c>
      <c r="G602" s="52" t="s">
        <v>2964</v>
      </c>
      <c r="H602" s="116" t="str">
        <f t="shared" si="74"/>
        <v>Equestro</v>
      </c>
      <c r="I602" s="35" t="s">
        <v>3000</v>
      </c>
      <c r="J602" s="53" t="str">
        <f t="shared" si="75"/>
        <v>Lófelszerelés</v>
      </c>
      <c r="K602" s="53" t="s">
        <v>3007</v>
      </c>
      <c r="L602" s="35" t="str">
        <f t="shared" si="76"/>
        <v>Kötőfék és vezetőszár</v>
      </c>
      <c r="M602" s="35" t="s">
        <v>3024</v>
      </c>
      <c r="N602" s="35" t="str">
        <f t="shared" si="77"/>
        <v>Kötőfék</v>
      </c>
      <c r="O602" s="35" t="s">
        <v>3025</v>
      </c>
      <c r="P602" s="35" t="str">
        <f t="shared" si="78"/>
        <v/>
      </c>
      <c r="Q602" s="35"/>
      <c r="R602" s="50" t="s">
        <v>3192</v>
      </c>
      <c r="S602" s="35" t="s">
        <v>2306</v>
      </c>
      <c r="T602" s="34">
        <v>0</v>
      </c>
      <c r="U602" s="35">
        <v>59</v>
      </c>
      <c r="V602" s="1" t="s">
        <v>2603</v>
      </c>
      <c r="W602" s="35">
        <v>0.5</v>
      </c>
      <c r="X602" s="35" t="str">
        <f>IFERROR(
    IF(ISNUMBER(MATCH(TRIM(CLEAN(SUBSTITUTE(SUBSTITUTE(Y602, CHAR(13), ""), CHAR(10), " "))), sizeList!A:A, 0)),
        INDEX(sizeList!B:B, MATCH(TRIM(CLEAN(SUBSTITUTE(SUBSTITUTE(Y602, CHAR(13), ""), CHAR(10), " "))), sizeList!A:A, 0)),
        IF(ISNUMBER(MATCH(Y602, sizeList!A:A, 0)),
            INDEX(sizeList!B:B, MATCH(Y602, sizeList!A:A, 0)),
            IF(ISNUMBER(MATCH(TRIM(CLEAN(SUBSTITUTE(SUBSTITUTE(Y602, CHAR(13), ""), CHAR(10), " "))), sizeList!B:B, 0)),
                INDEX(sizeList!B:B, MATCH(TRIM(CLEAN(SUBSTITUTE(SUBSTITUTE(Y602, CHAR(13), ""), CHAR(10), " "))), sizeList!B:B, 0)),
                IF(ISNUMBER(MATCH(Y602, sizeList!B:B, 0)),
                    INDEX(sizeList!B:B, MATCH(Y602, sizeList!B:B, 0)),
                    "")
            )
        )
    ),
    ""
)</f>
        <v>Cob</v>
      </c>
      <c r="Y602" s="35" t="s">
        <v>509</v>
      </c>
      <c r="Z602" s="35" t="s">
        <v>2662</v>
      </c>
      <c r="AA602" s="117" t="str">
        <f t="shared" si="79"/>
        <v>NAVY/FUCSIA</v>
      </c>
      <c r="AB602" s="7" t="str">
        <f>IF(AA602="", "", IFERROR(VLOOKUP(AA602, colorList!A:B,2,FALSE),""))</f>
        <v>tengerészkék/fukszia</v>
      </c>
      <c r="AC602" s="7" t="str">
        <f>IF(Z602="", "", IFERROR(VLOOKUP(Z602, colorList!A:B,2,FALSE),""))</f>
        <v>tengerészkék/fukszia</v>
      </c>
      <c r="AD602" s="7"/>
    </row>
    <row r="603" spans="1:30" ht="60" customHeight="1" x14ac:dyDescent="0.25">
      <c r="A603" s="53" t="s">
        <v>948</v>
      </c>
      <c r="B603" s="7" t="str" cm="1">
        <f t="array" ref="B603">ProcessN2(S603,A603,C603)</f>
        <v>CA00031_NV_LB</v>
      </c>
      <c r="C603" s="7" t="s">
        <v>1287</v>
      </c>
      <c r="D603" s="78" t="str">
        <f t="shared" si="72"/>
        <v>Equestro White Trim kötőfék vezetőszárral</v>
      </c>
      <c r="E603" s="78" t="s">
        <v>2839</v>
      </c>
      <c r="F603" s="52" t="str">
        <f t="shared" si="73"/>
        <v>Halter with fleece padding and snap hook</v>
      </c>
      <c r="G603" s="52" t="s">
        <v>2964</v>
      </c>
      <c r="H603" s="116" t="str">
        <f t="shared" si="74"/>
        <v>Equestro</v>
      </c>
      <c r="I603" s="35" t="s">
        <v>3000</v>
      </c>
      <c r="J603" s="53" t="str">
        <f t="shared" si="75"/>
        <v>Lófelszerelés</v>
      </c>
      <c r="K603" s="53" t="s">
        <v>3007</v>
      </c>
      <c r="L603" s="35" t="str">
        <f t="shared" si="76"/>
        <v>Kötőfék és vezetőszár</v>
      </c>
      <c r="M603" s="35" t="s">
        <v>3024</v>
      </c>
      <c r="N603" s="35" t="str">
        <f t="shared" si="77"/>
        <v>Kötőfék</v>
      </c>
      <c r="O603" s="35" t="s">
        <v>3025</v>
      </c>
      <c r="P603" s="35" t="str">
        <f t="shared" si="78"/>
        <v/>
      </c>
      <c r="Q603" s="35"/>
      <c r="R603" s="50" t="s">
        <v>3192</v>
      </c>
      <c r="S603" s="35" t="s">
        <v>2307</v>
      </c>
      <c r="T603" s="34">
        <v>0</v>
      </c>
      <c r="U603" s="35">
        <v>59</v>
      </c>
      <c r="V603" s="1" t="s">
        <v>2603</v>
      </c>
      <c r="W603" s="35">
        <v>0.5</v>
      </c>
      <c r="X603" s="35" t="str">
        <f>IFERROR(
    IF(ISNUMBER(MATCH(TRIM(CLEAN(SUBSTITUTE(SUBSTITUTE(Y603, CHAR(13), ""), CHAR(10), " "))), sizeList!A:A, 0)),
        INDEX(sizeList!B:B, MATCH(TRIM(CLEAN(SUBSTITUTE(SUBSTITUTE(Y603, CHAR(13), ""), CHAR(10), " "))), sizeList!A:A, 0)),
        IF(ISNUMBER(MATCH(Y603, sizeList!A:A, 0)),
            INDEX(sizeList!B:B, MATCH(Y603, sizeList!A:A, 0)),
            IF(ISNUMBER(MATCH(TRIM(CLEAN(SUBSTITUTE(SUBSTITUTE(Y603, CHAR(13), ""), CHAR(10), " "))), sizeList!B:B, 0)),
                INDEX(sizeList!B:B, MATCH(TRIM(CLEAN(SUBSTITUTE(SUBSTITUTE(Y603, CHAR(13), ""), CHAR(10), " "))), sizeList!B:B, 0)),
                IF(ISNUMBER(MATCH(Y603, sizeList!B:B, 0)),
                    INDEX(sizeList!B:B, MATCH(Y603, sizeList!B:B, 0)),
                    "")
            )
        )
    ),
    ""
)</f>
        <v>Cob</v>
      </c>
      <c r="Y603" s="35" t="s">
        <v>509</v>
      </c>
      <c r="Z603" s="35" t="s">
        <v>2663</v>
      </c>
      <c r="AA603" s="117" t="str">
        <f t="shared" si="79"/>
        <v>NAVY/LIGHT BLUE</v>
      </c>
      <c r="AB603" s="7" t="str">
        <f>IF(AA603="", "", IFERROR(VLOOKUP(AA603, colorList!A:B,2,FALSE),""))</f>
        <v>tengerészkék/világos kék</v>
      </c>
      <c r="AC603" s="7" t="str">
        <f>IF(Z603="", "", IFERROR(VLOOKUP(Z603, colorList!A:B,2,FALSE),""))</f>
        <v>tengerészkék/világos kék</v>
      </c>
      <c r="AD603" s="7"/>
    </row>
    <row r="604" spans="1:30" ht="60" customHeight="1" x14ac:dyDescent="0.25">
      <c r="A604" s="53" t="s">
        <v>948</v>
      </c>
      <c r="B604" s="7" t="str" cm="1">
        <f t="array" ref="B604">ProcessN2(S604,A604,C604)</f>
        <v>CA00031_NV_RED</v>
      </c>
      <c r="C604" s="7" t="s">
        <v>1288</v>
      </c>
      <c r="D604" s="78" t="str">
        <f t="shared" si="72"/>
        <v>Equestro White Trim kötőfék vezetőszárral</v>
      </c>
      <c r="E604" s="78" t="s">
        <v>2839</v>
      </c>
      <c r="F604" s="52" t="str">
        <f t="shared" si="73"/>
        <v>Halter with fleece padding and snap hook</v>
      </c>
      <c r="G604" s="52" t="s">
        <v>2964</v>
      </c>
      <c r="H604" s="116" t="str">
        <f t="shared" si="74"/>
        <v>Equestro</v>
      </c>
      <c r="I604" s="35" t="s">
        <v>3000</v>
      </c>
      <c r="J604" s="53" t="str">
        <f t="shared" si="75"/>
        <v>Lófelszerelés</v>
      </c>
      <c r="K604" s="53" t="s">
        <v>3007</v>
      </c>
      <c r="L604" s="35" t="str">
        <f t="shared" si="76"/>
        <v>Kötőfék és vezetőszár</v>
      </c>
      <c r="M604" s="35" t="s">
        <v>3024</v>
      </c>
      <c r="N604" s="35" t="str">
        <f t="shared" si="77"/>
        <v>Kötőfék</v>
      </c>
      <c r="O604" s="35" t="s">
        <v>3025</v>
      </c>
      <c r="P604" s="35" t="str">
        <f t="shared" si="78"/>
        <v/>
      </c>
      <c r="Q604" s="35"/>
      <c r="R604" s="50" t="s">
        <v>3192</v>
      </c>
      <c r="S604" s="35" t="s">
        <v>2308</v>
      </c>
      <c r="T604" s="34">
        <v>0</v>
      </c>
      <c r="U604" s="35">
        <v>59</v>
      </c>
      <c r="V604" s="1" t="s">
        <v>2603</v>
      </c>
      <c r="W604" s="35">
        <v>0.5</v>
      </c>
      <c r="X604" s="35" t="str">
        <f>IFERROR(
    IF(ISNUMBER(MATCH(TRIM(CLEAN(SUBSTITUTE(SUBSTITUTE(Y604, CHAR(13), ""), CHAR(10), " "))), sizeList!A:A, 0)),
        INDEX(sizeList!B:B, MATCH(TRIM(CLEAN(SUBSTITUTE(SUBSTITUTE(Y604, CHAR(13), ""), CHAR(10), " "))), sizeList!A:A, 0)),
        IF(ISNUMBER(MATCH(Y604, sizeList!A:A, 0)),
            INDEX(sizeList!B:B, MATCH(Y604, sizeList!A:A, 0)),
            IF(ISNUMBER(MATCH(TRIM(CLEAN(SUBSTITUTE(SUBSTITUTE(Y604, CHAR(13), ""), CHAR(10), " "))), sizeList!B:B, 0)),
                INDEX(sizeList!B:B, MATCH(TRIM(CLEAN(SUBSTITUTE(SUBSTITUTE(Y604, CHAR(13), ""), CHAR(10), " "))), sizeList!B:B, 0)),
                IF(ISNUMBER(MATCH(Y604, sizeList!B:B, 0)),
                    INDEX(sizeList!B:B, MATCH(Y604, sizeList!B:B, 0)),
                    "")
            )
        )
    ),
    ""
)</f>
        <v>Cob</v>
      </c>
      <c r="Y604" s="35" t="s">
        <v>509</v>
      </c>
      <c r="Z604" s="35" t="s">
        <v>2664</v>
      </c>
      <c r="AA604" s="117" t="str">
        <f t="shared" si="79"/>
        <v>NAVY/RED</v>
      </c>
      <c r="AB604" s="7" t="str">
        <f>IF(AA604="", "", IFERROR(VLOOKUP(AA604, colorList!A:B,2,FALSE),""))</f>
        <v>tengerészkék/piros</v>
      </c>
      <c r="AC604" s="7" t="str">
        <f>IF(Z604="", "", IFERROR(VLOOKUP(Z604, colorList!A:B,2,FALSE),""))</f>
        <v>tengerészkék/piros</v>
      </c>
      <c r="AD604" s="7"/>
    </row>
    <row r="605" spans="1:30" ht="60" customHeight="1" x14ac:dyDescent="0.25">
      <c r="A605" s="53" t="s">
        <v>948</v>
      </c>
      <c r="B605" s="7" t="str" cm="1">
        <f t="array" ref="B605">ProcessN2(S605,A605,C605)</f>
        <v>CA00031_RD_BK</v>
      </c>
      <c r="C605" s="7" t="s">
        <v>1289</v>
      </c>
      <c r="D605" s="78" t="str">
        <f t="shared" si="72"/>
        <v>Equestro White Trim kötőfék vezetőszárral</v>
      </c>
      <c r="E605" s="78" t="s">
        <v>2839</v>
      </c>
      <c r="F605" s="52" t="str">
        <f t="shared" si="73"/>
        <v>Halter with fleece padding and snap hook</v>
      </c>
      <c r="G605" s="52" t="s">
        <v>2964</v>
      </c>
      <c r="H605" s="116" t="str">
        <f t="shared" si="74"/>
        <v>Equestro</v>
      </c>
      <c r="I605" s="35" t="s">
        <v>3000</v>
      </c>
      <c r="J605" s="53" t="str">
        <f t="shared" si="75"/>
        <v>Lófelszerelés</v>
      </c>
      <c r="K605" s="53" t="s">
        <v>3007</v>
      </c>
      <c r="L605" s="35" t="str">
        <f t="shared" si="76"/>
        <v>Kötőfék és vezetőszár</v>
      </c>
      <c r="M605" s="35" t="s">
        <v>3024</v>
      </c>
      <c r="N605" s="35" t="str">
        <f t="shared" si="77"/>
        <v>Kötőfék</v>
      </c>
      <c r="O605" s="35" t="s">
        <v>3025</v>
      </c>
      <c r="P605" s="35" t="str">
        <f t="shared" si="78"/>
        <v/>
      </c>
      <c r="Q605" s="35"/>
      <c r="R605" s="50" t="s">
        <v>3192</v>
      </c>
      <c r="S605" s="35" t="s">
        <v>2309</v>
      </c>
      <c r="T605" s="34">
        <v>0</v>
      </c>
      <c r="U605" s="35">
        <v>59</v>
      </c>
      <c r="V605" s="1" t="s">
        <v>2603</v>
      </c>
      <c r="W605" s="35">
        <v>0.5</v>
      </c>
      <c r="X605" s="35" t="str">
        <f>IFERROR(
    IF(ISNUMBER(MATCH(TRIM(CLEAN(SUBSTITUTE(SUBSTITUTE(Y605, CHAR(13), ""), CHAR(10), " "))), sizeList!A:A, 0)),
        INDEX(sizeList!B:B, MATCH(TRIM(CLEAN(SUBSTITUTE(SUBSTITUTE(Y605, CHAR(13), ""), CHAR(10), " "))), sizeList!A:A, 0)),
        IF(ISNUMBER(MATCH(Y605, sizeList!A:A, 0)),
            INDEX(sizeList!B:B, MATCH(Y605, sizeList!A:A, 0)),
            IF(ISNUMBER(MATCH(TRIM(CLEAN(SUBSTITUTE(SUBSTITUTE(Y605, CHAR(13), ""), CHAR(10), " "))), sizeList!B:B, 0)),
                INDEX(sizeList!B:B, MATCH(TRIM(CLEAN(SUBSTITUTE(SUBSTITUTE(Y605, CHAR(13), ""), CHAR(10), " "))), sizeList!B:B, 0)),
                IF(ISNUMBER(MATCH(Y605, sizeList!B:B, 0)),
                    INDEX(sizeList!B:B, MATCH(Y605, sizeList!B:B, 0)),
                    "")
            )
        )
    ),
    ""
)</f>
        <v>Cob</v>
      </c>
      <c r="Y605" s="35" t="s">
        <v>509</v>
      </c>
      <c r="Z605" s="35" t="s">
        <v>2665</v>
      </c>
      <c r="AA605" s="117" t="str">
        <f t="shared" si="79"/>
        <v>RED/BLACK</v>
      </c>
      <c r="AB605" s="7" t="str">
        <f>IF(AA605="", "", IFERROR(VLOOKUP(AA605, colorList!A:B,2,FALSE),""))</f>
        <v>piros/fekete</v>
      </c>
      <c r="AC605" s="7" t="str">
        <f>IF(Z605="", "", IFERROR(VLOOKUP(Z605, colorList!A:B,2,FALSE),""))</f>
        <v>piros/fekete</v>
      </c>
      <c r="AD605" s="7"/>
    </row>
    <row r="606" spans="1:30" ht="60" customHeight="1" x14ac:dyDescent="0.25">
      <c r="A606" s="53" t="s">
        <v>948</v>
      </c>
      <c r="B606" s="7" t="str" cm="1">
        <f t="array" ref="B606">ProcessN2(S606,A606,C606)</f>
        <v>CA00031_ROY_BK</v>
      </c>
      <c r="C606" s="7" t="s">
        <v>1290</v>
      </c>
      <c r="D606" s="78" t="str">
        <f t="shared" si="72"/>
        <v>Equestro White Trim kötőfék vezetőszárral</v>
      </c>
      <c r="E606" s="78" t="s">
        <v>2839</v>
      </c>
      <c r="F606" s="52" t="str">
        <f t="shared" si="73"/>
        <v>Halter with fleece padding and snap hook</v>
      </c>
      <c r="G606" s="52" t="s">
        <v>2964</v>
      </c>
      <c r="H606" s="116" t="str">
        <f t="shared" si="74"/>
        <v>Equestro</v>
      </c>
      <c r="I606" s="35" t="s">
        <v>3000</v>
      </c>
      <c r="J606" s="53" t="str">
        <f t="shared" si="75"/>
        <v>Lófelszerelés</v>
      </c>
      <c r="K606" s="53" t="s">
        <v>3007</v>
      </c>
      <c r="L606" s="35" t="str">
        <f t="shared" si="76"/>
        <v>Kötőfék és vezetőszár</v>
      </c>
      <c r="M606" s="35" t="s">
        <v>3024</v>
      </c>
      <c r="N606" s="35" t="str">
        <f t="shared" si="77"/>
        <v>Kötőfék</v>
      </c>
      <c r="O606" s="35" t="s">
        <v>3025</v>
      </c>
      <c r="P606" s="35" t="str">
        <f t="shared" si="78"/>
        <v/>
      </c>
      <c r="Q606" s="35"/>
      <c r="R606" s="50" t="s">
        <v>3192</v>
      </c>
      <c r="S606" s="35" t="s">
        <v>2310</v>
      </c>
      <c r="T606" s="34">
        <v>0</v>
      </c>
      <c r="U606" s="35">
        <v>59</v>
      </c>
      <c r="V606" s="1" t="s">
        <v>2603</v>
      </c>
      <c r="W606" s="35">
        <v>0.5</v>
      </c>
      <c r="X606" s="35" t="str">
        <f>IFERROR(
    IF(ISNUMBER(MATCH(TRIM(CLEAN(SUBSTITUTE(SUBSTITUTE(Y606, CHAR(13), ""), CHAR(10), " "))), sizeList!A:A, 0)),
        INDEX(sizeList!B:B, MATCH(TRIM(CLEAN(SUBSTITUTE(SUBSTITUTE(Y606, CHAR(13), ""), CHAR(10), " "))), sizeList!A:A, 0)),
        IF(ISNUMBER(MATCH(Y606, sizeList!A:A, 0)),
            INDEX(sizeList!B:B, MATCH(Y606, sizeList!A:A, 0)),
            IF(ISNUMBER(MATCH(TRIM(CLEAN(SUBSTITUTE(SUBSTITUTE(Y606, CHAR(13), ""), CHAR(10), " "))), sizeList!B:B, 0)),
                INDEX(sizeList!B:B, MATCH(TRIM(CLEAN(SUBSTITUTE(SUBSTITUTE(Y606, CHAR(13), ""), CHAR(10), " "))), sizeList!B:B, 0)),
                IF(ISNUMBER(MATCH(Y606, sizeList!B:B, 0)),
                    INDEX(sizeList!B:B, MATCH(Y606, sizeList!B:B, 0)),
                    "")
            )
        )
    ),
    ""
)</f>
        <v>Cob</v>
      </c>
      <c r="Y606" s="35" t="s">
        <v>509</v>
      </c>
      <c r="Z606" s="35" t="s">
        <v>2666</v>
      </c>
      <c r="AA606" s="117" t="str">
        <f t="shared" si="79"/>
        <v>ROYAL/BLACK</v>
      </c>
      <c r="AB606" s="7" t="str">
        <f>IF(AA606="", "", IFERROR(VLOOKUP(AA606, colorList!A:B,2,FALSE),""))</f>
        <v>királykék/fekete</v>
      </c>
      <c r="AC606" s="7" t="str">
        <f>IF(Z606="", "", IFERROR(VLOOKUP(Z606, colorList!A:B,2,FALSE),""))</f>
        <v>királykék/fekete</v>
      </c>
      <c r="AD606" s="7"/>
    </row>
    <row r="607" spans="1:30" ht="60" customHeight="1" x14ac:dyDescent="0.25">
      <c r="A607" s="53" t="s">
        <v>948</v>
      </c>
      <c r="B607" s="7" t="str" cm="1">
        <f t="array" ref="B607">ProcessN2(S607,A607,C607)</f>
        <v>CA00031_BK_BK</v>
      </c>
      <c r="C607" s="7" t="s">
        <v>1291</v>
      </c>
      <c r="D607" s="78" t="str">
        <f t="shared" si="72"/>
        <v>Equestro White Trim kötőfék vezetőszárral</v>
      </c>
      <c r="E607" s="78" t="s">
        <v>2839</v>
      </c>
      <c r="F607" s="52" t="str">
        <f t="shared" si="73"/>
        <v>Halter with fleece padding and snap hook</v>
      </c>
      <c r="G607" s="52" t="s">
        <v>2964</v>
      </c>
      <c r="H607" s="116" t="str">
        <f t="shared" si="74"/>
        <v>Equestro</v>
      </c>
      <c r="I607" s="35" t="s">
        <v>3000</v>
      </c>
      <c r="J607" s="53" t="str">
        <f t="shared" si="75"/>
        <v>Lófelszerelés</v>
      </c>
      <c r="K607" s="53" t="s">
        <v>3007</v>
      </c>
      <c r="L607" s="35" t="str">
        <f t="shared" si="76"/>
        <v>Kötőfék és vezetőszár</v>
      </c>
      <c r="M607" s="35" t="s">
        <v>3024</v>
      </c>
      <c r="N607" s="35" t="str">
        <f t="shared" si="77"/>
        <v>Kötőfék</v>
      </c>
      <c r="O607" s="35" t="s">
        <v>3025</v>
      </c>
      <c r="P607" s="35" t="str">
        <f t="shared" si="78"/>
        <v/>
      </c>
      <c r="Q607" s="35"/>
      <c r="R607" s="50" t="s">
        <v>3192</v>
      </c>
      <c r="S607" s="35" t="s">
        <v>2311</v>
      </c>
      <c r="T607" s="34">
        <v>0</v>
      </c>
      <c r="U607" s="35">
        <v>59</v>
      </c>
      <c r="V607" s="1" t="s">
        <v>2603</v>
      </c>
      <c r="W607" s="35">
        <v>0.5</v>
      </c>
      <c r="X607" s="35" t="str">
        <f>IFERROR(
    IF(ISNUMBER(MATCH(TRIM(CLEAN(SUBSTITUTE(SUBSTITUTE(Y607, CHAR(13), ""), CHAR(10), " "))), sizeList!A:A, 0)),
        INDEX(sizeList!B:B, MATCH(TRIM(CLEAN(SUBSTITUTE(SUBSTITUTE(Y607, CHAR(13), ""), CHAR(10), " "))), sizeList!A:A, 0)),
        IF(ISNUMBER(MATCH(Y607, sizeList!A:A, 0)),
            INDEX(sizeList!B:B, MATCH(Y607, sizeList!A:A, 0)),
            IF(ISNUMBER(MATCH(TRIM(CLEAN(SUBSTITUTE(SUBSTITUTE(Y607, CHAR(13), ""), CHAR(10), " "))), sizeList!B:B, 0)),
                INDEX(sizeList!B:B, MATCH(TRIM(CLEAN(SUBSTITUTE(SUBSTITUTE(Y607, CHAR(13), ""), CHAR(10), " "))), sizeList!B:B, 0)),
                IF(ISNUMBER(MATCH(Y607, sizeList!B:B, 0)),
                    INDEX(sizeList!B:B, MATCH(Y607, sizeList!B:B, 0)),
                    "")
            )
        )
    ),
    ""
)</f>
        <v>Full</v>
      </c>
      <c r="Y607" s="35" t="s">
        <v>515</v>
      </c>
      <c r="Z607" s="35" t="s">
        <v>2617</v>
      </c>
      <c r="AA607" s="117" t="str">
        <f t="shared" si="79"/>
        <v>BLACK/BLACK</v>
      </c>
      <c r="AB607" s="7" t="str">
        <f>IF(AA607="", "", IFERROR(VLOOKUP(AA607, colorList!A:B,2,FALSE),""))</f>
        <v>fekete/fekete</v>
      </c>
      <c r="AC607" s="7" t="str">
        <f>IF(Z607="", "", IFERROR(VLOOKUP(Z607, colorList!A:B,2,FALSE),""))</f>
        <v>fekete/fekete</v>
      </c>
      <c r="AD607" s="7"/>
    </row>
    <row r="608" spans="1:30" ht="60" customHeight="1" x14ac:dyDescent="0.25">
      <c r="A608" s="53" t="s">
        <v>948</v>
      </c>
      <c r="B608" s="7" t="str" cm="1">
        <f t="array" ref="B608">ProcessN2(S608,A608,C608)</f>
        <v>CA00031_LIM_BK</v>
      </c>
      <c r="C608" s="7" t="s">
        <v>1292</v>
      </c>
      <c r="D608" s="78" t="str">
        <f t="shared" si="72"/>
        <v>Equestro White Trim kötőfék vezetőszárral</v>
      </c>
      <c r="E608" s="78" t="s">
        <v>2839</v>
      </c>
      <c r="F608" s="52" t="str">
        <f t="shared" si="73"/>
        <v>Halter with fleece padding and snap hook</v>
      </c>
      <c r="G608" s="52" t="s">
        <v>2964</v>
      </c>
      <c r="H608" s="116" t="str">
        <f t="shared" si="74"/>
        <v>Equestro</v>
      </c>
      <c r="I608" s="35" t="s">
        <v>3000</v>
      </c>
      <c r="J608" s="53" t="str">
        <f t="shared" si="75"/>
        <v>Lófelszerelés</v>
      </c>
      <c r="K608" s="53" t="s">
        <v>3007</v>
      </c>
      <c r="L608" s="35" t="str">
        <f t="shared" si="76"/>
        <v>Kötőfék és vezetőszár</v>
      </c>
      <c r="M608" s="35" t="s">
        <v>3024</v>
      </c>
      <c r="N608" s="35" t="str">
        <f t="shared" si="77"/>
        <v>Kötőfék</v>
      </c>
      <c r="O608" s="35" t="s">
        <v>3025</v>
      </c>
      <c r="P608" s="35" t="str">
        <f t="shared" si="78"/>
        <v/>
      </c>
      <c r="Q608" s="35"/>
      <c r="R608" s="50" t="s">
        <v>3192</v>
      </c>
      <c r="S608" s="35" t="s">
        <v>2312</v>
      </c>
      <c r="T608" s="34">
        <v>0</v>
      </c>
      <c r="U608" s="35">
        <v>59</v>
      </c>
      <c r="V608" s="1" t="s">
        <v>2603</v>
      </c>
      <c r="W608" s="35">
        <v>0.5</v>
      </c>
      <c r="X608" s="35" t="str">
        <f>IFERROR(
    IF(ISNUMBER(MATCH(TRIM(CLEAN(SUBSTITUTE(SUBSTITUTE(Y608, CHAR(13), ""), CHAR(10), " "))), sizeList!A:A, 0)),
        INDEX(sizeList!B:B, MATCH(TRIM(CLEAN(SUBSTITUTE(SUBSTITUTE(Y608, CHAR(13), ""), CHAR(10), " "))), sizeList!A:A, 0)),
        IF(ISNUMBER(MATCH(Y608, sizeList!A:A, 0)),
            INDEX(sizeList!B:B, MATCH(Y608, sizeList!A:A, 0)),
            IF(ISNUMBER(MATCH(TRIM(CLEAN(SUBSTITUTE(SUBSTITUTE(Y608, CHAR(13), ""), CHAR(10), " "))), sizeList!B:B, 0)),
                INDEX(sizeList!B:B, MATCH(TRIM(CLEAN(SUBSTITUTE(SUBSTITUTE(Y608, CHAR(13), ""), CHAR(10), " "))), sizeList!B:B, 0)),
                IF(ISNUMBER(MATCH(Y608, sizeList!B:B, 0)),
                    INDEX(sizeList!B:B, MATCH(Y608, sizeList!B:B, 0)),
                    "")
            )
        )
    ),
    ""
)</f>
        <v>Full</v>
      </c>
      <c r="Y608" s="35" t="s">
        <v>515</v>
      </c>
      <c r="Z608" s="35" t="s">
        <v>2661</v>
      </c>
      <c r="AA608" s="117" t="str">
        <f t="shared" si="79"/>
        <v>LIME/BLACK</v>
      </c>
      <c r="AB608" s="7" t="str">
        <f>IF(AA608="", "", IFERROR(VLOOKUP(AA608, colorList!A:B,2,FALSE),""))</f>
        <v>lime/fekete</v>
      </c>
      <c r="AC608" s="7" t="str">
        <f>IF(Z608="", "", IFERROR(VLOOKUP(Z608, colorList!A:B,2,FALSE),""))</f>
        <v>lime/fekete</v>
      </c>
      <c r="AD608" s="7"/>
    </row>
    <row r="609" spans="1:30" ht="60" customHeight="1" x14ac:dyDescent="0.25">
      <c r="A609" s="53" t="s">
        <v>948</v>
      </c>
      <c r="B609" s="7" t="str" cm="1">
        <f t="array" ref="B609">ProcessN2(S609,A609,C609)</f>
        <v>CA00031_NV_FUC</v>
      </c>
      <c r="C609" s="7" t="s">
        <v>1293</v>
      </c>
      <c r="D609" s="78" t="str">
        <f t="shared" si="72"/>
        <v>Equestro White Trim kötőfék vezetőszárral</v>
      </c>
      <c r="E609" s="78" t="s">
        <v>2839</v>
      </c>
      <c r="F609" s="52" t="str">
        <f t="shared" si="73"/>
        <v>Halter with fleece padding and snap hook</v>
      </c>
      <c r="G609" s="52" t="s">
        <v>2964</v>
      </c>
      <c r="H609" s="116" t="str">
        <f t="shared" si="74"/>
        <v>Equestro</v>
      </c>
      <c r="I609" s="35" t="s">
        <v>3000</v>
      </c>
      <c r="J609" s="53" t="str">
        <f t="shared" si="75"/>
        <v>Lófelszerelés</v>
      </c>
      <c r="K609" s="53" t="s">
        <v>3007</v>
      </c>
      <c r="L609" s="35" t="str">
        <f t="shared" si="76"/>
        <v>Kötőfék és vezetőszár</v>
      </c>
      <c r="M609" s="35" t="s">
        <v>3024</v>
      </c>
      <c r="N609" s="35" t="str">
        <f t="shared" si="77"/>
        <v>Kötőfék</v>
      </c>
      <c r="O609" s="35" t="s">
        <v>3025</v>
      </c>
      <c r="P609" s="35" t="str">
        <f t="shared" si="78"/>
        <v/>
      </c>
      <c r="Q609" s="35"/>
      <c r="R609" s="50" t="s">
        <v>3192</v>
      </c>
      <c r="S609" s="35" t="s">
        <v>2313</v>
      </c>
      <c r="T609" s="34">
        <v>0</v>
      </c>
      <c r="U609" s="35">
        <v>59</v>
      </c>
      <c r="V609" s="1" t="s">
        <v>2603</v>
      </c>
      <c r="W609" s="35">
        <v>0.5</v>
      </c>
      <c r="X609" s="35" t="str">
        <f>IFERROR(
    IF(ISNUMBER(MATCH(TRIM(CLEAN(SUBSTITUTE(SUBSTITUTE(Y609, CHAR(13), ""), CHAR(10), " "))), sizeList!A:A, 0)),
        INDEX(sizeList!B:B, MATCH(TRIM(CLEAN(SUBSTITUTE(SUBSTITUTE(Y609, CHAR(13), ""), CHAR(10), " "))), sizeList!A:A, 0)),
        IF(ISNUMBER(MATCH(Y609, sizeList!A:A, 0)),
            INDEX(sizeList!B:B, MATCH(Y609, sizeList!A:A, 0)),
            IF(ISNUMBER(MATCH(TRIM(CLEAN(SUBSTITUTE(SUBSTITUTE(Y609, CHAR(13), ""), CHAR(10), " "))), sizeList!B:B, 0)),
                INDEX(sizeList!B:B, MATCH(TRIM(CLEAN(SUBSTITUTE(SUBSTITUTE(Y609, CHAR(13), ""), CHAR(10), " "))), sizeList!B:B, 0)),
                IF(ISNUMBER(MATCH(Y609, sizeList!B:B, 0)),
                    INDEX(sizeList!B:B, MATCH(Y609, sizeList!B:B, 0)),
                    "")
            )
        )
    ),
    ""
)</f>
        <v>Full</v>
      </c>
      <c r="Y609" s="35" t="s">
        <v>515</v>
      </c>
      <c r="Z609" s="35" t="s">
        <v>2662</v>
      </c>
      <c r="AA609" s="117" t="str">
        <f t="shared" si="79"/>
        <v>NAVY/FUCSIA</v>
      </c>
      <c r="AB609" s="7" t="str">
        <f>IF(AA609="", "", IFERROR(VLOOKUP(AA609, colorList!A:B,2,FALSE),""))</f>
        <v>tengerészkék/fukszia</v>
      </c>
      <c r="AC609" s="7" t="str">
        <f>IF(Z609="", "", IFERROR(VLOOKUP(Z609, colorList!A:B,2,FALSE),""))</f>
        <v>tengerészkék/fukszia</v>
      </c>
      <c r="AD609" s="7"/>
    </row>
    <row r="610" spans="1:30" ht="60" customHeight="1" x14ac:dyDescent="0.25">
      <c r="A610" s="53" t="s">
        <v>948</v>
      </c>
      <c r="B610" s="7" t="str" cm="1">
        <f t="array" ref="B610">ProcessN2(S610,A610,C610)</f>
        <v>CA00031_NV_LB</v>
      </c>
      <c r="C610" s="7" t="s">
        <v>1294</v>
      </c>
      <c r="D610" s="78" t="str">
        <f t="shared" si="72"/>
        <v>Equestro White Trim kötőfék vezetőszárral</v>
      </c>
      <c r="E610" s="78" t="s">
        <v>2839</v>
      </c>
      <c r="F610" s="52" t="str">
        <f t="shared" si="73"/>
        <v>Halter with fleece padding and snap hook</v>
      </c>
      <c r="G610" s="52" t="s">
        <v>2964</v>
      </c>
      <c r="H610" s="116" t="str">
        <f t="shared" si="74"/>
        <v>Equestro</v>
      </c>
      <c r="I610" s="35" t="s">
        <v>3000</v>
      </c>
      <c r="J610" s="53" t="str">
        <f t="shared" si="75"/>
        <v>Lófelszerelés</v>
      </c>
      <c r="K610" s="53" t="s">
        <v>3007</v>
      </c>
      <c r="L610" s="35" t="str">
        <f t="shared" si="76"/>
        <v>Kötőfék és vezetőszár</v>
      </c>
      <c r="M610" s="35" t="s">
        <v>3024</v>
      </c>
      <c r="N610" s="35" t="str">
        <f t="shared" si="77"/>
        <v>Kötőfék</v>
      </c>
      <c r="O610" s="35" t="s">
        <v>3025</v>
      </c>
      <c r="P610" s="35" t="str">
        <f t="shared" si="78"/>
        <v/>
      </c>
      <c r="Q610" s="35"/>
      <c r="R610" s="50" t="s">
        <v>3192</v>
      </c>
      <c r="S610" s="35" t="s">
        <v>2314</v>
      </c>
      <c r="T610" s="34">
        <v>0</v>
      </c>
      <c r="U610" s="35">
        <v>59</v>
      </c>
      <c r="V610" s="1" t="s">
        <v>2603</v>
      </c>
      <c r="W610" s="35">
        <v>0.5</v>
      </c>
      <c r="X610" s="35" t="str">
        <f>IFERROR(
    IF(ISNUMBER(MATCH(TRIM(CLEAN(SUBSTITUTE(SUBSTITUTE(Y610, CHAR(13), ""), CHAR(10), " "))), sizeList!A:A, 0)),
        INDEX(sizeList!B:B, MATCH(TRIM(CLEAN(SUBSTITUTE(SUBSTITUTE(Y610, CHAR(13), ""), CHAR(10), " "))), sizeList!A:A, 0)),
        IF(ISNUMBER(MATCH(Y610, sizeList!A:A, 0)),
            INDEX(sizeList!B:B, MATCH(Y610, sizeList!A:A, 0)),
            IF(ISNUMBER(MATCH(TRIM(CLEAN(SUBSTITUTE(SUBSTITUTE(Y610, CHAR(13), ""), CHAR(10), " "))), sizeList!B:B, 0)),
                INDEX(sizeList!B:B, MATCH(TRIM(CLEAN(SUBSTITUTE(SUBSTITUTE(Y610, CHAR(13), ""), CHAR(10), " "))), sizeList!B:B, 0)),
                IF(ISNUMBER(MATCH(Y610, sizeList!B:B, 0)),
                    INDEX(sizeList!B:B, MATCH(Y610, sizeList!B:B, 0)),
                    "")
            )
        )
    ),
    ""
)</f>
        <v>Full</v>
      </c>
      <c r="Y610" s="35" t="s">
        <v>515</v>
      </c>
      <c r="Z610" s="35" t="s">
        <v>2663</v>
      </c>
      <c r="AA610" s="117" t="str">
        <f t="shared" si="79"/>
        <v>NAVY/LIGHT BLUE</v>
      </c>
      <c r="AB610" s="7" t="str">
        <f>IF(AA610="", "", IFERROR(VLOOKUP(AA610, colorList!A:B,2,FALSE),""))</f>
        <v>tengerészkék/világos kék</v>
      </c>
      <c r="AC610" s="7" t="str">
        <f>IF(Z610="", "", IFERROR(VLOOKUP(Z610, colorList!A:B,2,FALSE),""))</f>
        <v>tengerészkék/világos kék</v>
      </c>
      <c r="AD610" s="7"/>
    </row>
    <row r="611" spans="1:30" ht="60" customHeight="1" x14ac:dyDescent="0.25">
      <c r="A611" s="53" t="s">
        <v>948</v>
      </c>
      <c r="B611" s="7" t="str" cm="1">
        <f t="array" ref="B611">ProcessN2(S611,A611,C611)</f>
        <v>CA00031_NV_RED</v>
      </c>
      <c r="C611" s="7" t="s">
        <v>1295</v>
      </c>
      <c r="D611" s="78" t="str">
        <f t="shared" si="72"/>
        <v>Equestro White Trim kötőfék vezetőszárral</v>
      </c>
      <c r="E611" s="78" t="s">
        <v>2839</v>
      </c>
      <c r="F611" s="52" t="str">
        <f t="shared" si="73"/>
        <v>Halter with fleece padding and snap hook</v>
      </c>
      <c r="G611" s="52" t="s">
        <v>2964</v>
      </c>
      <c r="H611" s="116" t="str">
        <f t="shared" si="74"/>
        <v>Equestro</v>
      </c>
      <c r="I611" s="35" t="s">
        <v>3000</v>
      </c>
      <c r="J611" s="53" t="str">
        <f t="shared" si="75"/>
        <v>Lófelszerelés</v>
      </c>
      <c r="K611" s="53" t="s">
        <v>3007</v>
      </c>
      <c r="L611" s="35" t="str">
        <f t="shared" si="76"/>
        <v>Kötőfék és vezetőszár</v>
      </c>
      <c r="M611" s="35" t="s">
        <v>3024</v>
      </c>
      <c r="N611" s="35" t="str">
        <f t="shared" si="77"/>
        <v>Kötőfék</v>
      </c>
      <c r="O611" s="35" t="s">
        <v>3025</v>
      </c>
      <c r="P611" s="35" t="str">
        <f t="shared" si="78"/>
        <v/>
      </c>
      <c r="Q611" s="35"/>
      <c r="R611" s="50" t="s">
        <v>3192</v>
      </c>
      <c r="S611" s="35" t="s">
        <v>2315</v>
      </c>
      <c r="T611" s="34">
        <v>0</v>
      </c>
      <c r="U611" s="35">
        <v>59</v>
      </c>
      <c r="V611" s="1" t="s">
        <v>2603</v>
      </c>
      <c r="W611" s="35">
        <v>0.5</v>
      </c>
      <c r="X611" s="35" t="str">
        <f>IFERROR(
    IF(ISNUMBER(MATCH(TRIM(CLEAN(SUBSTITUTE(SUBSTITUTE(Y611, CHAR(13), ""), CHAR(10), " "))), sizeList!A:A, 0)),
        INDEX(sizeList!B:B, MATCH(TRIM(CLEAN(SUBSTITUTE(SUBSTITUTE(Y611, CHAR(13), ""), CHAR(10), " "))), sizeList!A:A, 0)),
        IF(ISNUMBER(MATCH(Y611, sizeList!A:A, 0)),
            INDEX(sizeList!B:B, MATCH(Y611, sizeList!A:A, 0)),
            IF(ISNUMBER(MATCH(TRIM(CLEAN(SUBSTITUTE(SUBSTITUTE(Y611, CHAR(13), ""), CHAR(10), " "))), sizeList!B:B, 0)),
                INDEX(sizeList!B:B, MATCH(TRIM(CLEAN(SUBSTITUTE(SUBSTITUTE(Y611, CHAR(13), ""), CHAR(10), " "))), sizeList!B:B, 0)),
                IF(ISNUMBER(MATCH(Y611, sizeList!B:B, 0)),
                    INDEX(sizeList!B:B, MATCH(Y611, sizeList!B:B, 0)),
                    "")
            )
        )
    ),
    ""
)</f>
        <v>Full</v>
      </c>
      <c r="Y611" s="35" t="s">
        <v>515</v>
      </c>
      <c r="Z611" s="35" t="s">
        <v>2664</v>
      </c>
      <c r="AA611" s="117" t="str">
        <f t="shared" si="79"/>
        <v>NAVY/RED</v>
      </c>
      <c r="AB611" s="7" t="str">
        <f>IF(AA611="", "", IFERROR(VLOOKUP(AA611, colorList!A:B,2,FALSE),""))</f>
        <v>tengerészkék/piros</v>
      </c>
      <c r="AC611" s="7" t="str">
        <f>IF(Z611="", "", IFERROR(VLOOKUP(Z611, colorList!A:B,2,FALSE),""))</f>
        <v>tengerészkék/piros</v>
      </c>
      <c r="AD611" s="7"/>
    </row>
    <row r="612" spans="1:30" ht="60" customHeight="1" x14ac:dyDescent="0.25">
      <c r="A612" s="53" t="s">
        <v>948</v>
      </c>
      <c r="B612" s="7" t="str" cm="1">
        <f t="array" ref="B612">ProcessN2(S612,A612,C612)</f>
        <v>CA00031_RD_BK</v>
      </c>
      <c r="C612" s="7" t="s">
        <v>1296</v>
      </c>
      <c r="D612" s="78" t="str">
        <f t="shared" si="72"/>
        <v>Equestro White Trim kötőfék vezetőszárral</v>
      </c>
      <c r="E612" s="78" t="s">
        <v>2839</v>
      </c>
      <c r="F612" s="52" t="str">
        <f t="shared" si="73"/>
        <v>Halter with fleece padding and snap hook</v>
      </c>
      <c r="G612" s="52" t="s">
        <v>2964</v>
      </c>
      <c r="H612" s="116" t="str">
        <f t="shared" si="74"/>
        <v>Equestro</v>
      </c>
      <c r="I612" s="35" t="s">
        <v>3000</v>
      </c>
      <c r="J612" s="53" t="str">
        <f t="shared" si="75"/>
        <v>Lófelszerelés</v>
      </c>
      <c r="K612" s="53" t="s">
        <v>3007</v>
      </c>
      <c r="L612" s="35" t="str">
        <f t="shared" si="76"/>
        <v>Kötőfék és vezetőszár</v>
      </c>
      <c r="M612" s="35" t="s">
        <v>3024</v>
      </c>
      <c r="N612" s="35" t="str">
        <f t="shared" si="77"/>
        <v>Kötőfék</v>
      </c>
      <c r="O612" s="35" t="s">
        <v>3025</v>
      </c>
      <c r="P612" s="35" t="str">
        <f t="shared" si="78"/>
        <v/>
      </c>
      <c r="Q612" s="35"/>
      <c r="R612" s="50" t="s">
        <v>3192</v>
      </c>
      <c r="S612" s="35" t="s">
        <v>2316</v>
      </c>
      <c r="T612" s="34">
        <v>0</v>
      </c>
      <c r="U612" s="35">
        <v>59</v>
      </c>
      <c r="V612" s="1" t="s">
        <v>2603</v>
      </c>
      <c r="W612" s="35">
        <v>0.5</v>
      </c>
      <c r="X612" s="35" t="str">
        <f>IFERROR(
    IF(ISNUMBER(MATCH(TRIM(CLEAN(SUBSTITUTE(SUBSTITUTE(Y612, CHAR(13), ""), CHAR(10), " "))), sizeList!A:A, 0)),
        INDEX(sizeList!B:B, MATCH(TRIM(CLEAN(SUBSTITUTE(SUBSTITUTE(Y612, CHAR(13), ""), CHAR(10), " "))), sizeList!A:A, 0)),
        IF(ISNUMBER(MATCH(Y612, sizeList!A:A, 0)),
            INDEX(sizeList!B:B, MATCH(Y612, sizeList!A:A, 0)),
            IF(ISNUMBER(MATCH(TRIM(CLEAN(SUBSTITUTE(SUBSTITUTE(Y612, CHAR(13), ""), CHAR(10), " "))), sizeList!B:B, 0)),
                INDEX(sizeList!B:B, MATCH(TRIM(CLEAN(SUBSTITUTE(SUBSTITUTE(Y612, CHAR(13), ""), CHAR(10), " "))), sizeList!B:B, 0)),
                IF(ISNUMBER(MATCH(Y612, sizeList!B:B, 0)),
                    INDEX(sizeList!B:B, MATCH(Y612, sizeList!B:B, 0)),
                    "")
            )
        )
    ),
    ""
)</f>
        <v>Full</v>
      </c>
      <c r="Y612" s="35" t="s">
        <v>515</v>
      </c>
      <c r="Z612" s="35" t="s">
        <v>2665</v>
      </c>
      <c r="AA612" s="117" t="str">
        <f t="shared" si="79"/>
        <v>RED/BLACK</v>
      </c>
      <c r="AB612" s="7" t="str">
        <f>IF(AA612="", "", IFERROR(VLOOKUP(AA612, colorList!A:B,2,FALSE),""))</f>
        <v>piros/fekete</v>
      </c>
      <c r="AC612" s="7" t="str">
        <f>IF(Z612="", "", IFERROR(VLOOKUP(Z612, colorList!A:B,2,FALSE),""))</f>
        <v>piros/fekete</v>
      </c>
      <c r="AD612" s="7"/>
    </row>
    <row r="613" spans="1:30" ht="60" customHeight="1" x14ac:dyDescent="0.25">
      <c r="A613" s="53" t="s">
        <v>948</v>
      </c>
      <c r="B613" s="7" t="str" cm="1">
        <f t="array" ref="B613">ProcessN2(S613,A613,C613)</f>
        <v>CA00031_ROY_BK</v>
      </c>
      <c r="C613" s="7" t="s">
        <v>1297</v>
      </c>
      <c r="D613" s="78" t="str">
        <f t="shared" si="72"/>
        <v>Equestro White Trim kötőfék vezetőszárral</v>
      </c>
      <c r="E613" s="78" t="s">
        <v>2839</v>
      </c>
      <c r="F613" s="52" t="str">
        <f t="shared" si="73"/>
        <v>Halter with fleece padding and snap hook</v>
      </c>
      <c r="G613" s="52" t="s">
        <v>2964</v>
      </c>
      <c r="H613" s="116" t="str">
        <f t="shared" si="74"/>
        <v>Equestro</v>
      </c>
      <c r="I613" s="35" t="s">
        <v>3000</v>
      </c>
      <c r="J613" s="53" t="str">
        <f t="shared" si="75"/>
        <v>Lófelszerelés</v>
      </c>
      <c r="K613" s="53" t="s">
        <v>3007</v>
      </c>
      <c r="L613" s="35" t="str">
        <f t="shared" si="76"/>
        <v>Kötőfék és vezetőszár</v>
      </c>
      <c r="M613" s="35" t="s">
        <v>3024</v>
      </c>
      <c r="N613" s="35" t="str">
        <f t="shared" si="77"/>
        <v>Kötőfék</v>
      </c>
      <c r="O613" s="35" t="s">
        <v>3025</v>
      </c>
      <c r="P613" s="35" t="str">
        <f t="shared" si="78"/>
        <v/>
      </c>
      <c r="Q613" s="35"/>
      <c r="R613" s="50" t="s">
        <v>3192</v>
      </c>
      <c r="S613" s="35" t="s">
        <v>2317</v>
      </c>
      <c r="T613" s="34">
        <v>0</v>
      </c>
      <c r="U613" s="35">
        <v>59</v>
      </c>
      <c r="V613" s="1" t="s">
        <v>2603</v>
      </c>
      <c r="W613" s="35">
        <v>0.5</v>
      </c>
      <c r="X613" s="35" t="str">
        <f>IFERROR(
    IF(ISNUMBER(MATCH(TRIM(CLEAN(SUBSTITUTE(SUBSTITUTE(Y613, CHAR(13), ""), CHAR(10), " "))), sizeList!A:A, 0)),
        INDEX(sizeList!B:B, MATCH(TRIM(CLEAN(SUBSTITUTE(SUBSTITUTE(Y613, CHAR(13), ""), CHAR(10), " "))), sizeList!A:A, 0)),
        IF(ISNUMBER(MATCH(Y613, sizeList!A:A, 0)),
            INDEX(sizeList!B:B, MATCH(Y613, sizeList!A:A, 0)),
            IF(ISNUMBER(MATCH(TRIM(CLEAN(SUBSTITUTE(SUBSTITUTE(Y613, CHAR(13), ""), CHAR(10), " "))), sizeList!B:B, 0)),
                INDEX(sizeList!B:B, MATCH(TRIM(CLEAN(SUBSTITUTE(SUBSTITUTE(Y613, CHAR(13), ""), CHAR(10), " "))), sizeList!B:B, 0)),
                IF(ISNUMBER(MATCH(Y613, sizeList!B:B, 0)),
                    INDEX(sizeList!B:B, MATCH(Y613, sizeList!B:B, 0)),
                    "")
            )
        )
    ),
    ""
)</f>
        <v>Full</v>
      </c>
      <c r="Y613" s="35" t="s">
        <v>515</v>
      </c>
      <c r="Z613" s="35" t="s">
        <v>2666</v>
      </c>
      <c r="AA613" s="117" t="str">
        <f t="shared" si="79"/>
        <v>ROYAL/BLACK</v>
      </c>
      <c r="AB613" s="7" t="str">
        <f>IF(AA613="", "", IFERROR(VLOOKUP(AA613, colorList!A:B,2,FALSE),""))</f>
        <v>királykék/fekete</v>
      </c>
      <c r="AC613" s="7" t="str">
        <f>IF(Z613="", "", IFERROR(VLOOKUP(Z613, colorList!A:B,2,FALSE),""))</f>
        <v>királykék/fekete</v>
      </c>
      <c r="AD613" s="7"/>
    </row>
    <row r="614" spans="1:30" ht="60" customHeight="1" x14ac:dyDescent="0.25">
      <c r="A614" s="53" t="s">
        <v>949</v>
      </c>
      <c r="B614" s="7" t="str" cm="1">
        <f t="array" ref="B614">ProcessN2(S614,A614,C614)</f>
        <v>CA00031R_BKRDYL</v>
      </c>
      <c r="C614" s="7" t="s">
        <v>1298</v>
      </c>
      <c r="D614" s="52" t="str">
        <f t="shared" si="72"/>
        <v>Equestro Red Trim kötőfék vezetőszárral</v>
      </c>
      <c r="E614" s="52" t="s">
        <v>2840</v>
      </c>
      <c r="F614" s="52" t="str">
        <f t="shared" si="73"/>
        <v>Double adjustment halter</v>
      </c>
      <c r="G614" s="52" t="s">
        <v>2965</v>
      </c>
      <c r="H614" s="116" t="str">
        <f t="shared" si="74"/>
        <v>Equestro</v>
      </c>
      <c r="I614" s="35" t="s">
        <v>3000</v>
      </c>
      <c r="J614" s="53" t="str">
        <f t="shared" si="75"/>
        <v>Lófelszerelés</v>
      </c>
      <c r="K614" s="53" t="s">
        <v>3007</v>
      </c>
      <c r="L614" s="35" t="str">
        <f t="shared" si="76"/>
        <v>Kötőfék és vezetőszár</v>
      </c>
      <c r="M614" s="35" t="s">
        <v>3024</v>
      </c>
      <c r="N614" s="35" t="str">
        <f t="shared" si="77"/>
        <v>Kötőfék</v>
      </c>
      <c r="O614" s="35" t="s">
        <v>3025</v>
      </c>
      <c r="P614" s="35" t="str">
        <f t="shared" si="78"/>
        <v/>
      </c>
      <c r="Q614" s="35"/>
      <c r="R614" s="50" t="s">
        <v>3192</v>
      </c>
      <c r="S614" s="35" t="s">
        <v>2318</v>
      </c>
      <c r="T614" s="34">
        <v>0</v>
      </c>
      <c r="U614" s="35">
        <v>57</v>
      </c>
      <c r="V614" s="1" t="s">
        <v>2603</v>
      </c>
      <c r="W614" s="35">
        <v>0.5</v>
      </c>
      <c r="X614" s="35" t="str">
        <f>IFERROR(
    IF(ISNUMBER(MATCH(TRIM(CLEAN(SUBSTITUTE(SUBSTITUTE(Y614, CHAR(13), ""), CHAR(10), " "))), sizeList!A:A, 0)),
        INDEX(sizeList!B:B, MATCH(TRIM(CLEAN(SUBSTITUTE(SUBSTITUTE(Y614, CHAR(13), ""), CHAR(10), " "))), sizeList!A:A, 0)),
        IF(ISNUMBER(MATCH(Y614, sizeList!A:A, 0)),
            INDEX(sizeList!B:B, MATCH(Y614, sizeList!A:A, 0)),
            IF(ISNUMBER(MATCH(TRIM(CLEAN(SUBSTITUTE(SUBSTITUTE(Y614, CHAR(13), ""), CHAR(10), " "))), sizeList!B:B, 0)),
                INDEX(sizeList!B:B, MATCH(TRIM(CLEAN(SUBSTITUTE(SUBSTITUTE(Y614, CHAR(13), ""), CHAR(10), " "))), sizeList!B:B, 0)),
                IF(ISNUMBER(MATCH(Y614, sizeList!B:B, 0)),
                    INDEX(sizeList!B:B, MATCH(Y614, sizeList!B:B, 0)),
                    "")
            )
        )
    ),
    ""
)</f>
        <v>Póni</v>
      </c>
      <c r="Y614" s="35" t="s">
        <v>504</v>
      </c>
      <c r="Z614" s="35" t="s">
        <v>2667</v>
      </c>
      <c r="AA614" s="117" t="str">
        <f t="shared" si="79"/>
        <v>BLACK/RED/YELLOW</v>
      </c>
      <c r="AB614" s="7" t="str">
        <f>IF(AA614="", "", IFERROR(VLOOKUP(AA614, colorList!A:B,2,FALSE),""))</f>
        <v>fekete/piros/sárga</v>
      </c>
      <c r="AC614" s="7" t="str">
        <f>IF(Z614="", "", IFERROR(VLOOKUP(Z614, colorList!A:B,2,FALSE),""))</f>
        <v>fekete/piros/sárga</v>
      </c>
      <c r="AD614" s="7"/>
    </row>
    <row r="615" spans="1:30" ht="60" customHeight="1" x14ac:dyDescent="0.25">
      <c r="A615" s="53" t="s">
        <v>949</v>
      </c>
      <c r="B615" s="7" t="str" cm="1">
        <f t="array" ref="B615">ProcessN2(S615,A615,C615)</f>
        <v>CA00031R_GYREBK</v>
      </c>
      <c r="C615" s="7" t="s">
        <v>1299</v>
      </c>
      <c r="D615" s="52" t="str">
        <f t="shared" si="72"/>
        <v>Equestro Red Trim kötőfék vezetőszárral</v>
      </c>
      <c r="E615" s="52" t="s">
        <v>2840</v>
      </c>
      <c r="F615" s="52" t="str">
        <f t="shared" si="73"/>
        <v>Double adjustment halter</v>
      </c>
      <c r="G615" s="52" t="s">
        <v>2965</v>
      </c>
      <c r="H615" s="116" t="str">
        <f t="shared" si="74"/>
        <v>Equestro</v>
      </c>
      <c r="I615" s="35" t="s">
        <v>3000</v>
      </c>
      <c r="J615" s="53" t="str">
        <f t="shared" si="75"/>
        <v>Lófelszerelés</v>
      </c>
      <c r="K615" s="53" t="s">
        <v>3007</v>
      </c>
      <c r="L615" s="35" t="str">
        <f t="shared" si="76"/>
        <v>Kötőfék és vezetőszár</v>
      </c>
      <c r="M615" s="35" t="s">
        <v>3024</v>
      </c>
      <c r="N615" s="35" t="str">
        <f t="shared" si="77"/>
        <v>Kötőfék</v>
      </c>
      <c r="O615" s="35" t="s">
        <v>3025</v>
      </c>
      <c r="P615" s="35" t="str">
        <f t="shared" si="78"/>
        <v/>
      </c>
      <c r="Q615" s="35"/>
      <c r="R615" s="50" t="s">
        <v>3192</v>
      </c>
      <c r="S615" s="35" t="s">
        <v>2319</v>
      </c>
      <c r="T615" s="34">
        <v>0</v>
      </c>
      <c r="U615" s="35">
        <v>57</v>
      </c>
      <c r="V615" s="1" t="s">
        <v>2603</v>
      </c>
      <c r="W615" s="35">
        <v>0.5</v>
      </c>
      <c r="X615" s="35" t="str">
        <f>IFERROR(
    IF(ISNUMBER(MATCH(TRIM(CLEAN(SUBSTITUTE(SUBSTITUTE(Y615, CHAR(13), ""), CHAR(10), " "))), sizeList!A:A, 0)),
        INDEX(sizeList!B:B, MATCH(TRIM(CLEAN(SUBSTITUTE(SUBSTITUTE(Y615, CHAR(13), ""), CHAR(10), " "))), sizeList!A:A, 0)),
        IF(ISNUMBER(MATCH(Y615, sizeList!A:A, 0)),
            INDEX(sizeList!B:B, MATCH(Y615, sizeList!A:A, 0)),
            IF(ISNUMBER(MATCH(TRIM(CLEAN(SUBSTITUTE(SUBSTITUTE(Y615, CHAR(13), ""), CHAR(10), " "))), sizeList!B:B, 0)),
                INDEX(sizeList!B:B, MATCH(TRIM(CLEAN(SUBSTITUTE(SUBSTITUTE(Y615, CHAR(13), ""), CHAR(10), " "))), sizeList!B:B, 0)),
                IF(ISNUMBER(MATCH(Y615, sizeList!B:B, 0)),
                    INDEX(sizeList!B:B, MATCH(Y615, sizeList!B:B, 0)),
                    "")
            )
        )
    ),
    ""
)</f>
        <v>Póni</v>
      </c>
      <c r="Y615" s="35" t="s">
        <v>504</v>
      </c>
      <c r="Z615" s="35" t="s">
        <v>2668</v>
      </c>
      <c r="AA615" s="117" t="str">
        <f t="shared" si="79"/>
        <v>GREY/RED/BLACK</v>
      </c>
      <c r="AB615" s="7" t="str">
        <f>IF(AA615="", "", IFERROR(VLOOKUP(AA615, colorList!A:B,2,FALSE),""))</f>
        <v>szürke/piros/fekete</v>
      </c>
      <c r="AC615" s="7" t="str">
        <f>IF(Z615="", "", IFERROR(VLOOKUP(Z615, colorList!A:B,2,FALSE),""))</f>
        <v>szürke/piros/fekete</v>
      </c>
      <c r="AD615" s="7"/>
    </row>
    <row r="616" spans="1:30" ht="60" customHeight="1" x14ac:dyDescent="0.25">
      <c r="A616" s="53" t="s">
        <v>949</v>
      </c>
      <c r="B616" s="7" t="str" cm="1">
        <f t="array" ref="B616">ProcessN2(S616,A616,C616)</f>
        <v>CA00031R_NVREGY</v>
      </c>
      <c r="C616" s="7" t="s">
        <v>1300</v>
      </c>
      <c r="D616" s="52" t="str">
        <f t="shared" si="72"/>
        <v>Equestro Red Trim kötőfék vezetőszárral</v>
      </c>
      <c r="E616" s="52" t="s">
        <v>2840</v>
      </c>
      <c r="F616" s="52" t="str">
        <f t="shared" si="73"/>
        <v>Double adjustment halter</v>
      </c>
      <c r="G616" s="52" t="s">
        <v>2965</v>
      </c>
      <c r="H616" s="116" t="str">
        <f t="shared" si="74"/>
        <v>Equestro</v>
      </c>
      <c r="I616" s="35" t="s">
        <v>3000</v>
      </c>
      <c r="J616" s="53" t="str">
        <f t="shared" si="75"/>
        <v>Lófelszerelés</v>
      </c>
      <c r="K616" s="53" t="s">
        <v>3007</v>
      </c>
      <c r="L616" s="35" t="str">
        <f t="shared" si="76"/>
        <v>Kötőfék és vezetőszár</v>
      </c>
      <c r="M616" s="35" t="s">
        <v>3024</v>
      </c>
      <c r="N616" s="35" t="str">
        <f t="shared" si="77"/>
        <v>Kötőfék</v>
      </c>
      <c r="O616" s="35" t="s">
        <v>3025</v>
      </c>
      <c r="P616" s="35" t="str">
        <f t="shared" si="78"/>
        <v/>
      </c>
      <c r="Q616" s="35"/>
      <c r="R616" s="50" t="s">
        <v>3192</v>
      </c>
      <c r="S616" s="35" t="s">
        <v>2320</v>
      </c>
      <c r="T616" s="34">
        <v>0</v>
      </c>
      <c r="U616" s="35">
        <v>57</v>
      </c>
      <c r="V616" s="1" t="s">
        <v>2603</v>
      </c>
      <c r="W616" s="35">
        <v>0.5</v>
      </c>
      <c r="X616" s="35" t="str">
        <f>IFERROR(
    IF(ISNUMBER(MATCH(TRIM(CLEAN(SUBSTITUTE(SUBSTITUTE(Y616, CHAR(13), ""), CHAR(10), " "))), sizeList!A:A, 0)),
        INDEX(sizeList!B:B, MATCH(TRIM(CLEAN(SUBSTITUTE(SUBSTITUTE(Y616, CHAR(13), ""), CHAR(10), " "))), sizeList!A:A, 0)),
        IF(ISNUMBER(MATCH(Y616, sizeList!A:A, 0)),
            INDEX(sizeList!B:B, MATCH(Y616, sizeList!A:A, 0)),
            IF(ISNUMBER(MATCH(TRIM(CLEAN(SUBSTITUTE(SUBSTITUTE(Y616, CHAR(13), ""), CHAR(10), " "))), sizeList!B:B, 0)),
                INDEX(sizeList!B:B, MATCH(TRIM(CLEAN(SUBSTITUTE(SUBSTITUTE(Y616, CHAR(13), ""), CHAR(10), " "))), sizeList!B:B, 0)),
                IF(ISNUMBER(MATCH(Y616, sizeList!B:B, 0)),
                    INDEX(sizeList!B:B, MATCH(Y616, sizeList!B:B, 0)),
                    "")
            )
        )
    ),
    ""
)</f>
        <v>Póni</v>
      </c>
      <c r="Y616" s="35" t="s">
        <v>504</v>
      </c>
      <c r="Z616" s="35" t="s">
        <v>2669</v>
      </c>
      <c r="AA616" s="117" t="str">
        <f t="shared" si="79"/>
        <v>NAVY/RED/GREY</v>
      </c>
      <c r="AB616" s="7" t="str">
        <f>IF(AA616="", "", IFERROR(VLOOKUP(AA616, colorList!A:B,2,FALSE),""))</f>
        <v>tengerészkék/piros/szürke</v>
      </c>
      <c r="AC616" s="7" t="str">
        <f>IF(Z616="", "", IFERROR(VLOOKUP(Z616, colorList!A:B,2,FALSE),""))</f>
        <v>tengerészkék/piros/szürke</v>
      </c>
      <c r="AD616" s="7"/>
    </row>
    <row r="617" spans="1:30" ht="60" customHeight="1" x14ac:dyDescent="0.25">
      <c r="A617" s="53" t="s">
        <v>949</v>
      </c>
      <c r="B617" s="7" t="str" cm="1">
        <f t="array" ref="B617">ProcessN2(S617,A617,C617)</f>
        <v>CA00031R_TQRENV</v>
      </c>
      <c r="C617" s="7" t="s">
        <v>1301</v>
      </c>
      <c r="D617" s="52" t="str">
        <f t="shared" si="72"/>
        <v>Equestro Red Trim kötőfék vezetőszárral</v>
      </c>
      <c r="E617" s="52" t="s">
        <v>2840</v>
      </c>
      <c r="F617" s="52" t="str">
        <f t="shared" si="73"/>
        <v>Double adjustment halter</v>
      </c>
      <c r="G617" s="52" t="s">
        <v>2965</v>
      </c>
      <c r="H617" s="116" t="str">
        <f t="shared" si="74"/>
        <v>Equestro</v>
      </c>
      <c r="I617" s="35" t="s">
        <v>3000</v>
      </c>
      <c r="J617" s="53" t="str">
        <f t="shared" si="75"/>
        <v>Lófelszerelés</v>
      </c>
      <c r="K617" s="53" t="s">
        <v>3007</v>
      </c>
      <c r="L617" s="35" t="str">
        <f t="shared" si="76"/>
        <v>Kötőfék és vezetőszár</v>
      </c>
      <c r="M617" s="35" t="s">
        <v>3024</v>
      </c>
      <c r="N617" s="35" t="str">
        <f t="shared" si="77"/>
        <v>Kötőfék</v>
      </c>
      <c r="O617" s="35" t="s">
        <v>3025</v>
      </c>
      <c r="P617" s="35" t="str">
        <f t="shared" si="78"/>
        <v/>
      </c>
      <c r="Q617" s="35"/>
      <c r="R617" s="50" t="s">
        <v>3192</v>
      </c>
      <c r="S617" s="35" t="s">
        <v>2321</v>
      </c>
      <c r="T617" s="34">
        <v>0</v>
      </c>
      <c r="U617" s="35">
        <v>57</v>
      </c>
      <c r="V617" s="1" t="s">
        <v>2603</v>
      </c>
      <c r="W617" s="35">
        <v>0.5</v>
      </c>
      <c r="X617" s="35" t="str">
        <f>IFERROR(
    IF(ISNUMBER(MATCH(TRIM(CLEAN(SUBSTITUTE(SUBSTITUTE(Y617, CHAR(13), ""), CHAR(10), " "))), sizeList!A:A, 0)),
        INDEX(sizeList!B:B, MATCH(TRIM(CLEAN(SUBSTITUTE(SUBSTITUTE(Y617, CHAR(13), ""), CHAR(10), " "))), sizeList!A:A, 0)),
        IF(ISNUMBER(MATCH(Y617, sizeList!A:A, 0)),
            INDEX(sizeList!B:B, MATCH(Y617, sizeList!A:A, 0)),
            IF(ISNUMBER(MATCH(TRIM(CLEAN(SUBSTITUTE(SUBSTITUTE(Y617, CHAR(13), ""), CHAR(10), " "))), sizeList!B:B, 0)),
                INDEX(sizeList!B:B, MATCH(TRIM(CLEAN(SUBSTITUTE(SUBSTITUTE(Y617, CHAR(13), ""), CHAR(10), " "))), sizeList!B:B, 0)),
                IF(ISNUMBER(MATCH(Y617, sizeList!B:B, 0)),
                    INDEX(sizeList!B:B, MATCH(Y617, sizeList!B:B, 0)),
                    "")
            )
        )
    ),
    ""
)</f>
        <v>Póni</v>
      </c>
      <c r="Y617" s="35" t="s">
        <v>504</v>
      </c>
      <c r="Z617" s="35" t="s">
        <v>2670</v>
      </c>
      <c r="AA617" s="117" t="str">
        <f t="shared" si="79"/>
        <v>TURQUOISE/RED/NAVY</v>
      </c>
      <c r="AB617" s="7" t="str">
        <f>IF(AA617="", "", IFERROR(VLOOKUP(AA617, colorList!A:B,2,FALSE),""))</f>
        <v>türkiz/piros/tengerészkék</v>
      </c>
      <c r="AC617" s="7" t="str">
        <f>IF(Z617="", "", IFERROR(VLOOKUP(Z617, colorList!A:B,2,FALSE),""))</f>
        <v>türkiz/piros/tengerészkék</v>
      </c>
      <c r="AD617" s="7"/>
    </row>
    <row r="618" spans="1:30" ht="60" customHeight="1" x14ac:dyDescent="0.25">
      <c r="A618" s="53" t="s">
        <v>949</v>
      </c>
      <c r="B618" s="7" t="str" cm="1">
        <f t="array" ref="B618">ProcessN2(S618,A618,C618)</f>
        <v>CA00031R_WHREGY</v>
      </c>
      <c r="C618" s="7" t="s">
        <v>1302</v>
      </c>
      <c r="D618" s="52" t="str">
        <f t="shared" si="72"/>
        <v>Equestro Red Trim kötőfék vezetőszárral</v>
      </c>
      <c r="E618" s="52" t="s">
        <v>2840</v>
      </c>
      <c r="F618" s="52" t="str">
        <f t="shared" si="73"/>
        <v>Double adjustment halter</v>
      </c>
      <c r="G618" s="52" t="s">
        <v>2965</v>
      </c>
      <c r="H618" s="116" t="str">
        <f t="shared" si="74"/>
        <v>Equestro</v>
      </c>
      <c r="I618" s="35" t="s">
        <v>3000</v>
      </c>
      <c r="J618" s="53" t="str">
        <f t="shared" si="75"/>
        <v>Lófelszerelés</v>
      </c>
      <c r="K618" s="53" t="s">
        <v>3007</v>
      </c>
      <c r="L618" s="35" t="str">
        <f t="shared" si="76"/>
        <v>Kötőfék és vezetőszár</v>
      </c>
      <c r="M618" s="35" t="s">
        <v>3024</v>
      </c>
      <c r="N618" s="35" t="str">
        <f t="shared" si="77"/>
        <v>Kötőfék</v>
      </c>
      <c r="O618" s="35" t="s">
        <v>3025</v>
      </c>
      <c r="P618" s="35" t="str">
        <f t="shared" si="78"/>
        <v/>
      </c>
      <c r="Q618" s="35"/>
      <c r="R618" s="50" t="s">
        <v>3192</v>
      </c>
      <c r="S618" s="35" t="s">
        <v>2322</v>
      </c>
      <c r="T618" s="34">
        <v>0</v>
      </c>
      <c r="U618" s="35">
        <v>57</v>
      </c>
      <c r="V618" s="1" t="s">
        <v>2603</v>
      </c>
      <c r="W618" s="35">
        <v>0.5</v>
      </c>
      <c r="X618" s="35" t="str">
        <f>IFERROR(
    IF(ISNUMBER(MATCH(TRIM(CLEAN(SUBSTITUTE(SUBSTITUTE(Y618, CHAR(13), ""), CHAR(10), " "))), sizeList!A:A, 0)),
        INDEX(sizeList!B:B, MATCH(TRIM(CLEAN(SUBSTITUTE(SUBSTITUTE(Y618, CHAR(13), ""), CHAR(10), " "))), sizeList!A:A, 0)),
        IF(ISNUMBER(MATCH(Y618, sizeList!A:A, 0)),
            INDEX(sizeList!B:B, MATCH(Y618, sizeList!A:A, 0)),
            IF(ISNUMBER(MATCH(TRIM(CLEAN(SUBSTITUTE(SUBSTITUTE(Y618, CHAR(13), ""), CHAR(10), " "))), sizeList!B:B, 0)),
                INDEX(sizeList!B:B, MATCH(TRIM(CLEAN(SUBSTITUTE(SUBSTITUTE(Y618, CHAR(13), ""), CHAR(10), " "))), sizeList!B:B, 0)),
                IF(ISNUMBER(MATCH(Y618, sizeList!B:B, 0)),
                    INDEX(sizeList!B:B, MATCH(Y618, sizeList!B:B, 0)),
                    "")
            )
        )
    ),
    ""
)</f>
        <v>Póni</v>
      </c>
      <c r="Y618" s="35" t="s">
        <v>504</v>
      </c>
      <c r="Z618" s="35" t="s">
        <v>2671</v>
      </c>
      <c r="AA618" s="117" t="str">
        <f t="shared" si="79"/>
        <v>WHITE/RED/GREY</v>
      </c>
      <c r="AB618" s="7" t="str">
        <f>IF(AA618="", "", IFERROR(VLOOKUP(AA618, colorList!A:B,2,FALSE),""))</f>
        <v>fehér/piros/szürke</v>
      </c>
      <c r="AC618" s="7" t="str">
        <f>IF(Z618="", "", IFERROR(VLOOKUP(Z618, colorList!A:B,2,FALSE),""))</f>
        <v>fehér/piros/szürke</v>
      </c>
      <c r="AD618" s="7"/>
    </row>
    <row r="619" spans="1:30" ht="60" customHeight="1" x14ac:dyDescent="0.25">
      <c r="A619" s="53" t="s">
        <v>949</v>
      </c>
      <c r="B619" s="7" t="str" cm="1">
        <f t="array" ref="B619">ProcessN2(S619,A619,C619)</f>
        <v>CA00031R_BKRDYL</v>
      </c>
      <c r="C619" s="7" t="s">
        <v>1303</v>
      </c>
      <c r="D619" s="52" t="str">
        <f t="shared" si="72"/>
        <v>Equestro Red Trim kötőfék vezetőszárral</v>
      </c>
      <c r="E619" s="52" t="s">
        <v>2840</v>
      </c>
      <c r="F619" s="52" t="str">
        <f t="shared" si="73"/>
        <v>Double adjustment halter</v>
      </c>
      <c r="G619" s="52" t="s">
        <v>2965</v>
      </c>
      <c r="H619" s="116" t="str">
        <f t="shared" si="74"/>
        <v>Equestro</v>
      </c>
      <c r="I619" s="35" t="s">
        <v>3000</v>
      </c>
      <c r="J619" s="53" t="str">
        <f t="shared" si="75"/>
        <v>Lófelszerelés</v>
      </c>
      <c r="K619" s="53" t="s">
        <v>3007</v>
      </c>
      <c r="L619" s="35" t="str">
        <f t="shared" si="76"/>
        <v>Kötőfék és vezetőszár</v>
      </c>
      <c r="M619" s="35" t="s">
        <v>3024</v>
      </c>
      <c r="N619" s="35" t="str">
        <f t="shared" si="77"/>
        <v>Kötőfék</v>
      </c>
      <c r="O619" s="35" t="s">
        <v>3025</v>
      </c>
      <c r="P619" s="35" t="str">
        <f t="shared" si="78"/>
        <v/>
      </c>
      <c r="Q619" s="35"/>
      <c r="R619" s="50" t="s">
        <v>3192</v>
      </c>
      <c r="S619" s="35" t="s">
        <v>2323</v>
      </c>
      <c r="T619" s="34">
        <v>0</v>
      </c>
      <c r="U619" s="35">
        <v>57</v>
      </c>
      <c r="V619" s="1" t="s">
        <v>2603</v>
      </c>
      <c r="W619" s="35">
        <v>0.5</v>
      </c>
      <c r="X619" s="35" t="str">
        <f>IFERROR(
    IF(ISNUMBER(MATCH(TRIM(CLEAN(SUBSTITUTE(SUBSTITUTE(Y619, CHAR(13), ""), CHAR(10), " "))), sizeList!A:A, 0)),
        INDEX(sizeList!B:B, MATCH(TRIM(CLEAN(SUBSTITUTE(SUBSTITUTE(Y619, CHAR(13), ""), CHAR(10), " "))), sizeList!A:A, 0)),
        IF(ISNUMBER(MATCH(Y619, sizeList!A:A, 0)),
            INDEX(sizeList!B:B, MATCH(Y619, sizeList!A:A, 0)),
            IF(ISNUMBER(MATCH(TRIM(CLEAN(SUBSTITUTE(SUBSTITUTE(Y619, CHAR(13), ""), CHAR(10), " "))), sizeList!B:B, 0)),
                INDEX(sizeList!B:B, MATCH(TRIM(CLEAN(SUBSTITUTE(SUBSTITUTE(Y619, CHAR(13), ""), CHAR(10), " "))), sizeList!B:B, 0)),
                IF(ISNUMBER(MATCH(Y619, sizeList!B:B, 0)),
                    INDEX(sizeList!B:B, MATCH(Y619, sizeList!B:B, 0)),
                    "")
            )
        )
    ),
    ""
)</f>
        <v>Cob</v>
      </c>
      <c r="Y619" s="35" t="s">
        <v>509</v>
      </c>
      <c r="Z619" s="35" t="s">
        <v>2667</v>
      </c>
      <c r="AA619" s="117" t="str">
        <f t="shared" si="79"/>
        <v>BLACK/RED/YELLOW</v>
      </c>
      <c r="AB619" s="7" t="str">
        <f>IF(AA619="", "", IFERROR(VLOOKUP(AA619, colorList!A:B,2,FALSE),""))</f>
        <v>fekete/piros/sárga</v>
      </c>
      <c r="AC619" s="7" t="str">
        <f>IF(Z619="", "", IFERROR(VLOOKUP(Z619, colorList!A:B,2,FALSE),""))</f>
        <v>fekete/piros/sárga</v>
      </c>
      <c r="AD619" s="7"/>
    </row>
    <row r="620" spans="1:30" ht="60" customHeight="1" x14ac:dyDescent="0.25">
      <c r="A620" s="53" t="s">
        <v>949</v>
      </c>
      <c r="B620" s="7" t="str" cm="1">
        <f t="array" ref="B620">ProcessN2(S620,A620,C620)</f>
        <v>CA00031R_GYREBK</v>
      </c>
      <c r="C620" s="7" t="s">
        <v>1304</v>
      </c>
      <c r="D620" s="52" t="str">
        <f t="shared" si="72"/>
        <v>Equestro Red Trim kötőfék vezetőszárral</v>
      </c>
      <c r="E620" s="52" t="s">
        <v>2840</v>
      </c>
      <c r="F620" s="52" t="str">
        <f t="shared" si="73"/>
        <v>Double adjustment halter</v>
      </c>
      <c r="G620" s="52" t="s">
        <v>2965</v>
      </c>
      <c r="H620" s="116" t="str">
        <f t="shared" si="74"/>
        <v>Equestro</v>
      </c>
      <c r="I620" s="35" t="s">
        <v>3000</v>
      </c>
      <c r="J620" s="53" t="str">
        <f t="shared" si="75"/>
        <v>Lófelszerelés</v>
      </c>
      <c r="K620" s="53" t="s">
        <v>3007</v>
      </c>
      <c r="L620" s="35" t="str">
        <f t="shared" si="76"/>
        <v>Kötőfék és vezetőszár</v>
      </c>
      <c r="M620" s="35" t="s">
        <v>3024</v>
      </c>
      <c r="N620" s="35" t="str">
        <f t="shared" si="77"/>
        <v>Kötőfék</v>
      </c>
      <c r="O620" s="35" t="s">
        <v>3025</v>
      </c>
      <c r="P620" s="35" t="str">
        <f t="shared" si="78"/>
        <v/>
      </c>
      <c r="Q620" s="35"/>
      <c r="R620" s="50" t="s">
        <v>3192</v>
      </c>
      <c r="S620" s="35" t="s">
        <v>2324</v>
      </c>
      <c r="T620" s="34">
        <v>0</v>
      </c>
      <c r="U620" s="35">
        <v>57</v>
      </c>
      <c r="V620" s="1" t="s">
        <v>2603</v>
      </c>
      <c r="W620" s="35">
        <v>0.5</v>
      </c>
      <c r="X620" s="35" t="str">
        <f>IFERROR(
    IF(ISNUMBER(MATCH(TRIM(CLEAN(SUBSTITUTE(SUBSTITUTE(Y620, CHAR(13), ""), CHAR(10), " "))), sizeList!A:A, 0)),
        INDEX(sizeList!B:B, MATCH(TRIM(CLEAN(SUBSTITUTE(SUBSTITUTE(Y620, CHAR(13), ""), CHAR(10), " "))), sizeList!A:A, 0)),
        IF(ISNUMBER(MATCH(Y620, sizeList!A:A, 0)),
            INDEX(sizeList!B:B, MATCH(Y620, sizeList!A:A, 0)),
            IF(ISNUMBER(MATCH(TRIM(CLEAN(SUBSTITUTE(SUBSTITUTE(Y620, CHAR(13), ""), CHAR(10), " "))), sizeList!B:B, 0)),
                INDEX(sizeList!B:B, MATCH(TRIM(CLEAN(SUBSTITUTE(SUBSTITUTE(Y620, CHAR(13), ""), CHAR(10), " "))), sizeList!B:B, 0)),
                IF(ISNUMBER(MATCH(Y620, sizeList!B:B, 0)),
                    INDEX(sizeList!B:B, MATCH(Y620, sizeList!B:B, 0)),
                    "")
            )
        )
    ),
    ""
)</f>
        <v>Cob</v>
      </c>
      <c r="Y620" s="35" t="s">
        <v>509</v>
      </c>
      <c r="Z620" s="35" t="s">
        <v>2668</v>
      </c>
      <c r="AA620" s="117" t="str">
        <f t="shared" si="79"/>
        <v>GREY/RED/BLACK</v>
      </c>
      <c r="AB620" s="7" t="str">
        <f>IF(AA620="", "", IFERROR(VLOOKUP(AA620, colorList!A:B,2,FALSE),""))</f>
        <v>szürke/piros/fekete</v>
      </c>
      <c r="AC620" s="7" t="str">
        <f>IF(Z620="", "", IFERROR(VLOOKUP(Z620, colorList!A:B,2,FALSE),""))</f>
        <v>szürke/piros/fekete</v>
      </c>
      <c r="AD620" s="7"/>
    </row>
    <row r="621" spans="1:30" ht="60" customHeight="1" x14ac:dyDescent="0.25">
      <c r="A621" s="53" t="s">
        <v>949</v>
      </c>
      <c r="B621" s="7" t="str" cm="1">
        <f t="array" ref="B621">ProcessN2(S621,A621,C621)</f>
        <v>CA00031R_NVREGY</v>
      </c>
      <c r="C621" s="7" t="s">
        <v>1305</v>
      </c>
      <c r="D621" s="52" t="str">
        <f t="shared" si="72"/>
        <v>Equestro Red Trim kötőfék vezetőszárral</v>
      </c>
      <c r="E621" s="52" t="s">
        <v>2840</v>
      </c>
      <c r="F621" s="52" t="str">
        <f t="shared" si="73"/>
        <v>Double adjustment halter</v>
      </c>
      <c r="G621" s="52" t="s">
        <v>2965</v>
      </c>
      <c r="H621" s="116" t="str">
        <f t="shared" si="74"/>
        <v>Equestro</v>
      </c>
      <c r="I621" s="35" t="s">
        <v>3000</v>
      </c>
      <c r="J621" s="53" t="str">
        <f t="shared" si="75"/>
        <v>Lófelszerelés</v>
      </c>
      <c r="K621" s="53" t="s">
        <v>3007</v>
      </c>
      <c r="L621" s="35" t="str">
        <f t="shared" si="76"/>
        <v>Kötőfék és vezetőszár</v>
      </c>
      <c r="M621" s="35" t="s">
        <v>3024</v>
      </c>
      <c r="N621" s="35" t="str">
        <f t="shared" si="77"/>
        <v>Kötőfék</v>
      </c>
      <c r="O621" s="35" t="s">
        <v>3025</v>
      </c>
      <c r="P621" s="35" t="str">
        <f t="shared" si="78"/>
        <v/>
      </c>
      <c r="Q621" s="35"/>
      <c r="R621" s="50" t="s">
        <v>3192</v>
      </c>
      <c r="S621" s="35" t="s">
        <v>2325</v>
      </c>
      <c r="T621" s="34">
        <v>0</v>
      </c>
      <c r="U621" s="35">
        <v>57</v>
      </c>
      <c r="V621" s="1" t="s">
        <v>2603</v>
      </c>
      <c r="W621" s="35">
        <v>0.5</v>
      </c>
      <c r="X621" s="35" t="str">
        <f>IFERROR(
    IF(ISNUMBER(MATCH(TRIM(CLEAN(SUBSTITUTE(SUBSTITUTE(Y621, CHAR(13), ""), CHAR(10), " "))), sizeList!A:A, 0)),
        INDEX(sizeList!B:B, MATCH(TRIM(CLEAN(SUBSTITUTE(SUBSTITUTE(Y621, CHAR(13), ""), CHAR(10), " "))), sizeList!A:A, 0)),
        IF(ISNUMBER(MATCH(Y621, sizeList!A:A, 0)),
            INDEX(sizeList!B:B, MATCH(Y621, sizeList!A:A, 0)),
            IF(ISNUMBER(MATCH(TRIM(CLEAN(SUBSTITUTE(SUBSTITUTE(Y621, CHAR(13), ""), CHAR(10), " "))), sizeList!B:B, 0)),
                INDEX(sizeList!B:B, MATCH(TRIM(CLEAN(SUBSTITUTE(SUBSTITUTE(Y621, CHAR(13), ""), CHAR(10), " "))), sizeList!B:B, 0)),
                IF(ISNUMBER(MATCH(Y621, sizeList!B:B, 0)),
                    INDEX(sizeList!B:B, MATCH(Y621, sizeList!B:B, 0)),
                    "")
            )
        )
    ),
    ""
)</f>
        <v>Cob</v>
      </c>
      <c r="Y621" s="35" t="s">
        <v>509</v>
      </c>
      <c r="Z621" s="35" t="s">
        <v>2669</v>
      </c>
      <c r="AA621" s="117" t="str">
        <f t="shared" si="79"/>
        <v>NAVY/RED/GREY</v>
      </c>
      <c r="AB621" s="7" t="str">
        <f>IF(AA621="", "", IFERROR(VLOOKUP(AA621, colorList!A:B,2,FALSE),""))</f>
        <v>tengerészkék/piros/szürke</v>
      </c>
      <c r="AC621" s="7" t="str">
        <f>IF(Z621="", "", IFERROR(VLOOKUP(Z621, colorList!A:B,2,FALSE),""))</f>
        <v>tengerészkék/piros/szürke</v>
      </c>
      <c r="AD621" s="7"/>
    </row>
    <row r="622" spans="1:30" ht="60" customHeight="1" x14ac:dyDescent="0.25">
      <c r="A622" s="53" t="s">
        <v>949</v>
      </c>
      <c r="B622" s="7" t="str" cm="1">
        <f t="array" ref="B622">ProcessN2(S622,A622,C622)</f>
        <v>CA00031R_TQRENV</v>
      </c>
      <c r="C622" s="7" t="s">
        <v>1306</v>
      </c>
      <c r="D622" s="52" t="str">
        <f t="shared" si="72"/>
        <v>Equestro Red Trim kötőfék vezetőszárral</v>
      </c>
      <c r="E622" s="52" t="s">
        <v>2840</v>
      </c>
      <c r="F622" s="52" t="str">
        <f t="shared" si="73"/>
        <v>Double adjustment halter</v>
      </c>
      <c r="G622" s="52" t="s">
        <v>2965</v>
      </c>
      <c r="H622" s="116" t="str">
        <f t="shared" si="74"/>
        <v>Equestro</v>
      </c>
      <c r="I622" s="35" t="s">
        <v>3000</v>
      </c>
      <c r="J622" s="53" t="str">
        <f t="shared" si="75"/>
        <v>Lófelszerelés</v>
      </c>
      <c r="K622" s="53" t="s">
        <v>3007</v>
      </c>
      <c r="L622" s="35" t="str">
        <f t="shared" si="76"/>
        <v>Kötőfék és vezetőszár</v>
      </c>
      <c r="M622" s="35" t="s">
        <v>3024</v>
      </c>
      <c r="N622" s="35" t="str">
        <f t="shared" si="77"/>
        <v>Kötőfék</v>
      </c>
      <c r="O622" s="35" t="s">
        <v>3025</v>
      </c>
      <c r="P622" s="35" t="str">
        <f t="shared" si="78"/>
        <v/>
      </c>
      <c r="Q622" s="35"/>
      <c r="R622" s="50" t="s">
        <v>3192</v>
      </c>
      <c r="S622" s="35" t="s">
        <v>2326</v>
      </c>
      <c r="T622" s="34">
        <v>0</v>
      </c>
      <c r="U622" s="35">
        <v>57</v>
      </c>
      <c r="V622" s="1" t="s">
        <v>2603</v>
      </c>
      <c r="W622" s="35">
        <v>0.5</v>
      </c>
      <c r="X622" s="35" t="str">
        <f>IFERROR(
    IF(ISNUMBER(MATCH(TRIM(CLEAN(SUBSTITUTE(SUBSTITUTE(Y622, CHAR(13), ""), CHAR(10), " "))), sizeList!A:A, 0)),
        INDEX(sizeList!B:B, MATCH(TRIM(CLEAN(SUBSTITUTE(SUBSTITUTE(Y622, CHAR(13), ""), CHAR(10), " "))), sizeList!A:A, 0)),
        IF(ISNUMBER(MATCH(Y622, sizeList!A:A, 0)),
            INDEX(sizeList!B:B, MATCH(Y622, sizeList!A:A, 0)),
            IF(ISNUMBER(MATCH(TRIM(CLEAN(SUBSTITUTE(SUBSTITUTE(Y622, CHAR(13), ""), CHAR(10), " "))), sizeList!B:B, 0)),
                INDEX(sizeList!B:B, MATCH(TRIM(CLEAN(SUBSTITUTE(SUBSTITUTE(Y622, CHAR(13), ""), CHAR(10), " "))), sizeList!B:B, 0)),
                IF(ISNUMBER(MATCH(Y622, sizeList!B:B, 0)),
                    INDEX(sizeList!B:B, MATCH(Y622, sizeList!B:B, 0)),
                    "")
            )
        )
    ),
    ""
)</f>
        <v>Cob</v>
      </c>
      <c r="Y622" s="35" t="s">
        <v>509</v>
      </c>
      <c r="Z622" s="35" t="s">
        <v>2670</v>
      </c>
      <c r="AA622" s="117" t="str">
        <f t="shared" si="79"/>
        <v>TURQUOISE/RED/NAVY</v>
      </c>
      <c r="AB622" s="7" t="str">
        <f>IF(AA622="", "", IFERROR(VLOOKUP(AA622, colorList!A:B,2,FALSE),""))</f>
        <v>türkiz/piros/tengerészkék</v>
      </c>
      <c r="AC622" s="7" t="str">
        <f>IF(Z622="", "", IFERROR(VLOOKUP(Z622, colorList!A:B,2,FALSE),""))</f>
        <v>türkiz/piros/tengerészkék</v>
      </c>
      <c r="AD622" s="7"/>
    </row>
    <row r="623" spans="1:30" ht="60" customHeight="1" x14ac:dyDescent="0.25">
      <c r="A623" s="53" t="s">
        <v>949</v>
      </c>
      <c r="B623" s="7" t="str" cm="1">
        <f t="array" ref="B623">ProcessN2(S623,A623,C623)</f>
        <v>CA00031R_WHREGY</v>
      </c>
      <c r="C623" s="7" t="s">
        <v>1307</v>
      </c>
      <c r="D623" s="52" t="str">
        <f t="shared" si="72"/>
        <v>Equestro Red Trim kötőfék vezetőszárral</v>
      </c>
      <c r="E623" s="52" t="s">
        <v>2840</v>
      </c>
      <c r="F623" s="52" t="str">
        <f t="shared" si="73"/>
        <v>Double adjustment halter</v>
      </c>
      <c r="G623" s="52" t="s">
        <v>2965</v>
      </c>
      <c r="H623" s="116" t="str">
        <f t="shared" si="74"/>
        <v>Equestro</v>
      </c>
      <c r="I623" s="35" t="s">
        <v>3000</v>
      </c>
      <c r="J623" s="53" t="str">
        <f t="shared" si="75"/>
        <v>Lófelszerelés</v>
      </c>
      <c r="K623" s="53" t="s">
        <v>3007</v>
      </c>
      <c r="L623" s="35" t="str">
        <f t="shared" si="76"/>
        <v>Kötőfék és vezetőszár</v>
      </c>
      <c r="M623" s="35" t="s">
        <v>3024</v>
      </c>
      <c r="N623" s="35" t="str">
        <f t="shared" si="77"/>
        <v>Kötőfék</v>
      </c>
      <c r="O623" s="35" t="s">
        <v>3025</v>
      </c>
      <c r="P623" s="35" t="str">
        <f t="shared" si="78"/>
        <v/>
      </c>
      <c r="Q623" s="35"/>
      <c r="R623" s="50" t="s">
        <v>3192</v>
      </c>
      <c r="S623" s="35" t="s">
        <v>2327</v>
      </c>
      <c r="T623" s="34">
        <v>0</v>
      </c>
      <c r="U623" s="35">
        <v>57</v>
      </c>
      <c r="V623" s="1" t="s">
        <v>2603</v>
      </c>
      <c r="W623" s="35">
        <v>0.5</v>
      </c>
      <c r="X623" s="35" t="str">
        <f>IFERROR(
    IF(ISNUMBER(MATCH(TRIM(CLEAN(SUBSTITUTE(SUBSTITUTE(Y623, CHAR(13), ""), CHAR(10), " "))), sizeList!A:A, 0)),
        INDEX(sizeList!B:B, MATCH(TRIM(CLEAN(SUBSTITUTE(SUBSTITUTE(Y623, CHAR(13), ""), CHAR(10), " "))), sizeList!A:A, 0)),
        IF(ISNUMBER(MATCH(Y623, sizeList!A:A, 0)),
            INDEX(sizeList!B:B, MATCH(Y623, sizeList!A:A, 0)),
            IF(ISNUMBER(MATCH(TRIM(CLEAN(SUBSTITUTE(SUBSTITUTE(Y623, CHAR(13), ""), CHAR(10), " "))), sizeList!B:B, 0)),
                INDEX(sizeList!B:B, MATCH(TRIM(CLEAN(SUBSTITUTE(SUBSTITUTE(Y623, CHAR(13), ""), CHAR(10), " "))), sizeList!B:B, 0)),
                IF(ISNUMBER(MATCH(Y623, sizeList!B:B, 0)),
                    INDEX(sizeList!B:B, MATCH(Y623, sizeList!B:B, 0)),
                    "")
            )
        )
    ),
    ""
)</f>
        <v>Cob</v>
      </c>
      <c r="Y623" s="35" t="s">
        <v>509</v>
      </c>
      <c r="Z623" s="35" t="s">
        <v>2671</v>
      </c>
      <c r="AA623" s="117" t="str">
        <f t="shared" si="79"/>
        <v>WHITE/RED/GREY</v>
      </c>
      <c r="AB623" s="7" t="str">
        <f>IF(AA623="", "", IFERROR(VLOOKUP(AA623, colorList!A:B,2,FALSE),""))</f>
        <v>fehér/piros/szürke</v>
      </c>
      <c r="AC623" s="7" t="str">
        <f>IF(Z623="", "", IFERROR(VLOOKUP(Z623, colorList!A:B,2,FALSE),""))</f>
        <v>fehér/piros/szürke</v>
      </c>
      <c r="AD623" s="7"/>
    </row>
    <row r="624" spans="1:30" ht="60" customHeight="1" x14ac:dyDescent="0.25">
      <c r="A624" s="53" t="s">
        <v>949</v>
      </c>
      <c r="B624" s="7" t="str" cm="1">
        <f t="array" ref="B624">ProcessN2(S624,A624,C624)</f>
        <v>CA00031R_BKRDYL</v>
      </c>
      <c r="C624" s="7" t="s">
        <v>1308</v>
      </c>
      <c r="D624" s="52" t="str">
        <f t="shared" si="72"/>
        <v>Equestro Red Trim kötőfék vezetőszárral</v>
      </c>
      <c r="E624" s="52" t="s">
        <v>2840</v>
      </c>
      <c r="F624" s="52" t="str">
        <f t="shared" si="73"/>
        <v>Double adjustment halter</v>
      </c>
      <c r="G624" s="52" t="s">
        <v>2965</v>
      </c>
      <c r="H624" s="116" t="str">
        <f t="shared" si="74"/>
        <v>Equestro</v>
      </c>
      <c r="I624" s="35" t="s">
        <v>3000</v>
      </c>
      <c r="J624" s="53" t="str">
        <f t="shared" si="75"/>
        <v>Lófelszerelés</v>
      </c>
      <c r="K624" s="53" t="s">
        <v>3007</v>
      </c>
      <c r="L624" s="35" t="str">
        <f t="shared" si="76"/>
        <v>Kötőfék és vezetőszár</v>
      </c>
      <c r="M624" s="35" t="s">
        <v>3024</v>
      </c>
      <c r="N624" s="35" t="str">
        <f t="shared" si="77"/>
        <v>Kötőfék</v>
      </c>
      <c r="O624" s="35" t="s">
        <v>3025</v>
      </c>
      <c r="P624" s="35" t="str">
        <f t="shared" si="78"/>
        <v/>
      </c>
      <c r="Q624" s="35"/>
      <c r="R624" s="50" t="s">
        <v>3192</v>
      </c>
      <c r="S624" s="35" t="s">
        <v>2328</v>
      </c>
      <c r="T624" s="34">
        <v>0</v>
      </c>
      <c r="U624" s="35">
        <v>57</v>
      </c>
      <c r="V624" s="1" t="s">
        <v>2603</v>
      </c>
      <c r="W624" s="35">
        <v>0.5</v>
      </c>
      <c r="X624" s="35" t="str">
        <f>IFERROR(
    IF(ISNUMBER(MATCH(TRIM(CLEAN(SUBSTITUTE(SUBSTITUTE(Y624, CHAR(13), ""), CHAR(10), " "))), sizeList!A:A, 0)),
        INDEX(sizeList!B:B, MATCH(TRIM(CLEAN(SUBSTITUTE(SUBSTITUTE(Y624, CHAR(13), ""), CHAR(10), " "))), sizeList!A:A, 0)),
        IF(ISNUMBER(MATCH(Y624, sizeList!A:A, 0)),
            INDEX(sizeList!B:B, MATCH(Y624, sizeList!A:A, 0)),
            IF(ISNUMBER(MATCH(TRIM(CLEAN(SUBSTITUTE(SUBSTITUTE(Y624, CHAR(13), ""), CHAR(10), " "))), sizeList!B:B, 0)),
                INDEX(sizeList!B:B, MATCH(TRIM(CLEAN(SUBSTITUTE(SUBSTITUTE(Y624, CHAR(13), ""), CHAR(10), " "))), sizeList!B:B, 0)),
                IF(ISNUMBER(MATCH(Y624, sizeList!B:B, 0)),
                    INDEX(sizeList!B:B, MATCH(Y624, sizeList!B:B, 0)),
                    "")
            )
        )
    ),
    ""
)</f>
        <v>Full</v>
      </c>
      <c r="Y624" s="35" t="s">
        <v>515</v>
      </c>
      <c r="Z624" s="35" t="s">
        <v>2667</v>
      </c>
      <c r="AA624" s="117" t="str">
        <f t="shared" si="79"/>
        <v>BLACK/RED/YELLOW</v>
      </c>
      <c r="AB624" s="7" t="str">
        <f>IF(AA624="", "", IFERROR(VLOOKUP(AA624, colorList!A:B,2,FALSE),""))</f>
        <v>fekete/piros/sárga</v>
      </c>
      <c r="AC624" s="7" t="str">
        <f>IF(Z624="", "", IFERROR(VLOOKUP(Z624, colorList!A:B,2,FALSE),""))</f>
        <v>fekete/piros/sárga</v>
      </c>
      <c r="AD624" s="7"/>
    </row>
    <row r="625" spans="1:30" ht="60" customHeight="1" x14ac:dyDescent="0.25">
      <c r="A625" s="53" t="s">
        <v>949</v>
      </c>
      <c r="B625" s="7" t="str" cm="1">
        <f t="array" ref="B625">ProcessN2(S625,A625,C625)</f>
        <v>CA00031R_GYREBK</v>
      </c>
      <c r="C625" s="7" t="s">
        <v>1309</v>
      </c>
      <c r="D625" s="52" t="str">
        <f t="shared" si="72"/>
        <v>Equestro Red Trim kötőfék vezetőszárral</v>
      </c>
      <c r="E625" s="52" t="s">
        <v>2840</v>
      </c>
      <c r="F625" s="52" t="str">
        <f t="shared" si="73"/>
        <v>Double adjustment halter</v>
      </c>
      <c r="G625" s="52" t="s">
        <v>2965</v>
      </c>
      <c r="H625" s="116" t="str">
        <f t="shared" si="74"/>
        <v>Equestro</v>
      </c>
      <c r="I625" s="35" t="s">
        <v>3000</v>
      </c>
      <c r="J625" s="53" t="str">
        <f t="shared" si="75"/>
        <v>Lófelszerelés</v>
      </c>
      <c r="K625" s="53" t="s">
        <v>3007</v>
      </c>
      <c r="L625" s="35" t="str">
        <f t="shared" si="76"/>
        <v>Kötőfék és vezetőszár</v>
      </c>
      <c r="M625" s="35" t="s">
        <v>3024</v>
      </c>
      <c r="N625" s="35" t="str">
        <f t="shared" si="77"/>
        <v>Kötőfék</v>
      </c>
      <c r="O625" s="35" t="s">
        <v>3025</v>
      </c>
      <c r="P625" s="35" t="str">
        <f t="shared" si="78"/>
        <v/>
      </c>
      <c r="Q625" s="35"/>
      <c r="R625" s="50" t="s">
        <v>3192</v>
      </c>
      <c r="S625" s="35" t="s">
        <v>2329</v>
      </c>
      <c r="T625" s="34">
        <v>0</v>
      </c>
      <c r="U625" s="35">
        <v>57</v>
      </c>
      <c r="V625" s="1" t="s">
        <v>2603</v>
      </c>
      <c r="W625" s="35">
        <v>0.5</v>
      </c>
      <c r="X625" s="35" t="str">
        <f>IFERROR(
    IF(ISNUMBER(MATCH(TRIM(CLEAN(SUBSTITUTE(SUBSTITUTE(Y625, CHAR(13), ""), CHAR(10), " "))), sizeList!A:A, 0)),
        INDEX(sizeList!B:B, MATCH(TRIM(CLEAN(SUBSTITUTE(SUBSTITUTE(Y625, CHAR(13), ""), CHAR(10), " "))), sizeList!A:A, 0)),
        IF(ISNUMBER(MATCH(Y625, sizeList!A:A, 0)),
            INDEX(sizeList!B:B, MATCH(Y625, sizeList!A:A, 0)),
            IF(ISNUMBER(MATCH(TRIM(CLEAN(SUBSTITUTE(SUBSTITUTE(Y625, CHAR(13), ""), CHAR(10), " "))), sizeList!B:B, 0)),
                INDEX(sizeList!B:B, MATCH(TRIM(CLEAN(SUBSTITUTE(SUBSTITUTE(Y625, CHAR(13), ""), CHAR(10), " "))), sizeList!B:B, 0)),
                IF(ISNUMBER(MATCH(Y625, sizeList!B:B, 0)),
                    INDEX(sizeList!B:B, MATCH(Y625, sizeList!B:B, 0)),
                    "")
            )
        )
    ),
    ""
)</f>
        <v>Full</v>
      </c>
      <c r="Y625" s="35" t="s">
        <v>515</v>
      </c>
      <c r="Z625" s="35" t="s">
        <v>2668</v>
      </c>
      <c r="AA625" s="117" t="str">
        <f t="shared" si="79"/>
        <v>GREY/RED/BLACK</v>
      </c>
      <c r="AB625" s="7" t="str">
        <f>IF(AA625="", "", IFERROR(VLOOKUP(AA625, colorList!A:B,2,FALSE),""))</f>
        <v>szürke/piros/fekete</v>
      </c>
      <c r="AC625" s="7" t="str">
        <f>IF(Z625="", "", IFERROR(VLOOKUP(Z625, colorList!A:B,2,FALSE),""))</f>
        <v>szürke/piros/fekete</v>
      </c>
      <c r="AD625" s="7"/>
    </row>
    <row r="626" spans="1:30" ht="60" customHeight="1" x14ac:dyDescent="0.25">
      <c r="A626" s="53" t="s">
        <v>949</v>
      </c>
      <c r="B626" s="7" t="str" cm="1">
        <f t="array" ref="B626">ProcessN2(S626,A626,C626)</f>
        <v>CA00031R_NVREGY</v>
      </c>
      <c r="C626" s="7" t="s">
        <v>1310</v>
      </c>
      <c r="D626" s="52" t="str">
        <f t="shared" si="72"/>
        <v>Equestro Red Trim kötőfék vezetőszárral</v>
      </c>
      <c r="E626" s="52" t="s">
        <v>2840</v>
      </c>
      <c r="F626" s="52" t="str">
        <f t="shared" si="73"/>
        <v>Double adjustment halter</v>
      </c>
      <c r="G626" s="52" t="s">
        <v>2965</v>
      </c>
      <c r="H626" s="116" t="str">
        <f t="shared" si="74"/>
        <v>Equestro</v>
      </c>
      <c r="I626" s="35" t="s">
        <v>3000</v>
      </c>
      <c r="J626" s="53" t="str">
        <f t="shared" si="75"/>
        <v>Lófelszerelés</v>
      </c>
      <c r="K626" s="53" t="s">
        <v>3007</v>
      </c>
      <c r="L626" s="35" t="str">
        <f t="shared" si="76"/>
        <v>Kötőfék és vezetőszár</v>
      </c>
      <c r="M626" s="35" t="s">
        <v>3024</v>
      </c>
      <c r="N626" s="35" t="str">
        <f t="shared" si="77"/>
        <v>Kötőfék</v>
      </c>
      <c r="O626" s="35" t="s">
        <v>3025</v>
      </c>
      <c r="P626" s="35" t="str">
        <f t="shared" si="78"/>
        <v/>
      </c>
      <c r="Q626" s="35"/>
      <c r="R626" s="50" t="s">
        <v>3192</v>
      </c>
      <c r="S626" s="35" t="s">
        <v>2330</v>
      </c>
      <c r="T626" s="34">
        <v>0</v>
      </c>
      <c r="U626" s="35">
        <v>57</v>
      </c>
      <c r="V626" s="1" t="s">
        <v>2603</v>
      </c>
      <c r="W626" s="35">
        <v>0.5</v>
      </c>
      <c r="X626" s="35" t="str">
        <f>IFERROR(
    IF(ISNUMBER(MATCH(TRIM(CLEAN(SUBSTITUTE(SUBSTITUTE(Y626, CHAR(13), ""), CHAR(10), " "))), sizeList!A:A, 0)),
        INDEX(sizeList!B:B, MATCH(TRIM(CLEAN(SUBSTITUTE(SUBSTITUTE(Y626, CHAR(13), ""), CHAR(10), " "))), sizeList!A:A, 0)),
        IF(ISNUMBER(MATCH(Y626, sizeList!A:A, 0)),
            INDEX(sizeList!B:B, MATCH(Y626, sizeList!A:A, 0)),
            IF(ISNUMBER(MATCH(TRIM(CLEAN(SUBSTITUTE(SUBSTITUTE(Y626, CHAR(13), ""), CHAR(10), " "))), sizeList!B:B, 0)),
                INDEX(sizeList!B:B, MATCH(TRIM(CLEAN(SUBSTITUTE(SUBSTITUTE(Y626, CHAR(13), ""), CHAR(10), " "))), sizeList!B:B, 0)),
                IF(ISNUMBER(MATCH(Y626, sizeList!B:B, 0)),
                    INDEX(sizeList!B:B, MATCH(Y626, sizeList!B:B, 0)),
                    "")
            )
        )
    ),
    ""
)</f>
        <v>Full</v>
      </c>
      <c r="Y626" s="35" t="s">
        <v>515</v>
      </c>
      <c r="Z626" s="35" t="s">
        <v>2669</v>
      </c>
      <c r="AA626" s="117" t="str">
        <f t="shared" si="79"/>
        <v>NAVY/RED/GREY</v>
      </c>
      <c r="AB626" s="7" t="str">
        <f>IF(AA626="", "", IFERROR(VLOOKUP(AA626, colorList!A:B,2,FALSE),""))</f>
        <v>tengerészkék/piros/szürke</v>
      </c>
      <c r="AC626" s="7" t="str">
        <f>IF(Z626="", "", IFERROR(VLOOKUP(Z626, colorList!A:B,2,FALSE),""))</f>
        <v>tengerészkék/piros/szürke</v>
      </c>
      <c r="AD626" s="7"/>
    </row>
    <row r="627" spans="1:30" ht="60" customHeight="1" x14ac:dyDescent="0.25">
      <c r="A627" s="53" t="s">
        <v>949</v>
      </c>
      <c r="B627" s="7" t="str" cm="1">
        <f t="array" ref="B627">ProcessN2(S627,A627,C627)</f>
        <v>CA00031R_TQRENV</v>
      </c>
      <c r="C627" s="7" t="s">
        <v>1316</v>
      </c>
      <c r="D627" s="52" t="str">
        <f t="shared" si="72"/>
        <v>Equestro Red Trim kötőfék vezetőszárral</v>
      </c>
      <c r="E627" s="52" t="s">
        <v>2840</v>
      </c>
      <c r="F627" s="52" t="str">
        <f t="shared" si="73"/>
        <v>Double adjustment halter</v>
      </c>
      <c r="G627" s="52" t="s">
        <v>2965</v>
      </c>
      <c r="H627" s="116" t="str">
        <f t="shared" si="74"/>
        <v>Equestro</v>
      </c>
      <c r="I627" s="35" t="s">
        <v>3000</v>
      </c>
      <c r="J627" s="53" t="str">
        <f t="shared" si="75"/>
        <v>Lófelszerelés</v>
      </c>
      <c r="K627" s="53" t="s">
        <v>3007</v>
      </c>
      <c r="L627" s="35" t="str">
        <f t="shared" si="76"/>
        <v>Kötőfék és vezetőszár</v>
      </c>
      <c r="M627" s="35" t="s">
        <v>3024</v>
      </c>
      <c r="N627" s="35" t="str">
        <f t="shared" si="77"/>
        <v>Kötőfék</v>
      </c>
      <c r="O627" s="35" t="s">
        <v>3025</v>
      </c>
      <c r="P627" s="35" t="str">
        <f t="shared" si="78"/>
        <v/>
      </c>
      <c r="Q627" s="35"/>
      <c r="R627" s="50" t="s">
        <v>3192</v>
      </c>
      <c r="S627" s="35" t="s">
        <v>2357</v>
      </c>
      <c r="T627" s="34">
        <v>0</v>
      </c>
      <c r="U627" s="35">
        <v>57</v>
      </c>
      <c r="V627" s="1" t="s">
        <v>2603</v>
      </c>
      <c r="W627" s="35">
        <v>0.5</v>
      </c>
      <c r="X627" s="35" t="str">
        <f>IFERROR(
    IF(ISNUMBER(MATCH(TRIM(CLEAN(SUBSTITUTE(SUBSTITUTE(Y627, CHAR(13), ""), CHAR(10), " "))), sizeList!A:A, 0)),
        INDEX(sizeList!B:B, MATCH(TRIM(CLEAN(SUBSTITUTE(SUBSTITUTE(Y627, CHAR(13), ""), CHAR(10), " "))), sizeList!A:A, 0)),
        IF(ISNUMBER(MATCH(Y627, sizeList!A:A, 0)),
            INDEX(sizeList!B:B, MATCH(Y627, sizeList!A:A, 0)),
            IF(ISNUMBER(MATCH(TRIM(CLEAN(SUBSTITUTE(SUBSTITUTE(Y627, CHAR(13), ""), CHAR(10), " "))), sizeList!B:B, 0)),
                INDEX(sizeList!B:B, MATCH(TRIM(CLEAN(SUBSTITUTE(SUBSTITUTE(Y627, CHAR(13), ""), CHAR(10), " "))), sizeList!B:B, 0)),
                IF(ISNUMBER(MATCH(Y627, sizeList!B:B, 0)),
                    INDEX(sizeList!B:B, MATCH(Y627, sizeList!B:B, 0)),
                    "")
            )
        )
    ),
    ""
)</f>
        <v>Full</v>
      </c>
      <c r="Y627" s="35" t="s">
        <v>515</v>
      </c>
      <c r="Z627" s="35" t="s">
        <v>2670</v>
      </c>
      <c r="AA627" s="117" t="str">
        <f t="shared" si="79"/>
        <v>TURQUOISE/RED/NAVY</v>
      </c>
      <c r="AB627" s="7" t="str">
        <f>IF(AA627="", "", IFERROR(VLOOKUP(AA627, colorList!A:B,2,FALSE),""))</f>
        <v>türkiz/piros/tengerészkék</v>
      </c>
      <c r="AC627" s="7" t="str">
        <f>IF(Z627="", "", IFERROR(VLOOKUP(Z627, colorList!A:B,2,FALSE),""))</f>
        <v>türkiz/piros/tengerészkék</v>
      </c>
      <c r="AD627" s="7"/>
    </row>
    <row r="628" spans="1:30" ht="60" customHeight="1" x14ac:dyDescent="0.25">
      <c r="A628" s="53" t="s">
        <v>949</v>
      </c>
      <c r="B628" s="7" t="str" cm="1">
        <f t="array" ref="B628">ProcessN2(S628,A628,C628)</f>
        <v>CA00031R_WHREGY</v>
      </c>
      <c r="C628" s="7" t="s">
        <v>1317</v>
      </c>
      <c r="D628" s="52" t="str">
        <f t="shared" si="72"/>
        <v>Equestro Red Trim kötőfék vezetőszárral</v>
      </c>
      <c r="E628" s="52" t="s">
        <v>2840</v>
      </c>
      <c r="F628" s="52" t="str">
        <f t="shared" si="73"/>
        <v>Double adjustment halter</v>
      </c>
      <c r="G628" s="52" t="s">
        <v>2965</v>
      </c>
      <c r="H628" s="116" t="str">
        <f t="shared" si="74"/>
        <v>Equestro</v>
      </c>
      <c r="I628" s="35" t="s">
        <v>3000</v>
      </c>
      <c r="J628" s="53" t="str">
        <f t="shared" si="75"/>
        <v>Lófelszerelés</v>
      </c>
      <c r="K628" s="53" t="s">
        <v>3007</v>
      </c>
      <c r="L628" s="35" t="str">
        <f t="shared" si="76"/>
        <v>Kötőfék és vezetőszár</v>
      </c>
      <c r="M628" s="35" t="s">
        <v>3024</v>
      </c>
      <c r="N628" s="35" t="str">
        <f t="shared" si="77"/>
        <v>Kötőfék</v>
      </c>
      <c r="O628" s="35" t="s">
        <v>3025</v>
      </c>
      <c r="P628" s="35" t="str">
        <f t="shared" si="78"/>
        <v/>
      </c>
      <c r="Q628" s="35"/>
      <c r="R628" s="50" t="s">
        <v>3192</v>
      </c>
      <c r="S628" s="35" t="s">
        <v>2358</v>
      </c>
      <c r="T628" s="34">
        <v>0</v>
      </c>
      <c r="U628" s="35">
        <v>57</v>
      </c>
      <c r="V628" s="1" t="s">
        <v>2603</v>
      </c>
      <c r="W628" s="35">
        <v>0.5</v>
      </c>
      <c r="X628" s="35" t="str">
        <f>IFERROR(
    IF(ISNUMBER(MATCH(TRIM(CLEAN(SUBSTITUTE(SUBSTITUTE(Y628, CHAR(13), ""), CHAR(10), " "))), sizeList!A:A, 0)),
        INDEX(sizeList!B:B, MATCH(TRIM(CLEAN(SUBSTITUTE(SUBSTITUTE(Y628, CHAR(13), ""), CHAR(10), " "))), sizeList!A:A, 0)),
        IF(ISNUMBER(MATCH(Y628, sizeList!A:A, 0)),
            INDEX(sizeList!B:B, MATCH(Y628, sizeList!A:A, 0)),
            IF(ISNUMBER(MATCH(TRIM(CLEAN(SUBSTITUTE(SUBSTITUTE(Y628, CHAR(13), ""), CHAR(10), " "))), sizeList!B:B, 0)),
                INDEX(sizeList!B:B, MATCH(TRIM(CLEAN(SUBSTITUTE(SUBSTITUTE(Y628, CHAR(13), ""), CHAR(10), " "))), sizeList!B:B, 0)),
                IF(ISNUMBER(MATCH(Y628, sizeList!B:B, 0)),
                    INDEX(sizeList!B:B, MATCH(Y628, sizeList!B:B, 0)),
                    "")
            )
        )
    ),
    ""
)</f>
        <v>Full</v>
      </c>
      <c r="Y628" s="35" t="s">
        <v>515</v>
      </c>
      <c r="Z628" s="35" t="s">
        <v>2671</v>
      </c>
      <c r="AA628" s="117" t="str">
        <f t="shared" si="79"/>
        <v>WHITE/RED/GREY</v>
      </c>
      <c r="AB628" s="7" t="str">
        <f>IF(AA628="", "", IFERROR(VLOOKUP(AA628, colorList!A:B,2,FALSE),""))</f>
        <v>fehér/piros/szürke</v>
      </c>
      <c r="AC628" s="7" t="str">
        <f>IF(Z628="", "", IFERROR(VLOOKUP(Z628, colorList!A:B,2,FALSE),""))</f>
        <v>fehér/piros/szürke</v>
      </c>
      <c r="AD628" s="7"/>
    </row>
    <row r="629" spans="1:30" ht="60" customHeight="1" x14ac:dyDescent="0.25">
      <c r="A629" s="53" t="s">
        <v>953</v>
      </c>
      <c r="B629" s="7" t="str" cm="1">
        <f t="array" ref="B629">ProcessN2(S629,A629,C629)</f>
        <v>CA00512_NVWHRE</v>
      </c>
      <c r="C629" s="7" t="s">
        <v>1318</v>
      </c>
      <c r="D629" s="52" t="str">
        <f t="shared" si="72"/>
        <v>Equestro kötőfék vezetőszárral</v>
      </c>
      <c r="E629" s="52" t="s">
        <v>2844</v>
      </c>
      <c r="F629" s="52" t="str">
        <f t="shared" si="73"/>
        <v>Nylon halter with snap hook</v>
      </c>
      <c r="G629" s="52" t="s">
        <v>2969</v>
      </c>
      <c r="H629" s="116" t="str">
        <f t="shared" si="74"/>
        <v>Equestro</v>
      </c>
      <c r="I629" s="35" t="s">
        <v>3000</v>
      </c>
      <c r="J629" s="53" t="str">
        <f t="shared" si="75"/>
        <v>Lófelszerelés</v>
      </c>
      <c r="K629" s="53" t="s">
        <v>3007</v>
      </c>
      <c r="L629" s="35" t="str">
        <f t="shared" si="76"/>
        <v>Kötőfék és vezetőszár</v>
      </c>
      <c r="M629" s="35" t="s">
        <v>3024</v>
      </c>
      <c r="N629" s="35" t="str">
        <f t="shared" si="77"/>
        <v>Kötőfék</v>
      </c>
      <c r="O629" s="35" t="s">
        <v>3025</v>
      </c>
      <c r="P629" s="35" t="str">
        <f t="shared" si="78"/>
        <v/>
      </c>
      <c r="Q629" s="35"/>
      <c r="R629" s="50" t="s">
        <v>3192</v>
      </c>
      <c r="S629" s="35" t="s">
        <v>2359</v>
      </c>
      <c r="T629" s="34">
        <v>0</v>
      </c>
      <c r="U629" s="35">
        <v>49.99</v>
      </c>
      <c r="V629" s="1" t="s">
        <v>2603</v>
      </c>
      <c r="W629" s="35">
        <v>0.5</v>
      </c>
      <c r="X629" s="35" t="str">
        <f>IFERROR(
    IF(ISNUMBER(MATCH(TRIM(CLEAN(SUBSTITUTE(SUBSTITUTE(Y629, CHAR(13), ""), CHAR(10), " "))), sizeList!A:A, 0)),
        INDEX(sizeList!B:B, MATCH(TRIM(CLEAN(SUBSTITUTE(SUBSTITUTE(Y629, CHAR(13), ""), CHAR(10), " "))), sizeList!A:A, 0)),
        IF(ISNUMBER(MATCH(Y629, sizeList!A:A, 0)),
            INDEX(sizeList!B:B, MATCH(Y629, sizeList!A:A, 0)),
            IF(ISNUMBER(MATCH(TRIM(CLEAN(SUBSTITUTE(SUBSTITUTE(Y629, CHAR(13), ""), CHAR(10), " "))), sizeList!B:B, 0)),
                INDEX(sizeList!B:B, MATCH(TRIM(CLEAN(SUBSTITUTE(SUBSTITUTE(Y629, CHAR(13), ""), CHAR(10), " "))), sizeList!B:B, 0)),
                IF(ISNUMBER(MATCH(Y629, sizeList!B:B, 0)),
                    INDEX(sizeList!B:B, MATCH(Y629, sizeList!B:B, 0)),
                    "")
            )
        )
    ),
    ""
)</f>
        <v>Póni</v>
      </c>
      <c r="Y629" s="35" t="s">
        <v>504</v>
      </c>
      <c r="Z629" s="35" t="s">
        <v>2672</v>
      </c>
      <c r="AA629" s="117" t="str">
        <f t="shared" si="79"/>
        <v>NAVY/WHITE/RED</v>
      </c>
      <c r="AB629" s="7" t="str">
        <f>IF(AA629="", "", IFERROR(VLOOKUP(AA629, colorList!A:B,2,FALSE),""))</f>
        <v>tengerészkék/fehér/piros</v>
      </c>
      <c r="AC629" s="7" t="str">
        <f>IF(Z629="", "", IFERROR(VLOOKUP(Z629, colorList!A:B,2,FALSE),""))</f>
        <v>tengerészkék/fehér/piros</v>
      </c>
      <c r="AD629" s="7"/>
    </row>
    <row r="630" spans="1:30" ht="60" customHeight="1" x14ac:dyDescent="0.25">
      <c r="A630" s="53" t="s">
        <v>953</v>
      </c>
      <c r="B630" s="7" t="str" cm="1">
        <f t="array" ref="B630">ProcessN2(S630,A630,C630)</f>
        <v>CA00512_NVWHRE</v>
      </c>
      <c r="C630" s="7" t="s">
        <v>1319</v>
      </c>
      <c r="D630" s="52" t="str">
        <f t="shared" si="72"/>
        <v>Equestro kötőfék vezetőszárral</v>
      </c>
      <c r="E630" s="52" t="s">
        <v>2844</v>
      </c>
      <c r="F630" s="52" t="str">
        <f t="shared" si="73"/>
        <v>Nylon halter with snap hook</v>
      </c>
      <c r="G630" s="52" t="s">
        <v>2969</v>
      </c>
      <c r="H630" s="116" t="str">
        <f t="shared" si="74"/>
        <v>Equestro</v>
      </c>
      <c r="I630" s="35" t="s">
        <v>3000</v>
      </c>
      <c r="J630" s="53" t="str">
        <f t="shared" si="75"/>
        <v>Lófelszerelés</v>
      </c>
      <c r="K630" s="53" t="s">
        <v>3007</v>
      </c>
      <c r="L630" s="35" t="str">
        <f t="shared" si="76"/>
        <v>Kötőfék és vezetőszár</v>
      </c>
      <c r="M630" s="35" t="s">
        <v>3024</v>
      </c>
      <c r="N630" s="35" t="str">
        <f t="shared" si="77"/>
        <v>Kötőfék</v>
      </c>
      <c r="O630" s="35" t="s">
        <v>3025</v>
      </c>
      <c r="P630" s="35" t="str">
        <f t="shared" si="78"/>
        <v/>
      </c>
      <c r="Q630" s="35"/>
      <c r="R630" s="50" t="s">
        <v>3192</v>
      </c>
      <c r="S630" s="35" t="s">
        <v>2360</v>
      </c>
      <c r="T630" s="34">
        <v>0</v>
      </c>
      <c r="U630" s="35">
        <v>49.99</v>
      </c>
      <c r="V630" s="1" t="s">
        <v>2603</v>
      </c>
      <c r="W630" s="35">
        <v>0.5</v>
      </c>
      <c r="X630" s="35" t="str">
        <f>IFERROR(
    IF(ISNUMBER(MATCH(TRIM(CLEAN(SUBSTITUTE(SUBSTITUTE(Y630, CHAR(13), ""), CHAR(10), " "))), sizeList!A:A, 0)),
        INDEX(sizeList!B:B, MATCH(TRIM(CLEAN(SUBSTITUTE(SUBSTITUTE(Y630, CHAR(13), ""), CHAR(10), " "))), sizeList!A:A, 0)),
        IF(ISNUMBER(MATCH(Y630, sizeList!A:A, 0)),
            INDEX(sizeList!B:B, MATCH(Y630, sizeList!A:A, 0)),
            IF(ISNUMBER(MATCH(TRIM(CLEAN(SUBSTITUTE(SUBSTITUTE(Y630, CHAR(13), ""), CHAR(10), " "))), sizeList!B:B, 0)),
                INDEX(sizeList!B:B, MATCH(TRIM(CLEAN(SUBSTITUTE(SUBSTITUTE(Y630, CHAR(13), ""), CHAR(10), " "))), sizeList!B:B, 0)),
                IF(ISNUMBER(MATCH(Y630, sizeList!B:B, 0)),
                    INDEX(sizeList!B:B, MATCH(Y630, sizeList!B:B, 0)),
                    "")
            )
        )
    ),
    ""
)</f>
        <v>Cob</v>
      </c>
      <c r="Y630" s="35" t="s">
        <v>509</v>
      </c>
      <c r="Z630" s="35" t="s">
        <v>2672</v>
      </c>
      <c r="AA630" s="117" t="str">
        <f t="shared" si="79"/>
        <v>NAVY/WHITE/RED</v>
      </c>
      <c r="AB630" s="7" t="str">
        <f>IF(AA630="", "", IFERROR(VLOOKUP(AA630, colorList!A:B,2,FALSE),""))</f>
        <v>tengerészkék/fehér/piros</v>
      </c>
      <c r="AC630" s="7" t="str">
        <f>IF(Z630="", "", IFERROR(VLOOKUP(Z630, colorList!A:B,2,FALSE),""))</f>
        <v>tengerészkék/fehér/piros</v>
      </c>
      <c r="AD630" s="7"/>
    </row>
    <row r="631" spans="1:30" ht="60" customHeight="1" x14ac:dyDescent="0.25">
      <c r="A631" s="53" t="s">
        <v>953</v>
      </c>
      <c r="B631" s="7" t="str" cm="1">
        <f t="array" ref="B631">ProcessN2(S631,A631,C631)</f>
        <v>CA00512_NVWHRE</v>
      </c>
      <c r="C631" s="7" t="s">
        <v>1320</v>
      </c>
      <c r="D631" s="52" t="str">
        <f t="shared" si="72"/>
        <v>Equestro kötőfék vezetőszárral</v>
      </c>
      <c r="E631" s="52" t="s">
        <v>2844</v>
      </c>
      <c r="F631" s="52" t="str">
        <f t="shared" si="73"/>
        <v>Nylon halter with snap hook</v>
      </c>
      <c r="G631" s="52" t="s">
        <v>2969</v>
      </c>
      <c r="H631" s="116" t="str">
        <f t="shared" si="74"/>
        <v>Equestro</v>
      </c>
      <c r="I631" s="35" t="s">
        <v>3000</v>
      </c>
      <c r="J631" s="53" t="str">
        <f t="shared" si="75"/>
        <v>Lófelszerelés</v>
      </c>
      <c r="K631" s="53" t="s">
        <v>3007</v>
      </c>
      <c r="L631" s="35" t="str">
        <f t="shared" si="76"/>
        <v>Kötőfék és vezetőszár</v>
      </c>
      <c r="M631" s="35" t="s">
        <v>3024</v>
      </c>
      <c r="N631" s="35" t="str">
        <f t="shared" si="77"/>
        <v>Kötőfék</v>
      </c>
      <c r="O631" s="35" t="s">
        <v>3025</v>
      </c>
      <c r="P631" s="35" t="str">
        <f t="shared" si="78"/>
        <v/>
      </c>
      <c r="Q631" s="35"/>
      <c r="R631" s="50" t="s">
        <v>3192</v>
      </c>
      <c r="S631" s="35" t="s">
        <v>2361</v>
      </c>
      <c r="T631" s="34">
        <v>0</v>
      </c>
      <c r="U631" s="35">
        <v>49.99</v>
      </c>
      <c r="V631" s="1" t="s">
        <v>2603</v>
      </c>
      <c r="W631" s="35">
        <v>0.5</v>
      </c>
      <c r="X631" s="35" t="str">
        <f>IFERROR(
    IF(ISNUMBER(MATCH(TRIM(CLEAN(SUBSTITUTE(SUBSTITUTE(Y631, CHAR(13), ""), CHAR(10), " "))), sizeList!A:A, 0)),
        INDEX(sizeList!B:B, MATCH(TRIM(CLEAN(SUBSTITUTE(SUBSTITUTE(Y631, CHAR(13), ""), CHAR(10), " "))), sizeList!A:A, 0)),
        IF(ISNUMBER(MATCH(Y631, sizeList!A:A, 0)),
            INDEX(sizeList!B:B, MATCH(Y631, sizeList!A:A, 0)),
            IF(ISNUMBER(MATCH(TRIM(CLEAN(SUBSTITUTE(SUBSTITUTE(Y631, CHAR(13), ""), CHAR(10), " "))), sizeList!B:B, 0)),
                INDEX(sizeList!B:B, MATCH(TRIM(CLEAN(SUBSTITUTE(SUBSTITUTE(Y631, CHAR(13), ""), CHAR(10), " "))), sizeList!B:B, 0)),
                IF(ISNUMBER(MATCH(Y631, sizeList!B:B, 0)),
                    INDEX(sizeList!B:B, MATCH(Y631, sizeList!B:B, 0)),
                    "")
            )
        )
    ),
    ""
)</f>
        <v>Full</v>
      </c>
      <c r="Y631" s="35" t="s">
        <v>515</v>
      </c>
      <c r="Z631" s="35" t="s">
        <v>2672</v>
      </c>
      <c r="AA631" s="117" t="str">
        <f t="shared" si="79"/>
        <v>NAVY/WHITE/RED</v>
      </c>
      <c r="AB631" s="7" t="str">
        <f>IF(AA631="", "", IFERROR(VLOOKUP(AA631, colorList!A:B,2,FALSE),""))</f>
        <v>tengerészkék/fehér/piros</v>
      </c>
      <c r="AC631" s="7" t="str">
        <f>IF(Z631="", "", IFERROR(VLOOKUP(Z631, colorList!A:B,2,FALSE),""))</f>
        <v>tengerészkék/fehér/piros</v>
      </c>
      <c r="AD631" s="7"/>
    </row>
    <row r="632" spans="1:30" ht="60" customHeight="1" x14ac:dyDescent="0.25">
      <c r="A632" s="53" t="s">
        <v>911</v>
      </c>
      <c r="B632" s="7" t="str" cm="1">
        <f t="array" ref="B632">ProcessN2(S632,A632,C632)</f>
        <v>ET02000_BK</v>
      </c>
      <c r="C632" s="7" t="s">
        <v>1203</v>
      </c>
      <c r="D632" s="52" t="str">
        <f t="shared" si="72"/>
        <v>Equestro Classic szügyelő martingállal</v>
      </c>
      <c r="E632" s="52" t="s">
        <v>2804</v>
      </c>
      <c r="F632" s="52" t="str">
        <f t="shared" si="73"/>
        <v>Tanned leather fork breastplate</v>
      </c>
      <c r="G632" s="52" t="s">
        <v>2927</v>
      </c>
      <c r="H632" s="116" t="str">
        <f t="shared" si="74"/>
        <v>Equestro</v>
      </c>
      <c r="I632" s="35" t="s">
        <v>3000</v>
      </c>
      <c r="J632" s="53" t="str">
        <f t="shared" si="75"/>
        <v>Lófelszerelés</v>
      </c>
      <c r="K632" s="53" t="s">
        <v>3007</v>
      </c>
      <c r="L632" s="35" t="str">
        <f t="shared" si="76"/>
        <v>Martingál, szügyelő</v>
      </c>
      <c r="M632" s="35" t="s">
        <v>3023</v>
      </c>
      <c r="N632" s="35" t="str">
        <f t="shared" si="77"/>
        <v/>
      </c>
      <c r="O632" s="35"/>
      <c r="P632" s="35" t="str">
        <f t="shared" si="78"/>
        <v/>
      </c>
      <c r="Q632" s="35"/>
      <c r="R632" s="50" t="s">
        <v>3157</v>
      </c>
      <c r="S632" s="35" t="s">
        <v>1896</v>
      </c>
      <c r="T632" s="34">
        <v>0</v>
      </c>
      <c r="U632" s="35">
        <v>135</v>
      </c>
      <c r="V632" s="1" t="s">
        <v>2603</v>
      </c>
      <c r="W632" s="50">
        <v>0.9</v>
      </c>
      <c r="X632" s="35" t="str">
        <f>IFERROR(
    IF(ISNUMBER(MATCH(TRIM(CLEAN(SUBSTITUTE(SUBSTITUTE(Y632, CHAR(13), ""), CHAR(10), " "))), sizeList!A:A, 0)),
        INDEX(sizeList!B:B, MATCH(TRIM(CLEAN(SUBSTITUTE(SUBSTITUTE(Y632, CHAR(13), ""), CHAR(10), " "))), sizeList!A:A, 0)),
        IF(ISNUMBER(MATCH(Y632, sizeList!A:A, 0)),
            INDEX(sizeList!B:B, MATCH(Y632, sizeList!A:A, 0)),
            IF(ISNUMBER(MATCH(TRIM(CLEAN(SUBSTITUTE(SUBSTITUTE(Y632, CHAR(13), ""), CHAR(10), " "))), sizeList!B:B, 0)),
                INDEX(sizeList!B:B, MATCH(TRIM(CLEAN(SUBSTITUTE(SUBSTITUTE(Y632, CHAR(13), ""), CHAR(10), " "))), sizeList!B:B, 0)),
                IF(ISNUMBER(MATCH(Y632, sizeList!B:B, 0)),
                    INDEX(sizeList!B:B, MATCH(Y632, sizeList!B:B, 0)),
                    "")
            )
        )
    ),
    ""
)</f>
        <v>Póni</v>
      </c>
      <c r="Y632" s="35" t="s">
        <v>504</v>
      </c>
      <c r="Z632" s="35" t="s">
        <v>2604</v>
      </c>
      <c r="AA632" s="117" t="str">
        <f t="shared" si="79"/>
        <v>BLACK</v>
      </c>
      <c r="AB632" s="7" t="str">
        <f>IF(AA632="", "", IFERROR(VLOOKUP(AA632, colorList!A:B,2,FALSE),""))</f>
        <v>fekete</v>
      </c>
      <c r="AC632" s="7" t="str">
        <f>IF(Z632="", "", IFERROR(VLOOKUP(Z632, colorList!A:B,2,FALSE),""))</f>
        <v>fekete</v>
      </c>
      <c r="AD632" s="7"/>
    </row>
    <row r="633" spans="1:30" ht="60" customHeight="1" x14ac:dyDescent="0.25">
      <c r="A633" s="53" t="s">
        <v>911</v>
      </c>
      <c r="B633" s="7" t="str" cm="1">
        <f t="array" ref="B633">ProcessN2(S633,A633,C633)</f>
        <v>ET02000_BK</v>
      </c>
      <c r="C633" s="7" t="s">
        <v>1204</v>
      </c>
      <c r="D633" s="52" t="str">
        <f t="shared" si="72"/>
        <v>Equestro Classic szügyelő martingállal</v>
      </c>
      <c r="E633" s="52" t="s">
        <v>2804</v>
      </c>
      <c r="F633" s="52" t="str">
        <f t="shared" si="73"/>
        <v>Tanned leather fork breastplate</v>
      </c>
      <c r="G633" s="52" t="s">
        <v>2927</v>
      </c>
      <c r="H633" s="116" t="str">
        <f t="shared" si="74"/>
        <v>Equestro</v>
      </c>
      <c r="I633" s="35" t="s">
        <v>3000</v>
      </c>
      <c r="J633" s="53" t="str">
        <f t="shared" si="75"/>
        <v>Lófelszerelés</v>
      </c>
      <c r="K633" s="53" t="s">
        <v>3007</v>
      </c>
      <c r="L633" s="35" t="str">
        <f t="shared" si="76"/>
        <v>Martingál, szügyelő</v>
      </c>
      <c r="M633" s="35" t="s">
        <v>3023</v>
      </c>
      <c r="N633" s="35" t="str">
        <f t="shared" si="77"/>
        <v/>
      </c>
      <c r="O633" s="35"/>
      <c r="P633" s="35" t="str">
        <f t="shared" si="78"/>
        <v/>
      </c>
      <c r="Q633" s="35"/>
      <c r="R633" s="50" t="s">
        <v>3157</v>
      </c>
      <c r="S633" s="35" t="s">
        <v>1897</v>
      </c>
      <c r="T633" s="34">
        <v>0</v>
      </c>
      <c r="U633" s="35">
        <v>135</v>
      </c>
      <c r="V633" s="1" t="s">
        <v>2603</v>
      </c>
      <c r="W633" s="50">
        <v>0.9</v>
      </c>
      <c r="X633" s="35" t="str">
        <f>IFERROR(
    IF(ISNUMBER(MATCH(TRIM(CLEAN(SUBSTITUTE(SUBSTITUTE(Y633, CHAR(13), ""), CHAR(10), " "))), sizeList!A:A, 0)),
        INDEX(sizeList!B:B, MATCH(TRIM(CLEAN(SUBSTITUTE(SUBSTITUTE(Y633, CHAR(13), ""), CHAR(10), " "))), sizeList!A:A, 0)),
        IF(ISNUMBER(MATCH(Y633, sizeList!A:A, 0)),
            INDEX(sizeList!B:B, MATCH(Y633, sizeList!A:A, 0)),
            IF(ISNUMBER(MATCH(TRIM(CLEAN(SUBSTITUTE(SUBSTITUTE(Y633, CHAR(13), ""), CHAR(10), " "))), sizeList!B:B, 0)),
                INDEX(sizeList!B:B, MATCH(TRIM(CLEAN(SUBSTITUTE(SUBSTITUTE(Y633, CHAR(13), ""), CHAR(10), " "))), sizeList!B:B, 0)),
                IF(ISNUMBER(MATCH(Y633, sizeList!B:B, 0)),
                    INDEX(sizeList!B:B, MATCH(Y633, sizeList!B:B, 0)),
                    "")
            )
        )
    ),
    ""
)</f>
        <v>Cob</v>
      </c>
      <c r="Y633" s="35" t="s">
        <v>509</v>
      </c>
      <c r="Z633" s="35" t="s">
        <v>2604</v>
      </c>
      <c r="AA633" s="117" t="str">
        <f t="shared" si="79"/>
        <v>BLACK</v>
      </c>
      <c r="AB633" s="7" t="str">
        <f>IF(AA633="", "", IFERROR(VLOOKUP(AA633, colorList!A:B,2,FALSE),""))</f>
        <v>fekete</v>
      </c>
      <c r="AC633" s="7" t="str">
        <f>IF(Z633="", "", IFERROR(VLOOKUP(Z633, colorList!A:B,2,FALSE),""))</f>
        <v>fekete</v>
      </c>
      <c r="AD633" s="7"/>
    </row>
    <row r="634" spans="1:30" ht="60" customHeight="1" x14ac:dyDescent="0.25">
      <c r="A634" s="53" t="s">
        <v>911</v>
      </c>
      <c r="B634" s="7" t="str" cm="1">
        <f t="array" ref="B634">ProcessN2(S634,A634,C634)</f>
        <v>ET02000_BK</v>
      </c>
      <c r="C634" s="7" t="s">
        <v>1205</v>
      </c>
      <c r="D634" s="52" t="str">
        <f t="shared" si="72"/>
        <v>Equestro Classic szügyelő martingállal</v>
      </c>
      <c r="E634" s="52" t="s">
        <v>2804</v>
      </c>
      <c r="F634" s="52" t="str">
        <f t="shared" si="73"/>
        <v>Tanned leather fork breastplate</v>
      </c>
      <c r="G634" s="52" t="s">
        <v>2927</v>
      </c>
      <c r="H634" s="116" t="str">
        <f t="shared" si="74"/>
        <v>Equestro</v>
      </c>
      <c r="I634" s="35" t="s">
        <v>3000</v>
      </c>
      <c r="J634" s="53" t="str">
        <f t="shared" si="75"/>
        <v>Lófelszerelés</v>
      </c>
      <c r="K634" s="53" t="s">
        <v>3007</v>
      </c>
      <c r="L634" s="35" t="str">
        <f t="shared" si="76"/>
        <v>Martingál, szügyelő</v>
      </c>
      <c r="M634" s="35" t="s">
        <v>3023</v>
      </c>
      <c r="N634" s="35" t="str">
        <f t="shared" si="77"/>
        <v/>
      </c>
      <c r="O634" s="35"/>
      <c r="P634" s="35" t="str">
        <f t="shared" si="78"/>
        <v/>
      </c>
      <c r="Q634" s="35"/>
      <c r="R634" s="50" t="s">
        <v>3157</v>
      </c>
      <c r="S634" s="35" t="s">
        <v>1898</v>
      </c>
      <c r="T634" s="34">
        <v>0</v>
      </c>
      <c r="U634" s="35">
        <v>135</v>
      </c>
      <c r="V634" s="1" t="s">
        <v>2603</v>
      </c>
      <c r="W634" s="50">
        <v>0.9</v>
      </c>
      <c r="X634" s="35" t="str">
        <f>IFERROR(
    IF(ISNUMBER(MATCH(TRIM(CLEAN(SUBSTITUTE(SUBSTITUTE(Y634, CHAR(13), ""), CHAR(10), " "))), sizeList!A:A, 0)),
        INDEX(sizeList!B:B, MATCH(TRIM(CLEAN(SUBSTITUTE(SUBSTITUTE(Y634, CHAR(13), ""), CHAR(10), " "))), sizeList!A:A, 0)),
        IF(ISNUMBER(MATCH(Y634, sizeList!A:A, 0)),
            INDEX(sizeList!B:B, MATCH(Y634, sizeList!A:A, 0)),
            IF(ISNUMBER(MATCH(TRIM(CLEAN(SUBSTITUTE(SUBSTITUTE(Y634, CHAR(13), ""), CHAR(10), " "))), sizeList!B:B, 0)),
                INDEX(sizeList!B:B, MATCH(TRIM(CLEAN(SUBSTITUTE(SUBSTITUTE(Y634, CHAR(13), ""), CHAR(10), " "))), sizeList!B:B, 0)),
                IF(ISNUMBER(MATCH(Y634, sizeList!B:B, 0)),
                    INDEX(sizeList!B:B, MATCH(Y634, sizeList!B:B, 0)),
                    "")
            )
        )
    ),
    ""
)</f>
        <v>Full</v>
      </c>
      <c r="Y634" s="35" t="s">
        <v>515</v>
      </c>
      <c r="Z634" s="35" t="s">
        <v>2604</v>
      </c>
      <c r="AA634" s="117" t="str">
        <f t="shared" si="79"/>
        <v>BLACK</v>
      </c>
      <c r="AB634" s="7" t="str">
        <f>IF(AA634="", "", IFERROR(VLOOKUP(AA634, colorList!A:B,2,FALSE),""))</f>
        <v>fekete</v>
      </c>
      <c r="AC634" s="7" t="str">
        <f>IF(Z634="", "", IFERROR(VLOOKUP(Z634, colorList!A:B,2,FALSE),""))</f>
        <v>fekete</v>
      </c>
      <c r="AD634" s="7"/>
    </row>
    <row r="635" spans="1:30" ht="60" customHeight="1" x14ac:dyDescent="0.25">
      <c r="A635" s="53" t="s">
        <v>911</v>
      </c>
      <c r="B635" s="7" t="str" cm="1">
        <f t="array" ref="B635">ProcessN2(S635,A635,C635)</f>
        <v>ET02000_COG</v>
      </c>
      <c r="C635" s="7" t="s">
        <v>1206</v>
      </c>
      <c r="D635" s="52" t="str">
        <f t="shared" si="72"/>
        <v>Equestro Classic szügyelő martingállal</v>
      </c>
      <c r="E635" s="52" t="s">
        <v>2804</v>
      </c>
      <c r="F635" s="52" t="str">
        <f t="shared" si="73"/>
        <v>Tanned leather fork breastplate</v>
      </c>
      <c r="G635" s="52" t="s">
        <v>2927</v>
      </c>
      <c r="H635" s="116" t="str">
        <f t="shared" si="74"/>
        <v>Equestro</v>
      </c>
      <c r="I635" s="35" t="s">
        <v>3000</v>
      </c>
      <c r="J635" s="53" t="str">
        <f t="shared" si="75"/>
        <v>Lófelszerelés</v>
      </c>
      <c r="K635" s="53" t="s">
        <v>3007</v>
      </c>
      <c r="L635" s="35" t="str">
        <f t="shared" si="76"/>
        <v>Martingál, szügyelő</v>
      </c>
      <c r="M635" s="35" t="s">
        <v>3023</v>
      </c>
      <c r="N635" s="35" t="str">
        <f t="shared" si="77"/>
        <v/>
      </c>
      <c r="O635" s="35"/>
      <c r="P635" s="35" t="str">
        <f t="shared" si="78"/>
        <v/>
      </c>
      <c r="Q635" s="35"/>
      <c r="R635" s="50" t="s">
        <v>3157</v>
      </c>
      <c r="S635" s="35" t="s">
        <v>1899</v>
      </c>
      <c r="T635" s="34">
        <v>0</v>
      </c>
      <c r="U635" s="35">
        <v>135</v>
      </c>
      <c r="V635" s="1" t="s">
        <v>2603</v>
      </c>
      <c r="W635" s="50">
        <v>0.9</v>
      </c>
      <c r="X635" s="35" t="str">
        <f>IFERROR(
    IF(ISNUMBER(MATCH(TRIM(CLEAN(SUBSTITUTE(SUBSTITUTE(Y635, CHAR(13), ""), CHAR(10), " "))), sizeList!A:A, 0)),
        INDEX(sizeList!B:B, MATCH(TRIM(CLEAN(SUBSTITUTE(SUBSTITUTE(Y635, CHAR(13), ""), CHAR(10), " "))), sizeList!A:A, 0)),
        IF(ISNUMBER(MATCH(Y635, sizeList!A:A, 0)),
            INDEX(sizeList!B:B, MATCH(Y635, sizeList!A:A, 0)),
            IF(ISNUMBER(MATCH(TRIM(CLEAN(SUBSTITUTE(SUBSTITUTE(Y635, CHAR(13), ""), CHAR(10), " "))), sizeList!B:B, 0)),
                INDEX(sizeList!B:B, MATCH(TRIM(CLEAN(SUBSTITUTE(SUBSTITUTE(Y635, CHAR(13), ""), CHAR(10), " "))), sizeList!B:B, 0)),
                IF(ISNUMBER(MATCH(Y635, sizeList!B:B, 0)),
                    INDEX(sizeList!B:B, MATCH(Y635, sizeList!B:B, 0)),
                    "")
            )
        )
    ),
    ""
)</f>
        <v>Póni</v>
      </c>
      <c r="Y635" s="35" t="s">
        <v>504</v>
      </c>
      <c r="Z635" s="35" t="s">
        <v>2610</v>
      </c>
      <c r="AA635" s="117" t="str">
        <f t="shared" si="79"/>
        <v>COGNAC</v>
      </c>
      <c r="AB635" s="7" t="str">
        <f>IF(AA635="", "", IFERROR(VLOOKUP(AA635, colorList!A:B,2,FALSE),""))</f>
        <v>konyak</v>
      </c>
      <c r="AC635" s="7" t="str">
        <f>IF(Z635="", "", IFERROR(VLOOKUP(Z635, colorList!A:B,2,FALSE),""))</f>
        <v>konyak</v>
      </c>
      <c r="AD635" s="7"/>
    </row>
    <row r="636" spans="1:30" ht="60" customHeight="1" x14ac:dyDescent="0.25">
      <c r="A636" s="53" t="s">
        <v>911</v>
      </c>
      <c r="B636" s="7" t="str" cm="1">
        <f t="array" ref="B636">ProcessN2(S636,A636,C636)</f>
        <v>ET02000_COG</v>
      </c>
      <c r="C636" s="7" t="s">
        <v>1207</v>
      </c>
      <c r="D636" s="52" t="str">
        <f t="shared" si="72"/>
        <v>Equestro Classic szügyelő martingállal</v>
      </c>
      <c r="E636" s="52" t="s">
        <v>2804</v>
      </c>
      <c r="F636" s="52" t="str">
        <f t="shared" si="73"/>
        <v>Tanned leather fork breastplate</v>
      </c>
      <c r="G636" s="52" t="s">
        <v>2927</v>
      </c>
      <c r="H636" s="116" t="str">
        <f t="shared" si="74"/>
        <v>Equestro</v>
      </c>
      <c r="I636" s="35" t="s">
        <v>3000</v>
      </c>
      <c r="J636" s="53" t="str">
        <f t="shared" si="75"/>
        <v>Lófelszerelés</v>
      </c>
      <c r="K636" s="53" t="s">
        <v>3007</v>
      </c>
      <c r="L636" s="35" t="str">
        <f t="shared" si="76"/>
        <v>Martingál, szügyelő</v>
      </c>
      <c r="M636" s="35" t="s">
        <v>3023</v>
      </c>
      <c r="N636" s="35" t="str">
        <f t="shared" si="77"/>
        <v/>
      </c>
      <c r="O636" s="35"/>
      <c r="P636" s="35" t="str">
        <f t="shared" si="78"/>
        <v/>
      </c>
      <c r="Q636" s="35"/>
      <c r="R636" s="50" t="s">
        <v>3157</v>
      </c>
      <c r="S636" s="35" t="s">
        <v>1900</v>
      </c>
      <c r="T636" s="34">
        <v>0</v>
      </c>
      <c r="U636" s="35">
        <v>135</v>
      </c>
      <c r="V636" s="1" t="s">
        <v>2603</v>
      </c>
      <c r="W636" s="50">
        <v>0.9</v>
      </c>
      <c r="X636" s="35" t="str">
        <f>IFERROR(
    IF(ISNUMBER(MATCH(TRIM(CLEAN(SUBSTITUTE(SUBSTITUTE(Y636, CHAR(13), ""), CHAR(10), " "))), sizeList!A:A, 0)),
        INDEX(sizeList!B:B, MATCH(TRIM(CLEAN(SUBSTITUTE(SUBSTITUTE(Y636, CHAR(13), ""), CHAR(10), " "))), sizeList!A:A, 0)),
        IF(ISNUMBER(MATCH(Y636, sizeList!A:A, 0)),
            INDEX(sizeList!B:B, MATCH(Y636, sizeList!A:A, 0)),
            IF(ISNUMBER(MATCH(TRIM(CLEAN(SUBSTITUTE(SUBSTITUTE(Y636, CHAR(13), ""), CHAR(10), " "))), sizeList!B:B, 0)),
                INDEX(sizeList!B:B, MATCH(TRIM(CLEAN(SUBSTITUTE(SUBSTITUTE(Y636, CHAR(13), ""), CHAR(10), " "))), sizeList!B:B, 0)),
                IF(ISNUMBER(MATCH(Y636, sizeList!B:B, 0)),
                    INDEX(sizeList!B:B, MATCH(Y636, sizeList!B:B, 0)),
                    "")
            )
        )
    ),
    ""
)</f>
        <v>Cob</v>
      </c>
      <c r="Y636" s="35" t="s">
        <v>509</v>
      </c>
      <c r="Z636" s="35" t="s">
        <v>2610</v>
      </c>
      <c r="AA636" s="117" t="str">
        <f t="shared" si="79"/>
        <v>COGNAC</v>
      </c>
      <c r="AB636" s="7" t="str">
        <f>IF(AA636="", "", IFERROR(VLOOKUP(AA636, colorList!A:B,2,FALSE),""))</f>
        <v>konyak</v>
      </c>
      <c r="AC636" s="7" t="str">
        <f>IF(Z636="", "", IFERROR(VLOOKUP(Z636, colorList!A:B,2,FALSE),""))</f>
        <v>konyak</v>
      </c>
      <c r="AD636" s="7"/>
    </row>
    <row r="637" spans="1:30" ht="60" customHeight="1" x14ac:dyDescent="0.25">
      <c r="A637" s="53" t="s">
        <v>911</v>
      </c>
      <c r="B637" s="7" t="str" cm="1">
        <f t="array" ref="B637">ProcessN2(S637,A637,C637)</f>
        <v>ET02000_COG</v>
      </c>
      <c r="C637" s="7" t="s">
        <v>1208</v>
      </c>
      <c r="D637" s="52" t="str">
        <f t="shared" si="72"/>
        <v>Equestro Classic szügyelő martingállal</v>
      </c>
      <c r="E637" s="52" t="s">
        <v>2804</v>
      </c>
      <c r="F637" s="52" t="str">
        <f t="shared" si="73"/>
        <v>Tanned leather fork breastplate</v>
      </c>
      <c r="G637" s="52" t="s">
        <v>2927</v>
      </c>
      <c r="H637" s="116" t="str">
        <f t="shared" si="74"/>
        <v>Equestro</v>
      </c>
      <c r="I637" s="35" t="s">
        <v>3000</v>
      </c>
      <c r="J637" s="53" t="str">
        <f t="shared" si="75"/>
        <v>Lófelszerelés</v>
      </c>
      <c r="K637" s="53" t="s">
        <v>3007</v>
      </c>
      <c r="L637" s="35" t="str">
        <f t="shared" si="76"/>
        <v>Martingál, szügyelő</v>
      </c>
      <c r="M637" s="35" t="s">
        <v>3023</v>
      </c>
      <c r="N637" s="35" t="str">
        <f t="shared" si="77"/>
        <v/>
      </c>
      <c r="O637" s="35"/>
      <c r="P637" s="35" t="str">
        <f t="shared" si="78"/>
        <v/>
      </c>
      <c r="Q637" s="35"/>
      <c r="R637" s="50" t="s">
        <v>3157</v>
      </c>
      <c r="S637" s="35" t="s">
        <v>1901</v>
      </c>
      <c r="T637" s="34">
        <v>0</v>
      </c>
      <c r="U637" s="35">
        <v>135</v>
      </c>
      <c r="V637" s="1" t="s">
        <v>2603</v>
      </c>
      <c r="W637" s="50">
        <v>0.9</v>
      </c>
      <c r="X637" s="35" t="str">
        <f>IFERROR(
    IF(ISNUMBER(MATCH(TRIM(CLEAN(SUBSTITUTE(SUBSTITUTE(Y637, CHAR(13), ""), CHAR(10), " "))), sizeList!A:A, 0)),
        INDEX(sizeList!B:B, MATCH(TRIM(CLEAN(SUBSTITUTE(SUBSTITUTE(Y637, CHAR(13), ""), CHAR(10), " "))), sizeList!A:A, 0)),
        IF(ISNUMBER(MATCH(Y637, sizeList!A:A, 0)),
            INDEX(sizeList!B:B, MATCH(Y637, sizeList!A:A, 0)),
            IF(ISNUMBER(MATCH(TRIM(CLEAN(SUBSTITUTE(SUBSTITUTE(Y637, CHAR(13), ""), CHAR(10), " "))), sizeList!B:B, 0)),
                INDEX(sizeList!B:B, MATCH(TRIM(CLEAN(SUBSTITUTE(SUBSTITUTE(Y637, CHAR(13), ""), CHAR(10), " "))), sizeList!B:B, 0)),
                IF(ISNUMBER(MATCH(Y637, sizeList!B:B, 0)),
                    INDEX(sizeList!B:B, MATCH(Y637, sizeList!B:B, 0)),
                    "")
            )
        )
    ),
    ""
)</f>
        <v>Full</v>
      </c>
      <c r="Y637" s="35" t="s">
        <v>515</v>
      </c>
      <c r="Z637" s="35" t="s">
        <v>2610</v>
      </c>
      <c r="AA637" s="117" t="str">
        <f t="shared" si="79"/>
        <v>COGNAC</v>
      </c>
      <c r="AB637" s="7" t="str">
        <f>IF(AA637="", "", IFERROR(VLOOKUP(AA637, colorList!A:B,2,FALSE),""))</f>
        <v>konyak</v>
      </c>
      <c r="AC637" s="7" t="str">
        <f>IF(Z637="", "", IFERROR(VLOOKUP(Z637, colorList!A:B,2,FALSE),""))</f>
        <v>konyak</v>
      </c>
      <c r="AD637" s="7"/>
    </row>
    <row r="638" spans="1:30" ht="60" customHeight="1" x14ac:dyDescent="0.25">
      <c r="A638" s="53" t="s">
        <v>911</v>
      </c>
      <c r="B638" s="7" t="str" cm="1">
        <f t="array" ref="B638">ProcessN2(S638,A638,C638)</f>
        <v>ET02000_TM</v>
      </c>
      <c r="C638" s="7" t="s">
        <v>1209</v>
      </c>
      <c r="D638" s="52" t="str">
        <f t="shared" si="72"/>
        <v>Equestro Classic szügyelő martingállal</v>
      </c>
      <c r="E638" s="52" t="s">
        <v>2804</v>
      </c>
      <c r="F638" s="52" t="str">
        <f t="shared" si="73"/>
        <v>Tanned leather fork breastplate</v>
      </c>
      <c r="G638" s="52" t="s">
        <v>2927</v>
      </c>
      <c r="H638" s="116" t="str">
        <f t="shared" si="74"/>
        <v>Equestro</v>
      </c>
      <c r="I638" s="35" t="s">
        <v>3000</v>
      </c>
      <c r="J638" s="53" t="str">
        <f t="shared" si="75"/>
        <v>Lófelszerelés</v>
      </c>
      <c r="K638" s="53" t="s">
        <v>3007</v>
      </c>
      <c r="L638" s="35" t="str">
        <f t="shared" si="76"/>
        <v>Martingál, szügyelő</v>
      </c>
      <c r="M638" s="35" t="s">
        <v>3023</v>
      </c>
      <c r="N638" s="35" t="str">
        <f t="shared" si="77"/>
        <v/>
      </c>
      <c r="O638" s="35"/>
      <c r="P638" s="35" t="str">
        <f t="shared" si="78"/>
        <v/>
      </c>
      <c r="Q638" s="35"/>
      <c r="R638" s="50" t="s">
        <v>3157</v>
      </c>
      <c r="S638" s="35" t="s">
        <v>1902</v>
      </c>
      <c r="T638" s="34">
        <v>0</v>
      </c>
      <c r="U638" s="35">
        <v>135</v>
      </c>
      <c r="V638" s="1" t="s">
        <v>2603</v>
      </c>
      <c r="W638" s="50">
        <v>0.9</v>
      </c>
      <c r="X638" s="35" t="str">
        <f>IFERROR(
    IF(ISNUMBER(MATCH(TRIM(CLEAN(SUBSTITUTE(SUBSTITUTE(Y638, CHAR(13), ""), CHAR(10), " "))), sizeList!A:A, 0)),
        INDEX(sizeList!B:B, MATCH(TRIM(CLEAN(SUBSTITUTE(SUBSTITUTE(Y638, CHAR(13), ""), CHAR(10), " "))), sizeList!A:A, 0)),
        IF(ISNUMBER(MATCH(Y638, sizeList!A:A, 0)),
            INDEX(sizeList!B:B, MATCH(Y638, sizeList!A:A, 0)),
            IF(ISNUMBER(MATCH(TRIM(CLEAN(SUBSTITUTE(SUBSTITUTE(Y638, CHAR(13), ""), CHAR(10), " "))), sizeList!B:B, 0)),
                INDEX(sizeList!B:B, MATCH(TRIM(CLEAN(SUBSTITUTE(SUBSTITUTE(Y638, CHAR(13), ""), CHAR(10), " "))), sizeList!B:B, 0)),
                IF(ISNUMBER(MATCH(Y638, sizeList!B:B, 0)),
                    INDEX(sizeList!B:B, MATCH(Y638, sizeList!B:B, 0)),
                    "")
            )
        )
    ),
    ""
)</f>
        <v>Póni</v>
      </c>
      <c r="Y638" s="35" t="s">
        <v>504</v>
      </c>
      <c r="Z638" s="35" t="s">
        <v>2605</v>
      </c>
      <c r="AA638" s="117" t="str">
        <f t="shared" si="79"/>
        <v>DARK BROWN</v>
      </c>
      <c r="AB638" s="7" t="str">
        <f>IF(AA638="", "", IFERROR(VLOOKUP(AA638, colorList!A:B,2,FALSE),""))</f>
        <v>sötétbarna</v>
      </c>
      <c r="AC638" s="7" t="str">
        <f>IF(Z638="", "", IFERROR(VLOOKUP(Z638, colorList!A:B,2,FALSE),""))</f>
        <v>sötétbarna</v>
      </c>
      <c r="AD638" s="7"/>
    </row>
    <row r="639" spans="1:30" ht="60" customHeight="1" x14ac:dyDescent="0.25">
      <c r="A639" s="53" t="s">
        <v>911</v>
      </c>
      <c r="B639" s="7" t="str" cm="1">
        <f t="array" ref="B639">ProcessN2(S639,A639,C639)</f>
        <v>ET02000_TM</v>
      </c>
      <c r="C639" s="7" t="s">
        <v>1210</v>
      </c>
      <c r="D639" s="52" t="str">
        <f t="shared" si="72"/>
        <v>Equestro Classic szügyelő martingállal</v>
      </c>
      <c r="E639" s="52" t="s">
        <v>2804</v>
      </c>
      <c r="F639" s="52" t="str">
        <f t="shared" si="73"/>
        <v>Tanned leather fork breastplate</v>
      </c>
      <c r="G639" s="52" t="s">
        <v>2927</v>
      </c>
      <c r="H639" s="116" t="str">
        <f t="shared" si="74"/>
        <v>Equestro</v>
      </c>
      <c r="I639" s="35" t="s">
        <v>3000</v>
      </c>
      <c r="J639" s="53" t="str">
        <f t="shared" si="75"/>
        <v>Lófelszerelés</v>
      </c>
      <c r="K639" s="53" t="s">
        <v>3007</v>
      </c>
      <c r="L639" s="35" t="str">
        <f t="shared" si="76"/>
        <v>Martingál, szügyelő</v>
      </c>
      <c r="M639" s="35" t="s">
        <v>3023</v>
      </c>
      <c r="N639" s="35" t="str">
        <f t="shared" si="77"/>
        <v/>
      </c>
      <c r="O639" s="35"/>
      <c r="P639" s="35" t="str">
        <f t="shared" si="78"/>
        <v/>
      </c>
      <c r="Q639" s="35"/>
      <c r="R639" s="50" t="s">
        <v>3157</v>
      </c>
      <c r="S639" s="35" t="s">
        <v>1903</v>
      </c>
      <c r="T639" s="34">
        <v>0</v>
      </c>
      <c r="U639" s="35">
        <v>135</v>
      </c>
      <c r="V639" s="1" t="s">
        <v>2603</v>
      </c>
      <c r="W639" s="50">
        <v>0.9</v>
      </c>
      <c r="X639" s="35" t="str">
        <f>IFERROR(
    IF(ISNUMBER(MATCH(TRIM(CLEAN(SUBSTITUTE(SUBSTITUTE(Y639, CHAR(13), ""), CHAR(10), " "))), sizeList!A:A, 0)),
        INDEX(sizeList!B:B, MATCH(TRIM(CLEAN(SUBSTITUTE(SUBSTITUTE(Y639, CHAR(13), ""), CHAR(10), " "))), sizeList!A:A, 0)),
        IF(ISNUMBER(MATCH(Y639, sizeList!A:A, 0)),
            INDEX(sizeList!B:B, MATCH(Y639, sizeList!A:A, 0)),
            IF(ISNUMBER(MATCH(TRIM(CLEAN(SUBSTITUTE(SUBSTITUTE(Y639, CHAR(13), ""), CHAR(10), " "))), sizeList!B:B, 0)),
                INDEX(sizeList!B:B, MATCH(TRIM(CLEAN(SUBSTITUTE(SUBSTITUTE(Y639, CHAR(13), ""), CHAR(10), " "))), sizeList!B:B, 0)),
                IF(ISNUMBER(MATCH(Y639, sizeList!B:B, 0)),
                    INDEX(sizeList!B:B, MATCH(Y639, sizeList!B:B, 0)),
                    "")
            )
        )
    ),
    ""
)</f>
        <v>Cob</v>
      </c>
      <c r="Y639" s="35" t="s">
        <v>509</v>
      </c>
      <c r="Z639" s="35" t="s">
        <v>2605</v>
      </c>
      <c r="AA639" s="117" t="str">
        <f t="shared" si="79"/>
        <v>DARK BROWN</v>
      </c>
      <c r="AB639" s="7" t="str">
        <f>IF(AA639="", "", IFERROR(VLOOKUP(AA639, colorList!A:B,2,FALSE),""))</f>
        <v>sötétbarna</v>
      </c>
      <c r="AC639" s="7" t="str">
        <f>IF(Z639="", "", IFERROR(VLOOKUP(Z639, colorList!A:B,2,FALSE),""))</f>
        <v>sötétbarna</v>
      </c>
      <c r="AD639" s="7"/>
    </row>
    <row r="640" spans="1:30" ht="60" customHeight="1" x14ac:dyDescent="0.25">
      <c r="A640" s="53" t="s">
        <v>911</v>
      </c>
      <c r="B640" s="7" t="str" cm="1">
        <f t="array" ref="B640">ProcessN2(S640,A640,C640)</f>
        <v>ET02000_TM</v>
      </c>
      <c r="C640" s="7" t="s">
        <v>1211</v>
      </c>
      <c r="D640" s="52" t="str">
        <f t="shared" si="72"/>
        <v>Equestro Classic szügyelő martingállal</v>
      </c>
      <c r="E640" s="52" t="s">
        <v>2804</v>
      </c>
      <c r="F640" s="52" t="str">
        <f t="shared" si="73"/>
        <v>Tanned leather fork breastplate</v>
      </c>
      <c r="G640" s="52" t="s">
        <v>2927</v>
      </c>
      <c r="H640" s="116" t="str">
        <f t="shared" si="74"/>
        <v>Equestro</v>
      </c>
      <c r="I640" s="35" t="s">
        <v>3000</v>
      </c>
      <c r="J640" s="53" t="str">
        <f t="shared" si="75"/>
        <v>Lófelszerelés</v>
      </c>
      <c r="K640" s="53" t="s">
        <v>3007</v>
      </c>
      <c r="L640" s="35" t="str">
        <f t="shared" si="76"/>
        <v>Martingál, szügyelő</v>
      </c>
      <c r="M640" s="35" t="s">
        <v>3023</v>
      </c>
      <c r="N640" s="35" t="str">
        <f t="shared" si="77"/>
        <v/>
      </c>
      <c r="O640" s="35"/>
      <c r="P640" s="35" t="str">
        <f t="shared" si="78"/>
        <v/>
      </c>
      <c r="Q640" s="35"/>
      <c r="R640" s="50" t="s">
        <v>3157</v>
      </c>
      <c r="S640" s="35" t="s">
        <v>1904</v>
      </c>
      <c r="T640" s="34">
        <v>0</v>
      </c>
      <c r="U640" s="35">
        <v>135</v>
      </c>
      <c r="V640" s="1" t="s">
        <v>2603</v>
      </c>
      <c r="W640" s="50">
        <v>0.9</v>
      </c>
      <c r="X640" s="35" t="str">
        <f>IFERROR(
    IF(ISNUMBER(MATCH(TRIM(CLEAN(SUBSTITUTE(SUBSTITUTE(Y640, CHAR(13), ""), CHAR(10), " "))), sizeList!A:A, 0)),
        INDEX(sizeList!B:B, MATCH(TRIM(CLEAN(SUBSTITUTE(SUBSTITUTE(Y640, CHAR(13), ""), CHAR(10), " "))), sizeList!A:A, 0)),
        IF(ISNUMBER(MATCH(Y640, sizeList!A:A, 0)),
            INDEX(sizeList!B:B, MATCH(Y640, sizeList!A:A, 0)),
            IF(ISNUMBER(MATCH(TRIM(CLEAN(SUBSTITUTE(SUBSTITUTE(Y640, CHAR(13), ""), CHAR(10), " "))), sizeList!B:B, 0)),
                INDEX(sizeList!B:B, MATCH(TRIM(CLEAN(SUBSTITUTE(SUBSTITUTE(Y640, CHAR(13), ""), CHAR(10), " "))), sizeList!B:B, 0)),
                IF(ISNUMBER(MATCH(Y640, sizeList!B:B, 0)),
                    INDEX(sizeList!B:B, MATCH(Y640, sizeList!B:B, 0)),
                    "")
            )
        )
    ),
    ""
)</f>
        <v>Full</v>
      </c>
      <c r="Y640" s="35" t="s">
        <v>515</v>
      </c>
      <c r="Z640" s="35" t="s">
        <v>2605</v>
      </c>
      <c r="AA640" s="117" t="str">
        <f t="shared" si="79"/>
        <v>DARK BROWN</v>
      </c>
      <c r="AB640" s="7" t="str">
        <f>IF(AA640="", "", IFERROR(VLOOKUP(AA640, colorList!A:B,2,FALSE),""))</f>
        <v>sötétbarna</v>
      </c>
      <c r="AC640" s="7" t="str">
        <f>IF(Z640="", "", IFERROR(VLOOKUP(Z640, colorList!A:B,2,FALSE),""))</f>
        <v>sötétbarna</v>
      </c>
      <c r="AD640" s="7"/>
    </row>
    <row r="641" spans="1:30" ht="60" customHeight="1" x14ac:dyDescent="0.25">
      <c r="A641" s="53" t="s">
        <v>912</v>
      </c>
      <c r="B641" s="7" t="str" cm="1">
        <f t="array" ref="B641">ProcessN2(S641,A641,C641)</f>
        <v>ET02010_BK</v>
      </c>
      <c r="C641" s="7" t="s">
        <v>1203</v>
      </c>
      <c r="D641" s="52" t="str">
        <f t="shared" si="72"/>
        <v>Equestro Silver szügyelő martingállal</v>
      </c>
      <c r="E641" s="52" t="s">
        <v>2805</v>
      </c>
      <c r="F641" s="52" t="str">
        <f t="shared" si="73"/>
        <v>Tanned leather fork breastplate with silver clincher</v>
      </c>
      <c r="G641" s="52" t="s">
        <v>2928</v>
      </c>
      <c r="H641" s="116" t="str">
        <f t="shared" si="74"/>
        <v>Equestro</v>
      </c>
      <c r="I641" s="35" t="s">
        <v>3000</v>
      </c>
      <c r="J641" s="53" t="str">
        <f t="shared" si="75"/>
        <v>Lófelszerelés</v>
      </c>
      <c r="K641" s="53" t="s">
        <v>3007</v>
      </c>
      <c r="L641" s="35" t="str">
        <f t="shared" si="76"/>
        <v>Martingál, szügyelő</v>
      </c>
      <c r="M641" s="35" t="s">
        <v>3023</v>
      </c>
      <c r="N641" s="35" t="str">
        <f t="shared" si="77"/>
        <v/>
      </c>
      <c r="O641" s="35"/>
      <c r="P641" s="35" t="str">
        <f t="shared" si="78"/>
        <v/>
      </c>
      <c r="Q641" s="35"/>
      <c r="R641" s="50" t="s">
        <v>3158</v>
      </c>
      <c r="S641" s="35" t="s">
        <v>1905</v>
      </c>
      <c r="T641" s="34">
        <v>0</v>
      </c>
      <c r="U641" s="35">
        <v>155</v>
      </c>
      <c r="V641" s="1" t="s">
        <v>2603</v>
      </c>
      <c r="W641" s="50">
        <v>0.9</v>
      </c>
      <c r="X641" s="35" t="str">
        <f>IFERROR(
    IF(ISNUMBER(MATCH(TRIM(CLEAN(SUBSTITUTE(SUBSTITUTE(Y641, CHAR(13), ""), CHAR(10), " "))), sizeList!A:A, 0)),
        INDEX(sizeList!B:B, MATCH(TRIM(CLEAN(SUBSTITUTE(SUBSTITUTE(Y641, CHAR(13), ""), CHAR(10), " "))), sizeList!A:A, 0)),
        IF(ISNUMBER(MATCH(Y641, sizeList!A:A, 0)),
            INDEX(sizeList!B:B, MATCH(Y641, sizeList!A:A, 0)),
            IF(ISNUMBER(MATCH(TRIM(CLEAN(SUBSTITUTE(SUBSTITUTE(Y641, CHAR(13), ""), CHAR(10), " "))), sizeList!B:B, 0)),
                INDEX(sizeList!B:B, MATCH(TRIM(CLEAN(SUBSTITUTE(SUBSTITUTE(Y641, CHAR(13), ""), CHAR(10), " "))), sizeList!B:B, 0)),
                IF(ISNUMBER(MATCH(Y641, sizeList!B:B, 0)),
                    INDEX(sizeList!B:B, MATCH(Y641, sizeList!B:B, 0)),
                    "")
            )
        )
    ),
    ""
)</f>
        <v>Póni</v>
      </c>
      <c r="Y641" s="35" t="s">
        <v>504</v>
      </c>
      <c r="Z641" s="35" t="s">
        <v>2604</v>
      </c>
      <c r="AA641" s="117" t="str">
        <f t="shared" si="79"/>
        <v>BLACK</v>
      </c>
      <c r="AB641" s="7" t="str">
        <f>IF(AA641="", "", IFERROR(VLOOKUP(AA641, colorList!A:B,2,FALSE),""))</f>
        <v>fekete</v>
      </c>
      <c r="AC641" s="7" t="str">
        <f>IF(Z641="", "", IFERROR(VLOOKUP(Z641, colorList!A:B,2,FALSE),""))</f>
        <v>fekete</v>
      </c>
      <c r="AD641" s="7"/>
    </row>
    <row r="642" spans="1:30" ht="60" customHeight="1" x14ac:dyDescent="0.25">
      <c r="A642" s="53" t="s">
        <v>912</v>
      </c>
      <c r="B642" s="7" t="str" cm="1">
        <f t="array" ref="B642">ProcessN2(S642,A642,C642)</f>
        <v>ET02010_BK</v>
      </c>
      <c r="C642" s="7" t="s">
        <v>1204</v>
      </c>
      <c r="D642" s="52" t="str">
        <f t="shared" ref="D642:D705" si="80">TRIM(CLEAN(SUBSTITUTE(SUBSTITUTE(E642, CHAR(13), ""), CHAR(10), " ")))</f>
        <v>Equestro Silver szügyelő martingállal</v>
      </c>
      <c r="E642" s="52" t="s">
        <v>2805</v>
      </c>
      <c r="F642" s="52" t="str">
        <f t="shared" ref="F642:F705" si="81">TRIM(CLEAN(SUBSTITUTE(SUBSTITUTE(G642, CHAR(13), ""), CHAR(10), " ")))</f>
        <v>Tanned leather fork breastplate with silver clincher</v>
      </c>
      <c r="G642" s="52" t="s">
        <v>2928</v>
      </c>
      <c r="H642" s="116" t="str">
        <f t="shared" ref="H642:H705" si="82">TRIM(CLEAN(SUBSTITUTE(SUBSTITUTE(I642, CHAR(13), ""), CHAR(10), " ")))</f>
        <v>Equestro</v>
      </c>
      <c r="I642" s="35" t="s">
        <v>3000</v>
      </c>
      <c r="J642" s="53" t="str">
        <f t="shared" ref="J642:J705" si="83">TRIM(CLEAN(SUBSTITUTE(SUBSTITUTE(K642, CHAR(13), ""), CHAR(10), " ")))</f>
        <v>Lófelszerelés</v>
      </c>
      <c r="K642" s="53" t="s">
        <v>3007</v>
      </c>
      <c r="L642" s="35" t="str">
        <f t="shared" ref="L642:L705" si="84">TRIM(CLEAN(SUBSTITUTE(SUBSTITUTE(M642, CHAR(13), ""), CHAR(10), " ")))</f>
        <v>Martingál, szügyelő</v>
      </c>
      <c r="M642" s="35" t="s">
        <v>3023</v>
      </c>
      <c r="N642" s="35" t="str">
        <f t="shared" ref="N642:N705" si="85">TRIM(CLEAN(SUBSTITUTE(SUBSTITUTE(O642, CHAR(13), ""), CHAR(10), " ")))</f>
        <v/>
      </c>
      <c r="O642" s="35"/>
      <c r="P642" s="35" t="str">
        <f t="shared" ref="P642:P705" si="86">TRIM(CLEAN(SUBSTITUTE(SUBSTITUTE(Q642, CHAR(13), ""), CHAR(10), " ")))</f>
        <v/>
      </c>
      <c r="Q642" s="35"/>
      <c r="R642" s="50" t="s">
        <v>3158</v>
      </c>
      <c r="S642" s="35" t="s">
        <v>1980</v>
      </c>
      <c r="T642" s="34">
        <v>0</v>
      </c>
      <c r="U642" s="35">
        <v>155</v>
      </c>
      <c r="V642" s="1" t="s">
        <v>2603</v>
      </c>
      <c r="W642" s="50">
        <v>0.9</v>
      </c>
      <c r="X642" s="35" t="str">
        <f>IFERROR(
    IF(ISNUMBER(MATCH(TRIM(CLEAN(SUBSTITUTE(SUBSTITUTE(Y642, CHAR(13), ""), CHAR(10), " "))), sizeList!A:A, 0)),
        INDEX(sizeList!B:B, MATCH(TRIM(CLEAN(SUBSTITUTE(SUBSTITUTE(Y642, CHAR(13), ""), CHAR(10), " "))), sizeList!A:A, 0)),
        IF(ISNUMBER(MATCH(Y642, sizeList!A:A, 0)),
            INDEX(sizeList!B:B, MATCH(Y642, sizeList!A:A, 0)),
            IF(ISNUMBER(MATCH(TRIM(CLEAN(SUBSTITUTE(SUBSTITUTE(Y642, CHAR(13), ""), CHAR(10), " "))), sizeList!B:B, 0)),
                INDEX(sizeList!B:B, MATCH(TRIM(CLEAN(SUBSTITUTE(SUBSTITUTE(Y642, CHAR(13), ""), CHAR(10), " "))), sizeList!B:B, 0)),
                IF(ISNUMBER(MATCH(Y642, sizeList!B:B, 0)),
                    INDEX(sizeList!B:B, MATCH(Y642, sizeList!B:B, 0)),
                    "")
            )
        )
    ),
    ""
)</f>
        <v>Cob</v>
      </c>
      <c r="Y642" s="35" t="s">
        <v>509</v>
      </c>
      <c r="Z642" s="35" t="s">
        <v>2604</v>
      </c>
      <c r="AA642" s="117" t="str">
        <f t="shared" ref="AA642:AA705" si="87">TRIM(CLEAN(SUBSTITUTE(SUBSTITUTE(Z642, CHAR(13), ""), CHAR(10), " ")))</f>
        <v>BLACK</v>
      </c>
      <c r="AB642" s="7" t="str">
        <f>IF(AA642="", "", IFERROR(VLOOKUP(AA642, colorList!A:B,2,FALSE),""))</f>
        <v>fekete</v>
      </c>
      <c r="AC642" s="7" t="str">
        <f>IF(Z642="", "", IFERROR(VLOOKUP(Z642, colorList!A:B,2,FALSE),""))</f>
        <v>fekete</v>
      </c>
      <c r="AD642" s="7"/>
    </row>
    <row r="643" spans="1:30" ht="60" customHeight="1" x14ac:dyDescent="0.25">
      <c r="A643" s="53" t="s">
        <v>912</v>
      </c>
      <c r="B643" s="7" t="str" cm="1">
        <f t="array" ref="B643">ProcessN2(S643,A643,C643)</f>
        <v>ET02010_BK</v>
      </c>
      <c r="C643" s="7" t="s">
        <v>1205</v>
      </c>
      <c r="D643" s="52" t="str">
        <f t="shared" si="80"/>
        <v>Equestro Silver szügyelő martingállal</v>
      </c>
      <c r="E643" s="52" t="s">
        <v>2805</v>
      </c>
      <c r="F643" s="52" t="str">
        <f t="shared" si="81"/>
        <v>Tanned leather fork breastplate with silver clincher</v>
      </c>
      <c r="G643" s="52" t="s">
        <v>2928</v>
      </c>
      <c r="H643" s="116" t="str">
        <f t="shared" si="82"/>
        <v>Equestro</v>
      </c>
      <c r="I643" s="35" t="s">
        <v>3000</v>
      </c>
      <c r="J643" s="53" t="str">
        <f t="shared" si="83"/>
        <v>Lófelszerelés</v>
      </c>
      <c r="K643" s="53" t="s">
        <v>3007</v>
      </c>
      <c r="L643" s="35" t="str">
        <f t="shared" si="84"/>
        <v>Martingál, szügyelő</v>
      </c>
      <c r="M643" s="35" t="s">
        <v>3023</v>
      </c>
      <c r="N643" s="35" t="str">
        <f t="shared" si="85"/>
        <v/>
      </c>
      <c r="O643" s="35"/>
      <c r="P643" s="35" t="str">
        <f t="shared" si="86"/>
        <v/>
      </c>
      <c r="Q643" s="35"/>
      <c r="R643" s="50" t="s">
        <v>3158</v>
      </c>
      <c r="S643" s="35" t="s">
        <v>1981</v>
      </c>
      <c r="T643" s="34">
        <v>0</v>
      </c>
      <c r="U643" s="35">
        <v>155</v>
      </c>
      <c r="V643" s="1" t="s">
        <v>2603</v>
      </c>
      <c r="W643" s="50">
        <v>0.9</v>
      </c>
      <c r="X643" s="35" t="str">
        <f>IFERROR(
    IF(ISNUMBER(MATCH(TRIM(CLEAN(SUBSTITUTE(SUBSTITUTE(Y643, CHAR(13), ""), CHAR(10), " "))), sizeList!A:A, 0)),
        INDEX(sizeList!B:B, MATCH(TRIM(CLEAN(SUBSTITUTE(SUBSTITUTE(Y643, CHAR(13), ""), CHAR(10), " "))), sizeList!A:A, 0)),
        IF(ISNUMBER(MATCH(Y643, sizeList!A:A, 0)),
            INDEX(sizeList!B:B, MATCH(Y643, sizeList!A:A, 0)),
            IF(ISNUMBER(MATCH(TRIM(CLEAN(SUBSTITUTE(SUBSTITUTE(Y643, CHAR(13), ""), CHAR(10), " "))), sizeList!B:B, 0)),
                INDEX(sizeList!B:B, MATCH(TRIM(CLEAN(SUBSTITUTE(SUBSTITUTE(Y643, CHAR(13), ""), CHAR(10), " "))), sizeList!B:B, 0)),
                IF(ISNUMBER(MATCH(Y643, sizeList!B:B, 0)),
                    INDEX(sizeList!B:B, MATCH(Y643, sizeList!B:B, 0)),
                    "")
            )
        )
    ),
    ""
)</f>
        <v>Full</v>
      </c>
      <c r="Y643" s="35" t="s">
        <v>515</v>
      </c>
      <c r="Z643" s="35" t="s">
        <v>2604</v>
      </c>
      <c r="AA643" s="117" t="str">
        <f t="shared" si="87"/>
        <v>BLACK</v>
      </c>
      <c r="AB643" s="7" t="str">
        <f>IF(AA643="", "", IFERROR(VLOOKUP(AA643, colorList!A:B,2,FALSE),""))</f>
        <v>fekete</v>
      </c>
      <c r="AC643" s="7" t="str">
        <f>IF(Z643="", "", IFERROR(VLOOKUP(Z643, colorList!A:B,2,FALSE),""))</f>
        <v>fekete</v>
      </c>
      <c r="AD643" s="7"/>
    </row>
    <row r="644" spans="1:30" ht="60" customHeight="1" x14ac:dyDescent="0.25">
      <c r="A644" s="53" t="s">
        <v>912</v>
      </c>
      <c r="B644" s="7" t="str" cm="1">
        <f t="array" ref="B644">ProcessN2(S644,A644,C644)</f>
        <v>ET02010_TM</v>
      </c>
      <c r="C644" s="7" t="s">
        <v>1209</v>
      </c>
      <c r="D644" s="52" t="str">
        <f t="shared" si="80"/>
        <v>Equestro Silver szügyelő martingállal</v>
      </c>
      <c r="E644" s="52" t="s">
        <v>2805</v>
      </c>
      <c r="F644" s="52" t="str">
        <f t="shared" si="81"/>
        <v>Tanned leather fork breastplate with silver clincher</v>
      </c>
      <c r="G644" s="52" t="s">
        <v>2928</v>
      </c>
      <c r="H644" s="116" t="str">
        <f t="shared" si="82"/>
        <v>Equestro</v>
      </c>
      <c r="I644" s="35" t="s">
        <v>3000</v>
      </c>
      <c r="J644" s="53" t="str">
        <f t="shared" si="83"/>
        <v>Lófelszerelés</v>
      </c>
      <c r="K644" s="53" t="s">
        <v>3007</v>
      </c>
      <c r="L644" s="35" t="str">
        <f t="shared" si="84"/>
        <v>Martingál, szügyelő</v>
      </c>
      <c r="M644" s="35" t="s">
        <v>3023</v>
      </c>
      <c r="N644" s="35" t="str">
        <f t="shared" si="85"/>
        <v/>
      </c>
      <c r="O644" s="35"/>
      <c r="P644" s="35" t="str">
        <f t="shared" si="86"/>
        <v/>
      </c>
      <c r="Q644" s="35"/>
      <c r="R644" s="50" t="s">
        <v>3158</v>
      </c>
      <c r="S644" s="35" t="s">
        <v>1982</v>
      </c>
      <c r="T644" s="34">
        <v>0</v>
      </c>
      <c r="U644" s="35">
        <v>155</v>
      </c>
      <c r="V644" s="1" t="s">
        <v>2603</v>
      </c>
      <c r="W644" s="50">
        <v>0.9</v>
      </c>
      <c r="X644" s="35" t="str">
        <f>IFERROR(
    IF(ISNUMBER(MATCH(TRIM(CLEAN(SUBSTITUTE(SUBSTITUTE(Y644, CHAR(13), ""), CHAR(10), " "))), sizeList!A:A, 0)),
        INDEX(sizeList!B:B, MATCH(TRIM(CLEAN(SUBSTITUTE(SUBSTITUTE(Y644, CHAR(13), ""), CHAR(10), " "))), sizeList!A:A, 0)),
        IF(ISNUMBER(MATCH(Y644, sizeList!A:A, 0)),
            INDEX(sizeList!B:B, MATCH(Y644, sizeList!A:A, 0)),
            IF(ISNUMBER(MATCH(TRIM(CLEAN(SUBSTITUTE(SUBSTITUTE(Y644, CHAR(13), ""), CHAR(10), " "))), sizeList!B:B, 0)),
                INDEX(sizeList!B:B, MATCH(TRIM(CLEAN(SUBSTITUTE(SUBSTITUTE(Y644, CHAR(13), ""), CHAR(10), " "))), sizeList!B:B, 0)),
                IF(ISNUMBER(MATCH(Y644, sizeList!B:B, 0)),
                    INDEX(sizeList!B:B, MATCH(Y644, sizeList!B:B, 0)),
                    "")
            )
        )
    ),
    ""
)</f>
        <v>Póni</v>
      </c>
      <c r="Y644" s="35" t="s">
        <v>504</v>
      </c>
      <c r="Z644" s="35" t="s">
        <v>2605</v>
      </c>
      <c r="AA644" s="117" t="str">
        <f t="shared" si="87"/>
        <v>DARK BROWN</v>
      </c>
      <c r="AB644" s="7" t="str">
        <f>IF(AA644="", "", IFERROR(VLOOKUP(AA644, colorList!A:B,2,FALSE),""))</f>
        <v>sötétbarna</v>
      </c>
      <c r="AC644" s="7" t="str">
        <f>IF(Z644="", "", IFERROR(VLOOKUP(Z644, colorList!A:B,2,FALSE),""))</f>
        <v>sötétbarna</v>
      </c>
      <c r="AD644" s="7"/>
    </row>
    <row r="645" spans="1:30" ht="60" customHeight="1" x14ac:dyDescent="0.25">
      <c r="A645" s="53" t="s">
        <v>912</v>
      </c>
      <c r="B645" s="7" t="str" cm="1">
        <f t="array" ref="B645">ProcessN2(S645,A645,C645)</f>
        <v>ET02010_TM</v>
      </c>
      <c r="C645" s="7" t="s">
        <v>1210</v>
      </c>
      <c r="D645" s="52" t="str">
        <f t="shared" si="80"/>
        <v>Equestro Silver szügyelő martingállal</v>
      </c>
      <c r="E645" s="52" t="s">
        <v>2805</v>
      </c>
      <c r="F645" s="52" t="str">
        <f t="shared" si="81"/>
        <v>Tanned leather fork breastplate with silver clincher</v>
      </c>
      <c r="G645" s="52" t="s">
        <v>2928</v>
      </c>
      <c r="H645" s="116" t="str">
        <f t="shared" si="82"/>
        <v>Equestro</v>
      </c>
      <c r="I645" s="35" t="s">
        <v>3000</v>
      </c>
      <c r="J645" s="53" t="str">
        <f t="shared" si="83"/>
        <v>Lófelszerelés</v>
      </c>
      <c r="K645" s="53" t="s">
        <v>3007</v>
      </c>
      <c r="L645" s="35" t="str">
        <f t="shared" si="84"/>
        <v>Martingál, szügyelő</v>
      </c>
      <c r="M645" s="35" t="s">
        <v>3023</v>
      </c>
      <c r="N645" s="35" t="str">
        <f t="shared" si="85"/>
        <v/>
      </c>
      <c r="O645" s="35"/>
      <c r="P645" s="35" t="str">
        <f t="shared" si="86"/>
        <v/>
      </c>
      <c r="Q645" s="35"/>
      <c r="R645" s="50" t="s">
        <v>3158</v>
      </c>
      <c r="S645" s="35" t="s">
        <v>1983</v>
      </c>
      <c r="T645" s="34">
        <v>0</v>
      </c>
      <c r="U645" s="35">
        <v>155</v>
      </c>
      <c r="V645" s="1" t="s">
        <v>2603</v>
      </c>
      <c r="W645" s="50">
        <v>0.9</v>
      </c>
      <c r="X645" s="35" t="str">
        <f>IFERROR(
    IF(ISNUMBER(MATCH(TRIM(CLEAN(SUBSTITUTE(SUBSTITUTE(Y645, CHAR(13), ""), CHAR(10), " "))), sizeList!A:A, 0)),
        INDEX(sizeList!B:B, MATCH(TRIM(CLEAN(SUBSTITUTE(SUBSTITUTE(Y645, CHAR(13), ""), CHAR(10), " "))), sizeList!A:A, 0)),
        IF(ISNUMBER(MATCH(Y645, sizeList!A:A, 0)),
            INDEX(sizeList!B:B, MATCH(Y645, sizeList!A:A, 0)),
            IF(ISNUMBER(MATCH(TRIM(CLEAN(SUBSTITUTE(SUBSTITUTE(Y645, CHAR(13), ""), CHAR(10), " "))), sizeList!B:B, 0)),
                INDEX(sizeList!B:B, MATCH(TRIM(CLEAN(SUBSTITUTE(SUBSTITUTE(Y645, CHAR(13), ""), CHAR(10), " "))), sizeList!B:B, 0)),
                IF(ISNUMBER(MATCH(Y645, sizeList!B:B, 0)),
                    INDEX(sizeList!B:B, MATCH(Y645, sizeList!B:B, 0)),
                    "")
            )
        )
    ),
    ""
)</f>
        <v>Cob</v>
      </c>
      <c r="Y645" s="35" t="s">
        <v>509</v>
      </c>
      <c r="Z645" s="35" t="s">
        <v>2605</v>
      </c>
      <c r="AA645" s="117" t="str">
        <f t="shared" si="87"/>
        <v>DARK BROWN</v>
      </c>
      <c r="AB645" s="7" t="str">
        <f>IF(AA645="", "", IFERROR(VLOOKUP(AA645, colorList!A:B,2,FALSE),""))</f>
        <v>sötétbarna</v>
      </c>
      <c r="AC645" s="7" t="str">
        <f>IF(Z645="", "", IFERROR(VLOOKUP(Z645, colorList!A:B,2,FALSE),""))</f>
        <v>sötétbarna</v>
      </c>
      <c r="AD645" s="7"/>
    </row>
    <row r="646" spans="1:30" ht="60" customHeight="1" x14ac:dyDescent="0.25">
      <c r="A646" s="53" t="s">
        <v>912</v>
      </c>
      <c r="B646" s="7" t="str" cm="1">
        <f t="array" ref="B646">ProcessN2(S646,A646,C646)</f>
        <v>ET02010_TM</v>
      </c>
      <c r="C646" s="7" t="s">
        <v>1211</v>
      </c>
      <c r="D646" s="52" t="str">
        <f t="shared" si="80"/>
        <v>Equestro Silver szügyelő martingállal</v>
      </c>
      <c r="E646" s="52" t="s">
        <v>2805</v>
      </c>
      <c r="F646" s="52" t="str">
        <f t="shared" si="81"/>
        <v>Tanned leather fork breastplate with silver clincher</v>
      </c>
      <c r="G646" s="52" t="s">
        <v>2928</v>
      </c>
      <c r="H646" s="116" t="str">
        <f t="shared" si="82"/>
        <v>Equestro</v>
      </c>
      <c r="I646" s="35" t="s">
        <v>3000</v>
      </c>
      <c r="J646" s="53" t="str">
        <f t="shared" si="83"/>
        <v>Lófelszerelés</v>
      </c>
      <c r="K646" s="53" t="s">
        <v>3007</v>
      </c>
      <c r="L646" s="35" t="str">
        <f t="shared" si="84"/>
        <v>Martingál, szügyelő</v>
      </c>
      <c r="M646" s="35" t="s">
        <v>3023</v>
      </c>
      <c r="N646" s="35" t="str">
        <f t="shared" si="85"/>
        <v/>
      </c>
      <c r="O646" s="35"/>
      <c r="P646" s="35" t="str">
        <f t="shared" si="86"/>
        <v/>
      </c>
      <c r="Q646" s="35"/>
      <c r="R646" s="50" t="s">
        <v>3158</v>
      </c>
      <c r="S646" s="35" t="s">
        <v>1984</v>
      </c>
      <c r="T646" s="34">
        <v>0</v>
      </c>
      <c r="U646" s="35">
        <v>155</v>
      </c>
      <c r="V646" s="1" t="s">
        <v>2603</v>
      </c>
      <c r="W646" s="50">
        <v>0.9</v>
      </c>
      <c r="X646" s="35" t="str">
        <f>IFERROR(
    IF(ISNUMBER(MATCH(TRIM(CLEAN(SUBSTITUTE(SUBSTITUTE(Y646, CHAR(13), ""), CHAR(10), " "))), sizeList!A:A, 0)),
        INDEX(sizeList!B:B, MATCH(TRIM(CLEAN(SUBSTITUTE(SUBSTITUTE(Y646, CHAR(13), ""), CHAR(10), " "))), sizeList!A:A, 0)),
        IF(ISNUMBER(MATCH(Y646, sizeList!A:A, 0)),
            INDEX(sizeList!B:B, MATCH(Y646, sizeList!A:A, 0)),
            IF(ISNUMBER(MATCH(TRIM(CLEAN(SUBSTITUTE(SUBSTITUTE(Y646, CHAR(13), ""), CHAR(10), " "))), sizeList!B:B, 0)),
                INDEX(sizeList!B:B, MATCH(TRIM(CLEAN(SUBSTITUTE(SUBSTITUTE(Y646, CHAR(13), ""), CHAR(10), " "))), sizeList!B:B, 0)),
                IF(ISNUMBER(MATCH(Y646, sizeList!B:B, 0)),
                    INDEX(sizeList!B:B, MATCH(Y646, sizeList!B:B, 0)),
                    "")
            )
        )
    ),
    ""
)</f>
        <v>Full</v>
      </c>
      <c r="Y646" s="35" t="s">
        <v>515</v>
      </c>
      <c r="Z646" s="35" t="s">
        <v>2605</v>
      </c>
      <c r="AA646" s="117" t="str">
        <f t="shared" si="87"/>
        <v>DARK BROWN</v>
      </c>
      <c r="AB646" s="7" t="str">
        <f>IF(AA646="", "", IFERROR(VLOOKUP(AA646, colorList!A:B,2,FALSE),""))</f>
        <v>sötétbarna</v>
      </c>
      <c r="AC646" s="7" t="str">
        <f>IF(Z646="", "", IFERROR(VLOOKUP(Z646, colorList!A:B,2,FALSE),""))</f>
        <v>sötétbarna</v>
      </c>
      <c r="AD646" s="7"/>
    </row>
    <row r="647" spans="1:30" ht="60" customHeight="1" x14ac:dyDescent="0.25">
      <c r="A647" s="53" t="s">
        <v>921</v>
      </c>
      <c r="B647" s="7" t="str" cm="1">
        <f t="array" ref="B647">ProcessN2(S647,A647,C647)</f>
        <v>ET02011_BK</v>
      </c>
      <c r="C647" s="7" t="s">
        <v>1203</v>
      </c>
      <c r="D647" s="52" t="str">
        <f t="shared" si="80"/>
        <v>Equestro Gold szügyelő martingállal</v>
      </c>
      <c r="E647" s="52" t="s">
        <v>2812</v>
      </c>
      <c r="F647" s="52" t="str">
        <f t="shared" si="81"/>
        <v>Tanned leather fork breastplate with brass clincher</v>
      </c>
      <c r="G647" s="52" t="s">
        <v>2937</v>
      </c>
      <c r="H647" s="116" t="str">
        <f t="shared" si="82"/>
        <v>Equestro</v>
      </c>
      <c r="I647" s="35" t="s">
        <v>3000</v>
      </c>
      <c r="J647" s="53" t="str">
        <f t="shared" si="83"/>
        <v>Lófelszerelés</v>
      </c>
      <c r="K647" s="53" t="s">
        <v>3007</v>
      </c>
      <c r="L647" s="35" t="str">
        <f t="shared" si="84"/>
        <v>Martingál, szügyelő</v>
      </c>
      <c r="M647" s="35" t="s">
        <v>3023</v>
      </c>
      <c r="N647" s="35" t="str">
        <f t="shared" si="85"/>
        <v/>
      </c>
      <c r="O647" s="35"/>
      <c r="P647" s="35" t="str">
        <f t="shared" si="86"/>
        <v/>
      </c>
      <c r="Q647" s="35"/>
      <c r="R647" s="50" t="s">
        <v>3166</v>
      </c>
      <c r="S647" s="35" t="s">
        <v>1985</v>
      </c>
      <c r="T647" s="34">
        <v>0</v>
      </c>
      <c r="U647" s="35">
        <v>155</v>
      </c>
      <c r="V647" s="1" t="s">
        <v>2603</v>
      </c>
      <c r="W647" s="50">
        <v>0.9</v>
      </c>
      <c r="X647" s="35" t="str">
        <f>IFERROR(
    IF(ISNUMBER(MATCH(TRIM(CLEAN(SUBSTITUTE(SUBSTITUTE(Y647, CHAR(13), ""), CHAR(10), " "))), sizeList!A:A, 0)),
        INDEX(sizeList!B:B, MATCH(TRIM(CLEAN(SUBSTITUTE(SUBSTITUTE(Y647, CHAR(13), ""), CHAR(10), " "))), sizeList!A:A, 0)),
        IF(ISNUMBER(MATCH(Y647, sizeList!A:A, 0)),
            INDEX(sizeList!B:B, MATCH(Y647, sizeList!A:A, 0)),
            IF(ISNUMBER(MATCH(TRIM(CLEAN(SUBSTITUTE(SUBSTITUTE(Y647, CHAR(13), ""), CHAR(10), " "))), sizeList!B:B, 0)),
                INDEX(sizeList!B:B, MATCH(TRIM(CLEAN(SUBSTITUTE(SUBSTITUTE(Y647, CHAR(13), ""), CHAR(10), " "))), sizeList!B:B, 0)),
                IF(ISNUMBER(MATCH(Y647, sizeList!B:B, 0)),
                    INDEX(sizeList!B:B, MATCH(Y647, sizeList!B:B, 0)),
                    "")
            )
        )
    ),
    ""
)</f>
        <v>Póni</v>
      </c>
      <c r="Y647" s="35" t="s">
        <v>504</v>
      </c>
      <c r="Z647" s="35" t="s">
        <v>2604</v>
      </c>
      <c r="AA647" s="117" t="str">
        <f t="shared" si="87"/>
        <v>BLACK</v>
      </c>
      <c r="AB647" s="7" t="str">
        <f>IF(AA647="", "", IFERROR(VLOOKUP(AA647, colorList!A:B,2,FALSE),""))</f>
        <v>fekete</v>
      </c>
      <c r="AC647" s="7" t="str">
        <f>IF(Z647="", "", IFERROR(VLOOKUP(Z647, colorList!A:B,2,FALSE),""))</f>
        <v>fekete</v>
      </c>
      <c r="AD647" s="7"/>
    </row>
    <row r="648" spans="1:30" ht="60" customHeight="1" x14ac:dyDescent="0.25">
      <c r="A648" s="53" t="s">
        <v>921</v>
      </c>
      <c r="B648" s="7" t="str" cm="1">
        <f t="array" ref="B648">ProcessN2(S648,A648,C648)</f>
        <v>ET02011_BK</v>
      </c>
      <c r="C648" s="7" t="s">
        <v>1204</v>
      </c>
      <c r="D648" s="52" t="str">
        <f t="shared" si="80"/>
        <v>Equestro Gold szügyelő martingállal</v>
      </c>
      <c r="E648" s="52" t="s">
        <v>2812</v>
      </c>
      <c r="F648" s="52" t="str">
        <f t="shared" si="81"/>
        <v>Tanned leather fork breastplate with brass clincher</v>
      </c>
      <c r="G648" s="52" t="s">
        <v>2937</v>
      </c>
      <c r="H648" s="116" t="str">
        <f t="shared" si="82"/>
        <v>Equestro</v>
      </c>
      <c r="I648" s="35" t="s">
        <v>3000</v>
      </c>
      <c r="J648" s="53" t="str">
        <f t="shared" si="83"/>
        <v>Lófelszerelés</v>
      </c>
      <c r="K648" s="53" t="s">
        <v>3007</v>
      </c>
      <c r="L648" s="35" t="str">
        <f t="shared" si="84"/>
        <v>Martingál, szügyelő</v>
      </c>
      <c r="M648" s="35" t="s">
        <v>3023</v>
      </c>
      <c r="N648" s="35" t="str">
        <f t="shared" si="85"/>
        <v/>
      </c>
      <c r="O648" s="35"/>
      <c r="P648" s="35" t="str">
        <f t="shared" si="86"/>
        <v/>
      </c>
      <c r="Q648" s="35"/>
      <c r="R648" s="50" t="s">
        <v>3166</v>
      </c>
      <c r="S648" s="35" t="s">
        <v>1986</v>
      </c>
      <c r="T648" s="34">
        <v>0</v>
      </c>
      <c r="U648" s="35">
        <v>155</v>
      </c>
      <c r="V648" s="1" t="s">
        <v>2603</v>
      </c>
      <c r="W648" s="50">
        <v>0.9</v>
      </c>
      <c r="X648" s="35" t="str">
        <f>IFERROR(
    IF(ISNUMBER(MATCH(TRIM(CLEAN(SUBSTITUTE(SUBSTITUTE(Y648, CHAR(13), ""), CHAR(10), " "))), sizeList!A:A, 0)),
        INDEX(sizeList!B:B, MATCH(TRIM(CLEAN(SUBSTITUTE(SUBSTITUTE(Y648, CHAR(13), ""), CHAR(10), " "))), sizeList!A:A, 0)),
        IF(ISNUMBER(MATCH(Y648, sizeList!A:A, 0)),
            INDEX(sizeList!B:B, MATCH(Y648, sizeList!A:A, 0)),
            IF(ISNUMBER(MATCH(TRIM(CLEAN(SUBSTITUTE(SUBSTITUTE(Y648, CHAR(13), ""), CHAR(10), " "))), sizeList!B:B, 0)),
                INDEX(sizeList!B:B, MATCH(TRIM(CLEAN(SUBSTITUTE(SUBSTITUTE(Y648, CHAR(13), ""), CHAR(10), " "))), sizeList!B:B, 0)),
                IF(ISNUMBER(MATCH(Y648, sizeList!B:B, 0)),
                    INDEX(sizeList!B:B, MATCH(Y648, sizeList!B:B, 0)),
                    "")
            )
        )
    ),
    ""
)</f>
        <v>Cob</v>
      </c>
      <c r="Y648" s="35" t="s">
        <v>509</v>
      </c>
      <c r="Z648" s="35" t="s">
        <v>2604</v>
      </c>
      <c r="AA648" s="117" t="str">
        <f t="shared" si="87"/>
        <v>BLACK</v>
      </c>
      <c r="AB648" s="7" t="str">
        <f>IF(AA648="", "", IFERROR(VLOOKUP(AA648, colorList!A:B,2,FALSE),""))</f>
        <v>fekete</v>
      </c>
      <c r="AC648" s="7" t="str">
        <f>IF(Z648="", "", IFERROR(VLOOKUP(Z648, colorList!A:B,2,FALSE),""))</f>
        <v>fekete</v>
      </c>
      <c r="AD648" s="7"/>
    </row>
    <row r="649" spans="1:30" ht="60" customHeight="1" x14ac:dyDescent="0.25">
      <c r="A649" s="53" t="s">
        <v>921</v>
      </c>
      <c r="B649" s="7" t="str" cm="1">
        <f t="array" ref="B649">ProcessN2(S649,A649,C649)</f>
        <v>ET02011_BK</v>
      </c>
      <c r="C649" s="7" t="s">
        <v>1205</v>
      </c>
      <c r="D649" s="52" t="str">
        <f t="shared" si="80"/>
        <v>Equestro Gold szügyelő martingállal</v>
      </c>
      <c r="E649" s="52" t="s">
        <v>2812</v>
      </c>
      <c r="F649" s="52" t="str">
        <f t="shared" si="81"/>
        <v>Tanned leather fork breastplate with brass clincher</v>
      </c>
      <c r="G649" s="52" t="s">
        <v>2937</v>
      </c>
      <c r="H649" s="116" t="str">
        <f t="shared" si="82"/>
        <v>Equestro</v>
      </c>
      <c r="I649" s="35" t="s">
        <v>3000</v>
      </c>
      <c r="J649" s="53" t="str">
        <f t="shared" si="83"/>
        <v>Lófelszerelés</v>
      </c>
      <c r="K649" s="53" t="s">
        <v>3007</v>
      </c>
      <c r="L649" s="35" t="str">
        <f t="shared" si="84"/>
        <v>Martingál, szügyelő</v>
      </c>
      <c r="M649" s="35" t="s">
        <v>3023</v>
      </c>
      <c r="N649" s="35" t="str">
        <f t="shared" si="85"/>
        <v/>
      </c>
      <c r="O649" s="35"/>
      <c r="P649" s="35" t="str">
        <f t="shared" si="86"/>
        <v/>
      </c>
      <c r="Q649" s="35"/>
      <c r="R649" s="50" t="s">
        <v>3166</v>
      </c>
      <c r="S649" s="35" t="s">
        <v>1987</v>
      </c>
      <c r="T649" s="34">
        <v>0</v>
      </c>
      <c r="U649" s="35">
        <v>155</v>
      </c>
      <c r="V649" s="1" t="s">
        <v>2603</v>
      </c>
      <c r="W649" s="50">
        <v>0.9</v>
      </c>
      <c r="X649" s="35" t="str">
        <f>IFERROR(
    IF(ISNUMBER(MATCH(TRIM(CLEAN(SUBSTITUTE(SUBSTITUTE(Y649, CHAR(13), ""), CHAR(10), " "))), sizeList!A:A, 0)),
        INDEX(sizeList!B:B, MATCH(TRIM(CLEAN(SUBSTITUTE(SUBSTITUTE(Y649, CHAR(13), ""), CHAR(10), " "))), sizeList!A:A, 0)),
        IF(ISNUMBER(MATCH(Y649, sizeList!A:A, 0)),
            INDEX(sizeList!B:B, MATCH(Y649, sizeList!A:A, 0)),
            IF(ISNUMBER(MATCH(TRIM(CLEAN(SUBSTITUTE(SUBSTITUTE(Y649, CHAR(13), ""), CHAR(10), " "))), sizeList!B:B, 0)),
                INDEX(sizeList!B:B, MATCH(TRIM(CLEAN(SUBSTITUTE(SUBSTITUTE(Y649, CHAR(13), ""), CHAR(10), " "))), sizeList!B:B, 0)),
                IF(ISNUMBER(MATCH(Y649, sizeList!B:B, 0)),
                    INDEX(sizeList!B:B, MATCH(Y649, sizeList!B:B, 0)),
                    "")
            )
        )
    ),
    ""
)</f>
        <v>Full</v>
      </c>
      <c r="Y649" s="35" t="s">
        <v>515</v>
      </c>
      <c r="Z649" s="35" t="s">
        <v>2604</v>
      </c>
      <c r="AA649" s="117" t="str">
        <f t="shared" si="87"/>
        <v>BLACK</v>
      </c>
      <c r="AB649" s="7" t="str">
        <f>IF(AA649="", "", IFERROR(VLOOKUP(AA649, colorList!A:B,2,FALSE),""))</f>
        <v>fekete</v>
      </c>
      <c r="AC649" s="7" t="str">
        <f>IF(Z649="", "", IFERROR(VLOOKUP(Z649, colorList!A:B,2,FALSE),""))</f>
        <v>fekete</v>
      </c>
      <c r="AD649" s="7"/>
    </row>
    <row r="650" spans="1:30" ht="60" customHeight="1" x14ac:dyDescent="0.25">
      <c r="A650" s="53" t="s">
        <v>921</v>
      </c>
      <c r="B650" s="7" t="str" cm="1">
        <f t="array" ref="B650">ProcessN2(S650,A650,C650)</f>
        <v>ET02011_BK</v>
      </c>
      <c r="C650" s="7" t="s">
        <v>1259</v>
      </c>
      <c r="D650" s="52" t="str">
        <f t="shared" si="80"/>
        <v>Equestro Gold szügyelő martingállal</v>
      </c>
      <c r="E650" s="52" t="s">
        <v>2812</v>
      </c>
      <c r="F650" s="52" t="str">
        <f t="shared" si="81"/>
        <v>Tanned leather fork breastplate with brass clincher</v>
      </c>
      <c r="G650" s="52" t="s">
        <v>2937</v>
      </c>
      <c r="H650" s="116" t="str">
        <f t="shared" si="82"/>
        <v>Equestro</v>
      </c>
      <c r="I650" s="35" t="s">
        <v>3000</v>
      </c>
      <c r="J650" s="53" t="str">
        <f t="shared" si="83"/>
        <v>Lófelszerelés</v>
      </c>
      <c r="K650" s="53" t="s">
        <v>3007</v>
      </c>
      <c r="L650" s="35" t="str">
        <f t="shared" si="84"/>
        <v>Martingál, szügyelő</v>
      </c>
      <c r="M650" s="35" t="s">
        <v>3023</v>
      </c>
      <c r="N650" s="35" t="str">
        <f t="shared" si="85"/>
        <v/>
      </c>
      <c r="O650" s="35"/>
      <c r="P650" s="35" t="str">
        <f t="shared" si="86"/>
        <v/>
      </c>
      <c r="Q650" s="35"/>
      <c r="R650" s="50" t="s">
        <v>3166</v>
      </c>
      <c r="S650" s="35" t="s">
        <v>1988</v>
      </c>
      <c r="T650" s="34">
        <v>0</v>
      </c>
      <c r="U650" s="35">
        <v>155</v>
      </c>
      <c r="V650" s="1" t="s">
        <v>2603</v>
      </c>
      <c r="W650" s="50">
        <v>0.9</v>
      </c>
      <c r="X650" s="35" t="str">
        <f>IFERROR(
    IF(ISNUMBER(MATCH(TRIM(CLEAN(SUBSTITUTE(SUBSTITUTE(Y650, CHAR(13), ""), CHAR(10), " "))), sizeList!A:A, 0)),
        INDEX(sizeList!B:B, MATCH(TRIM(CLEAN(SUBSTITUTE(SUBSTITUTE(Y650, CHAR(13), ""), CHAR(10), " "))), sizeList!A:A, 0)),
        IF(ISNUMBER(MATCH(Y650, sizeList!A:A, 0)),
            INDEX(sizeList!B:B, MATCH(Y650, sizeList!A:A, 0)),
            IF(ISNUMBER(MATCH(TRIM(CLEAN(SUBSTITUTE(SUBSTITUTE(Y650, CHAR(13), ""), CHAR(10), " "))), sizeList!B:B, 0)),
                INDEX(sizeList!B:B, MATCH(TRIM(CLEAN(SUBSTITUTE(SUBSTITUTE(Y650, CHAR(13), ""), CHAR(10), " "))), sizeList!B:B, 0)),
                IF(ISNUMBER(MATCH(Y650, sizeList!B:B, 0)),
                    INDEX(sizeList!B:B, MATCH(Y650, sizeList!B:B, 0)),
                    "")
            )
        )
    ),
    ""
)</f>
        <v>XFull</v>
      </c>
      <c r="Y650" s="35" t="s">
        <v>517</v>
      </c>
      <c r="Z650" s="35" t="s">
        <v>2604</v>
      </c>
      <c r="AA650" s="117" t="str">
        <f t="shared" si="87"/>
        <v>BLACK</v>
      </c>
      <c r="AB650" s="7" t="str">
        <f>IF(AA650="", "", IFERROR(VLOOKUP(AA650, colorList!A:B,2,FALSE),""))</f>
        <v>fekete</v>
      </c>
      <c r="AC650" s="7" t="str">
        <f>IF(Z650="", "", IFERROR(VLOOKUP(Z650, colorList!A:B,2,FALSE),""))</f>
        <v>fekete</v>
      </c>
      <c r="AD650" s="7"/>
    </row>
    <row r="651" spans="1:30" ht="60" customHeight="1" x14ac:dyDescent="0.25">
      <c r="A651" s="53" t="s">
        <v>921</v>
      </c>
      <c r="B651" s="7" t="str" cm="1">
        <f t="array" ref="B651">ProcessN2(S651,A651,C651)</f>
        <v>ET02011_COG</v>
      </c>
      <c r="C651" s="7" t="s">
        <v>1206</v>
      </c>
      <c r="D651" s="52" t="str">
        <f t="shared" si="80"/>
        <v>Equestro Gold szügyelő martingállal</v>
      </c>
      <c r="E651" s="52" t="s">
        <v>2812</v>
      </c>
      <c r="F651" s="52" t="str">
        <f t="shared" si="81"/>
        <v>Tanned leather fork breastplate with brass clincher</v>
      </c>
      <c r="G651" s="52" t="s">
        <v>2937</v>
      </c>
      <c r="H651" s="116" t="str">
        <f t="shared" si="82"/>
        <v>Equestro</v>
      </c>
      <c r="I651" s="35" t="s">
        <v>3000</v>
      </c>
      <c r="J651" s="53" t="str">
        <f t="shared" si="83"/>
        <v>Lófelszerelés</v>
      </c>
      <c r="K651" s="53" t="s">
        <v>3007</v>
      </c>
      <c r="L651" s="35" t="str">
        <f t="shared" si="84"/>
        <v>Martingál, szügyelő</v>
      </c>
      <c r="M651" s="35" t="s">
        <v>3023</v>
      </c>
      <c r="N651" s="35" t="str">
        <f t="shared" si="85"/>
        <v/>
      </c>
      <c r="O651" s="35"/>
      <c r="P651" s="35" t="str">
        <f t="shared" si="86"/>
        <v/>
      </c>
      <c r="Q651" s="35"/>
      <c r="R651" s="50" t="s">
        <v>3166</v>
      </c>
      <c r="S651" s="35" t="s">
        <v>1989</v>
      </c>
      <c r="T651" s="34">
        <v>0</v>
      </c>
      <c r="U651" s="35">
        <v>155</v>
      </c>
      <c r="V651" s="1" t="s">
        <v>2603</v>
      </c>
      <c r="W651" s="50">
        <v>0.9</v>
      </c>
      <c r="X651" s="35" t="str">
        <f>IFERROR(
    IF(ISNUMBER(MATCH(TRIM(CLEAN(SUBSTITUTE(SUBSTITUTE(Y651, CHAR(13), ""), CHAR(10), " "))), sizeList!A:A, 0)),
        INDEX(sizeList!B:B, MATCH(TRIM(CLEAN(SUBSTITUTE(SUBSTITUTE(Y651, CHAR(13), ""), CHAR(10), " "))), sizeList!A:A, 0)),
        IF(ISNUMBER(MATCH(Y651, sizeList!A:A, 0)),
            INDEX(sizeList!B:B, MATCH(Y651, sizeList!A:A, 0)),
            IF(ISNUMBER(MATCH(TRIM(CLEAN(SUBSTITUTE(SUBSTITUTE(Y651, CHAR(13), ""), CHAR(10), " "))), sizeList!B:B, 0)),
                INDEX(sizeList!B:B, MATCH(TRIM(CLEAN(SUBSTITUTE(SUBSTITUTE(Y651, CHAR(13), ""), CHAR(10), " "))), sizeList!B:B, 0)),
                IF(ISNUMBER(MATCH(Y651, sizeList!B:B, 0)),
                    INDEX(sizeList!B:B, MATCH(Y651, sizeList!B:B, 0)),
                    "")
            )
        )
    ),
    ""
)</f>
        <v>Póni</v>
      </c>
      <c r="Y651" s="35" t="s">
        <v>504</v>
      </c>
      <c r="Z651" s="35" t="s">
        <v>2610</v>
      </c>
      <c r="AA651" s="117" t="str">
        <f t="shared" si="87"/>
        <v>COGNAC</v>
      </c>
      <c r="AB651" s="7" t="str">
        <f>IF(AA651="", "", IFERROR(VLOOKUP(AA651, colorList!A:B,2,FALSE),""))</f>
        <v>konyak</v>
      </c>
      <c r="AC651" s="7" t="str">
        <f>IF(Z651="", "", IFERROR(VLOOKUP(Z651, colorList!A:B,2,FALSE),""))</f>
        <v>konyak</v>
      </c>
      <c r="AD651" s="7"/>
    </row>
    <row r="652" spans="1:30" ht="60" customHeight="1" x14ac:dyDescent="0.25">
      <c r="A652" s="53" t="s">
        <v>921</v>
      </c>
      <c r="B652" s="7" t="str" cm="1">
        <f t="array" ref="B652">ProcessN2(S652,A652,C652)</f>
        <v>ET02011_COG</v>
      </c>
      <c r="C652" s="7" t="s">
        <v>1207</v>
      </c>
      <c r="D652" s="52" t="str">
        <f t="shared" si="80"/>
        <v>Equestro Gold szügyelő martingállal</v>
      </c>
      <c r="E652" s="52" t="s">
        <v>2812</v>
      </c>
      <c r="F652" s="52" t="str">
        <f t="shared" si="81"/>
        <v>Tanned leather fork breastplate with brass clincher</v>
      </c>
      <c r="G652" s="52" t="s">
        <v>2937</v>
      </c>
      <c r="H652" s="116" t="str">
        <f t="shared" si="82"/>
        <v>Equestro</v>
      </c>
      <c r="I652" s="35" t="s">
        <v>3000</v>
      </c>
      <c r="J652" s="53" t="str">
        <f t="shared" si="83"/>
        <v>Lófelszerelés</v>
      </c>
      <c r="K652" s="53" t="s">
        <v>3007</v>
      </c>
      <c r="L652" s="35" t="str">
        <f t="shared" si="84"/>
        <v>Martingál, szügyelő</v>
      </c>
      <c r="M652" s="35" t="s">
        <v>3023</v>
      </c>
      <c r="N652" s="35" t="str">
        <f t="shared" si="85"/>
        <v/>
      </c>
      <c r="O652" s="35"/>
      <c r="P652" s="35" t="str">
        <f t="shared" si="86"/>
        <v/>
      </c>
      <c r="Q652" s="35"/>
      <c r="R652" s="50" t="s">
        <v>3166</v>
      </c>
      <c r="S652" s="35" t="s">
        <v>1990</v>
      </c>
      <c r="T652" s="34">
        <v>0</v>
      </c>
      <c r="U652" s="35">
        <v>155</v>
      </c>
      <c r="V652" s="1" t="s">
        <v>2603</v>
      </c>
      <c r="W652" s="50">
        <v>0.9</v>
      </c>
      <c r="X652" s="35" t="str">
        <f>IFERROR(
    IF(ISNUMBER(MATCH(TRIM(CLEAN(SUBSTITUTE(SUBSTITUTE(Y652, CHAR(13), ""), CHAR(10), " "))), sizeList!A:A, 0)),
        INDEX(sizeList!B:B, MATCH(TRIM(CLEAN(SUBSTITUTE(SUBSTITUTE(Y652, CHAR(13), ""), CHAR(10), " "))), sizeList!A:A, 0)),
        IF(ISNUMBER(MATCH(Y652, sizeList!A:A, 0)),
            INDEX(sizeList!B:B, MATCH(Y652, sizeList!A:A, 0)),
            IF(ISNUMBER(MATCH(TRIM(CLEAN(SUBSTITUTE(SUBSTITUTE(Y652, CHAR(13), ""), CHAR(10), " "))), sizeList!B:B, 0)),
                INDEX(sizeList!B:B, MATCH(TRIM(CLEAN(SUBSTITUTE(SUBSTITUTE(Y652, CHAR(13), ""), CHAR(10), " "))), sizeList!B:B, 0)),
                IF(ISNUMBER(MATCH(Y652, sizeList!B:B, 0)),
                    INDEX(sizeList!B:B, MATCH(Y652, sizeList!B:B, 0)),
                    "")
            )
        )
    ),
    ""
)</f>
        <v>Cob</v>
      </c>
      <c r="Y652" s="35" t="s">
        <v>509</v>
      </c>
      <c r="Z652" s="35" t="s">
        <v>2610</v>
      </c>
      <c r="AA652" s="117" t="str">
        <f t="shared" si="87"/>
        <v>COGNAC</v>
      </c>
      <c r="AB652" s="7" t="str">
        <f>IF(AA652="", "", IFERROR(VLOOKUP(AA652, colorList!A:B,2,FALSE),""))</f>
        <v>konyak</v>
      </c>
      <c r="AC652" s="7" t="str">
        <f>IF(Z652="", "", IFERROR(VLOOKUP(Z652, colorList!A:B,2,FALSE),""))</f>
        <v>konyak</v>
      </c>
      <c r="AD652" s="7"/>
    </row>
    <row r="653" spans="1:30" ht="60" customHeight="1" x14ac:dyDescent="0.25">
      <c r="A653" s="53" t="s">
        <v>921</v>
      </c>
      <c r="B653" s="7" t="str" cm="1">
        <f t="array" ref="B653">ProcessN2(S653,A653,C653)</f>
        <v>ET02011_COG</v>
      </c>
      <c r="C653" s="7" t="s">
        <v>1208</v>
      </c>
      <c r="D653" s="52" t="str">
        <f t="shared" si="80"/>
        <v>Equestro Gold szügyelő martingállal</v>
      </c>
      <c r="E653" s="52" t="s">
        <v>2812</v>
      </c>
      <c r="F653" s="52" t="str">
        <f t="shared" si="81"/>
        <v>Tanned leather fork breastplate with brass clincher</v>
      </c>
      <c r="G653" s="52" t="s">
        <v>2937</v>
      </c>
      <c r="H653" s="116" t="str">
        <f t="shared" si="82"/>
        <v>Equestro</v>
      </c>
      <c r="I653" s="35" t="s">
        <v>3000</v>
      </c>
      <c r="J653" s="53" t="str">
        <f t="shared" si="83"/>
        <v>Lófelszerelés</v>
      </c>
      <c r="K653" s="53" t="s">
        <v>3007</v>
      </c>
      <c r="L653" s="35" t="str">
        <f t="shared" si="84"/>
        <v>Martingál, szügyelő</v>
      </c>
      <c r="M653" s="35" t="s">
        <v>3023</v>
      </c>
      <c r="N653" s="35" t="str">
        <f t="shared" si="85"/>
        <v/>
      </c>
      <c r="O653" s="35"/>
      <c r="P653" s="35" t="str">
        <f t="shared" si="86"/>
        <v/>
      </c>
      <c r="Q653" s="35"/>
      <c r="R653" s="50" t="s">
        <v>3166</v>
      </c>
      <c r="S653" s="35" t="s">
        <v>1991</v>
      </c>
      <c r="T653" s="34">
        <v>0</v>
      </c>
      <c r="U653" s="35">
        <v>155</v>
      </c>
      <c r="V653" s="1" t="s">
        <v>2603</v>
      </c>
      <c r="W653" s="50">
        <v>0.9</v>
      </c>
      <c r="X653" s="35" t="str">
        <f>IFERROR(
    IF(ISNUMBER(MATCH(TRIM(CLEAN(SUBSTITUTE(SUBSTITUTE(Y653, CHAR(13), ""), CHAR(10), " "))), sizeList!A:A, 0)),
        INDEX(sizeList!B:B, MATCH(TRIM(CLEAN(SUBSTITUTE(SUBSTITUTE(Y653, CHAR(13), ""), CHAR(10), " "))), sizeList!A:A, 0)),
        IF(ISNUMBER(MATCH(Y653, sizeList!A:A, 0)),
            INDEX(sizeList!B:B, MATCH(Y653, sizeList!A:A, 0)),
            IF(ISNUMBER(MATCH(TRIM(CLEAN(SUBSTITUTE(SUBSTITUTE(Y653, CHAR(13), ""), CHAR(10), " "))), sizeList!B:B, 0)),
                INDEX(sizeList!B:B, MATCH(TRIM(CLEAN(SUBSTITUTE(SUBSTITUTE(Y653, CHAR(13), ""), CHAR(10), " "))), sizeList!B:B, 0)),
                IF(ISNUMBER(MATCH(Y653, sizeList!B:B, 0)),
                    INDEX(sizeList!B:B, MATCH(Y653, sizeList!B:B, 0)),
                    "")
            )
        )
    ),
    ""
)</f>
        <v>Full</v>
      </c>
      <c r="Y653" s="35" t="s">
        <v>515</v>
      </c>
      <c r="Z653" s="35" t="s">
        <v>2610</v>
      </c>
      <c r="AA653" s="117" t="str">
        <f t="shared" si="87"/>
        <v>COGNAC</v>
      </c>
      <c r="AB653" s="7" t="str">
        <f>IF(AA653="", "", IFERROR(VLOOKUP(AA653, colorList!A:B,2,FALSE),""))</f>
        <v>konyak</v>
      </c>
      <c r="AC653" s="7" t="str">
        <f>IF(Z653="", "", IFERROR(VLOOKUP(Z653, colorList!A:B,2,FALSE),""))</f>
        <v>konyak</v>
      </c>
      <c r="AD653" s="7"/>
    </row>
    <row r="654" spans="1:30" ht="60" customHeight="1" x14ac:dyDescent="0.25">
      <c r="A654" s="53" t="s">
        <v>921</v>
      </c>
      <c r="B654" s="7" t="str" cm="1">
        <f t="array" ref="B654">ProcessN2(S654,A654,C654)</f>
        <v>ET02011_COG</v>
      </c>
      <c r="C654" s="7" t="s">
        <v>1260</v>
      </c>
      <c r="D654" s="52" t="str">
        <f t="shared" si="80"/>
        <v>Equestro Gold szügyelő martingállal</v>
      </c>
      <c r="E654" s="52" t="s">
        <v>2812</v>
      </c>
      <c r="F654" s="52" t="str">
        <f t="shared" si="81"/>
        <v>Tanned leather fork breastplate with brass clincher</v>
      </c>
      <c r="G654" s="52" t="s">
        <v>2937</v>
      </c>
      <c r="H654" s="116" t="str">
        <f t="shared" si="82"/>
        <v>Equestro</v>
      </c>
      <c r="I654" s="35" t="s">
        <v>3000</v>
      </c>
      <c r="J654" s="53" t="str">
        <f t="shared" si="83"/>
        <v>Lófelszerelés</v>
      </c>
      <c r="K654" s="53" t="s">
        <v>3007</v>
      </c>
      <c r="L654" s="35" t="str">
        <f t="shared" si="84"/>
        <v>Martingál, szügyelő</v>
      </c>
      <c r="M654" s="35" t="s">
        <v>3023</v>
      </c>
      <c r="N654" s="35" t="str">
        <f t="shared" si="85"/>
        <v/>
      </c>
      <c r="O654" s="35"/>
      <c r="P654" s="35" t="str">
        <f t="shared" si="86"/>
        <v/>
      </c>
      <c r="Q654" s="35"/>
      <c r="R654" s="50" t="s">
        <v>3166</v>
      </c>
      <c r="S654" s="35" t="s">
        <v>1992</v>
      </c>
      <c r="T654" s="34">
        <v>0</v>
      </c>
      <c r="U654" s="35">
        <v>155</v>
      </c>
      <c r="V654" s="1" t="s">
        <v>2603</v>
      </c>
      <c r="W654" s="50">
        <v>0.9</v>
      </c>
      <c r="X654" s="35" t="str">
        <f>IFERROR(
    IF(ISNUMBER(MATCH(TRIM(CLEAN(SUBSTITUTE(SUBSTITUTE(Y654, CHAR(13), ""), CHAR(10), " "))), sizeList!A:A, 0)),
        INDEX(sizeList!B:B, MATCH(TRIM(CLEAN(SUBSTITUTE(SUBSTITUTE(Y654, CHAR(13), ""), CHAR(10), " "))), sizeList!A:A, 0)),
        IF(ISNUMBER(MATCH(Y654, sizeList!A:A, 0)),
            INDEX(sizeList!B:B, MATCH(Y654, sizeList!A:A, 0)),
            IF(ISNUMBER(MATCH(TRIM(CLEAN(SUBSTITUTE(SUBSTITUTE(Y654, CHAR(13), ""), CHAR(10), " "))), sizeList!B:B, 0)),
                INDEX(sizeList!B:B, MATCH(TRIM(CLEAN(SUBSTITUTE(SUBSTITUTE(Y654, CHAR(13), ""), CHAR(10), " "))), sizeList!B:B, 0)),
                IF(ISNUMBER(MATCH(Y654, sizeList!B:B, 0)),
                    INDEX(sizeList!B:B, MATCH(Y654, sizeList!B:B, 0)),
                    "")
            )
        )
    ),
    ""
)</f>
        <v>XFull</v>
      </c>
      <c r="Y654" s="35" t="s">
        <v>517</v>
      </c>
      <c r="Z654" s="35" t="s">
        <v>2610</v>
      </c>
      <c r="AA654" s="117" t="str">
        <f t="shared" si="87"/>
        <v>COGNAC</v>
      </c>
      <c r="AB654" s="7" t="str">
        <f>IF(AA654="", "", IFERROR(VLOOKUP(AA654, colorList!A:B,2,FALSE),""))</f>
        <v>konyak</v>
      </c>
      <c r="AC654" s="7" t="str">
        <f>IF(Z654="", "", IFERROR(VLOOKUP(Z654, colorList!A:B,2,FALSE),""))</f>
        <v>konyak</v>
      </c>
      <c r="AD654" s="7"/>
    </row>
    <row r="655" spans="1:30" ht="60" customHeight="1" x14ac:dyDescent="0.25">
      <c r="A655" s="53" t="s">
        <v>921</v>
      </c>
      <c r="B655" s="7" t="str" cm="1">
        <f t="array" ref="B655">ProcessN2(S655,A655,C655)</f>
        <v>ET02011_TM</v>
      </c>
      <c r="C655" s="7" t="s">
        <v>1209</v>
      </c>
      <c r="D655" s="52" t="str">
        <f t="shared" si="80"/>
        <v>Equestro Gold szügyelő martingállal</v>
      </c>
      <c r="E655" s="52" t="s">
        <v>2812</v>
      </c>
      <c r="F655" s="52" t="str">
        <f t="shared" si="81"/>
        <v>Tanned leather fork breastplate with brass clincher</v>
      </c>
      <c r="G655" s="52" t="s">
        <v>2937</v>
      </c>
      <c r="H655" s="116" t="str">
        <f t="shared" si="82"/>
        <v>Equestro</v>
      </c>
      <c r="I655" s="35" t="s">
        <v>3000</v>
      </c>
      <c r="J655" s="53" t="str">
        <f t="shared" si="83"/>
        <v>Lófelszerelés</v>
      </c>
      <c r="K655" s="53" t="s">
        <v>3007</v>
      </c>
      <c r="L655" s="35" t="str">
        <f t="shared" si="84"/>
        <v>Martingál, szügyelő</v>
      </c>
      <c r="M655" s="35" t="s">
        <v>3023</v>
      </c>
      <c r="N655" s="35" t="str">
        <f t="shared" si="85"/>
        <v/>
      </c>
      <c r="O655" s="35"/>
      <c r="P655" s="35" t="str">
        <f t="shared" si="86"/>
        <v/>
      </c>
      <c r="Q655" s="35"/>
      <c r="R655" s="50" t="s">
        <v>3166</v>
      </c>
      <c r="S655" s="35" t="s">
        <v>1993</v>
      </c>
      <c r="T655" s="34">
        <v>0</v>
      </c>
      <c r="U655" s="35">
        <v>155</v>
      </c>
      <c r="V655" s="1" t="s">
        <v>2603</v>
      </c>
      <c r="W655" s="50">
        <v>0.9</v>
      </c>
      <c r="X655" s="35" t="str">
        <f>IFERROR(
    IF(ISNUMBER(MATCH(TRIM(CLEAN(SUBSTITUTE(SUBSTITUTE(Y655, CHAR(13), ""), CHAR(10), " "))), sizeList!A:A, 0)),
        INDEX(sizeList!B:B, MATCH(TRIM(CLEAN(SUBSTITUTE(SUBSTITUTE(Y655, CHAR(13), ""), CHAR(10), " "))), sizeList!A:A, 0)),
        IF(ISNUMBER(MATCH(Y655, sizeList!A:A, 0)),
            INDEX(sizeList!B:B, MATCH(Y655, sizeList!A:A, 0)),
            IF(ISNUMBER(MATCH(TRIM(CLEAN(SUBSTITUTE(SUBSTITUTE(Y655, CHAR(13), ""), CHAR(10), " "))), sizeList!B:B, 0)),
                INDEX(sizeList!B:B, MATCH(TRIM(CLEAN(SUBSTITUTE(SUBSTITUTE(Y655, CHAR(13), ""), CHAR(10), " "))), sizeList!B:B, 0)),
                IF(ISNUMBER(MATCH(Y655, sizeList!B:B, 0)),
                    INDEX(sizeList!B:B, MATCH(Y655, sizeList!B:B, 0)),
                    "")
            )
        )
    ),
    ""
)</f>
        <v>Póni</v>
      </c>
      <c r="Y655" s="35" t="s">
        <v>504</v>
      </c>
      <c r="Z655" s="35" t="s">
        <v>2605</v>
      </c>
      <c r="AA655" s="117" t="str">
        <f t="shared" si="87"/>
        <v>DARK BROWN</v>
      </c>
      <c r="AB655" s="7" t="str">
        <f>IF(AA655="", "", IFERROR(VLOOKUP(AA655, colorList!A:B,2,FALSE),""))</f>
        <v>sötétbarna</v>
      </c>
      <c r="AC655" s="7" t="str">
        <f>IF(Z655="", "", IFERROR(VLOOKUP(Z655, colorList!A:B,2,FALSE),""))</f>
        <v>sötétbarna</v>
      </c>
      <c r="AD655" s="7"/>
    </row>
    <row r="656" spans="1:30" ht="60" customHeight="1" x14ac:dyDescent="0.25">
      <c r="A656" s="53" t="s">
        <v>921</v>
      </c>
      <c r="B656" s="7" t="str" cm="1">
        <f t="array" ref="B656">ProcessN2(S656,A656,C656)</f>
        <v>ET02011_TM</v>
      </c>
      <c r="C656" s="7" t="s">
        <v>1210</v>
      </c>
      <c r="D656" s="52" t="str">
        <f t="shared" si="80"/>
        <v>Equestro Gold szügyelő martingállal</v>
      </c>
      <c r="E656" s="52" t="s">
        <v>2812</v>
      </c>
      <c r="F656" s="52" t="str">
        <f t="shared" si="81"/>
        <v>Tanned leather fork breastplate with brass clincher</v>
      </c>
      <c r="G656" s="52" t="s">
        <v>2937</v>
      </c>
      <c r="H656" s="116" t="str">
        <f t="shared" si="82"/>
        <v>Equestro</v>
      </c>
      <c r="I656" s="35" t="s">
        <v>3000</v>
      </c>
      <c r="J656" s="53" t="str">
        <f t="shared" si="83"/>
        <v>Lófelszerelés</v>
      </c>
      <c r="K656" s="53" t="s">
        <v>3007</v>
      </c>
      <c r="L656" s="35" t="str">
        <f t="shared" si="84"/>
        <v>Martingál, szügyelő</v>
      </c>
      <c r="M656" s="35" t="s">
        <v>3023</v>
      </c>
      <c r="N656" s="35" t="str">
        <f t="shared" si="85"/>
        <v/>
      </c>
      <c r="O656" s="35"/>
      <c r="P656" s="35" t="str">
        <f t="shared" si="86"/>
        <v/>
      </c>
      <c r="Q656" s="35"/>
      <c r="R656" s="50" t="s">
        <v>3166</v>
      </c>
      <c r="S656" s="35" t="s">
        <v>1994</v>
      </c>
      <c r="T656" s="34">
        <v>0</v>
      </c>
      <c r="U656" s="35">
        <v>155</v>
      </c>
      <c r="V656" s="1" t="s">
        <v>2603</v>
      </c>
      <c r="W656" s="50">
        <v>0.9</v>
      </c>
      <c r="X656" s="35" t="str">
        <f>IFERROR(
    IF(ISNUMBER(MATCH(TRIM(CLEAN(SUBSTITUTE(SUBSTITUTE(Y656, CHAR(13), ""), CHAR(10), " "))), sizeList!A:A, 0)),
        INDEX(sizeList!B:B, MATCH(TRIM(CLEAN(SUBSTITUTE(SUBSTITUTE(Y656, CHAR(13), ""), CHAR(10), " "))), sizeList!A:A, 0)),
        IF(ISNUMBER(MATCH(Y656, sizeList!A:A, 0)),
            INDEX(sizeList!B:B, MATCH(Y656, sizeList!A:A, 0)),
            IF(ISNUMBER(MATCH(TRIM(CLEAN(SUBSTITUTE(SUBSTITUTE(Y656, CHAR(13), ""), CHAR(10), " "))), sizeList!B:B, 0)),
                INDEX(sizeList!B:B, MATCH(TRIM(CLEAN(SUBSTITUTE(SUBSTITUTE(Y656, CHAR(13), ""), CHAR(10), " "))), sizeList!B:B, 0)),
                IF(ISNUMBER(MATCH(Y656, sizeList!B:B, 0)),
                    INDEX(sizeList!B:B, MATCH(Y656, sizeList!B:B, 0)),
                    "")
            )
        )
    ),
    ""
)</f>
        <v>Cob</v>
      </c>
      <c r="Y656" s="35" t="s">
        <v>509</v>
      </c>
      <c r="Z656" s="35" t="s">
        <v>2605</v>
      </c>
      <c r="AA656" s="117" t="str">
        <f t="shared" si="87"/>
        <v>DARK BROWN</v>
      </c>
      <c r="AB656" s="7" t="str">
        <f>IF(AA656="", "", IFERROR(VLOOKUP(AA656, colorList!A:B,2,FALSE),""))</f>
        <v>sötétbarna</v>
      </c>
      <c r="AC656" s="7" t="str">
        <f>IF(Z656="", "", IFERROR(VLOOKUP(Z656, colorList!A:B,2,FALSE),""))</f>
        <v>sötétbarna</v>
      </c>
      <c r="AD656" s="7"/>
    </row>
    <row r="657" spans="1:30" ht="60" customHeight="1" x14ac:dyDescent="0.25">
      <c r="A657" s="53" t="s">
        <v>921</v>
      </c>
      <c r="B657" s="7" t="str" cm="1">
        <f t="array" ref="B657">ProcessN2(S657,A657,C657)</f>
        <v>ET02011_TM</v>
      </c>
      <c r="C657" s="7" t="s">
        <v>1211</v>
      </c>
      <c r="D657" s="52" t="str">
        <f t="shared" si="80"/>
        <v>Equestro Gold szügyelő martingállal</v>
      </c>
      <c r="E657" s="52" t="s">
        <v>2812</v>
      </c>
      <c r="F657" s="52" t="str">
        <f t="shared" si="81"/>
        <v>Tanned leather fork breastplate with brass clincher</v>
      </c>
      <c r="G657" s="52" t="s">
        <v>2937</v>
      </c>
      <c r="H657" s="116" t="str">
        <f t="shared" si="82"/>
        <v>Equestro</v>
      </c>
      <c r="I657" s="35" t="s">
        <v>3000</v>
      </c>
      <c r="J657" s="53" t="str">
        <f t="shared" si="83"/>
        <v>Lófelszerelés</v>
      </c>
      <c r="K657" s="53" t="s">
        <v>3007</v>
      </c>
      <c r="L657" s="35" t="str">
        <f t="shared" si="84"/>
        <v>Martingál, szügyelő</v>
      </c>
      <c r="M657" s="35" t="s">
        <v>3023</v>
      </c>
      <c r="N657" s="35" t="str">
        <f t="shared" si="85"/>
        <v/>
      </c>
      <c r="O657" s="35"/>
      <c r="P657" s="35" t="str">
        <f t="shared" si="86"/>
        <v/>
      </c>
      <c r="Q657" s="35"/>
      <c r="R657" s="50" t="s">
        <v>3166</v>
      </c>
      <c r="S657" s="35" t="s">
        <v>1995</v>
      </c>
      <c r="T657" s="34">
        <v>0</v>
      </c>
      <c r="U657" s="35">
        <v>155</v>
      </c>
      <c r="V657" s="1" t="s">
        <v>2603</v>
      </c>
      <c r="W657" s="50">
        <v>0.9</v>
      </c>
      <c r="X657" s="35" t="str">
        <f>IFERROR(
    IF(ISNUMBER(MATCH(TRIM(CLEAN(SUBSTITUTE(SUBSTITUTE(Y657, CHAR(13), ""), CHAR(10), " "))), sizeList!A:A, 0)),
        INDEX(sizeList!B:B, MATCH(TRIM(CLEAN(SUBSTITUTE(SUBSTITUTE(Y657, CHAR(13), ""), CHAR(10), " "))), sizeList!A:A, 0)),
        IF(ISNUMBER(MATCH(Y657, sizeList!A:A, 0)),
            INDEX(sizeList!B:B, MATCH(Y657, sizeList!A:A, 0)),
            IF(ISNUMBER(MATCH(TRIM(CLEAN(SUBSTITUTE(SUBSTITUTE(Y657, CHAR(13), ""), CHAR(10), " "))), sizeList!B:B, 0)),
                INDEX(sizeList!B:B, MATCH(TRIM(CLEAN(SUBSTITUTE(SUBSTITUTE(Y657, CHAR(13), ""), CHAR(10), " "))), sizeList!B:B, 0)),
                IF(ISNUMBER(MATCH(Y657, sizeList!B:B, 0)),
                    INDEX(sizeList!B:B, MATCH(Y657, sizeList!B:B, 0)),
                    "")
            )
        )
    ),
    ""
)</f>
        <v>Full</v>
      </c>
      <c r="Y657" s="35" t="s">
        <v>515</v>
      </c>
      <c r="Z657" s="35" t="s">
        <v>2605</v>
      </c>
      <c r="AA657" s="117" t="str">
        <f t="shared" si="87"/>
        <v>DARK BROWN</v>
      </c>
      <c r="AB657" s="7" t="str">
        <f>IF(AA657="", "", IFERROR(VLOOKUP(AA657, colorList!A:B,2,FALSE),""))</f>
        <v>sötétbarna</v>
      </c>
      <c r="AC657" s="7" t="str">
        <f>IF(Z657="", "", IFERROR(VLOOKUP(Z657, colorList!A:B,2,FALSE),""))</f>
        <v>sötétbarna</v>
      </c>
      <c r="AD657" s="7"/>
    </row>
    <row r="658" spans="1:30" ht="60" customHeight="1" x14ac:dyDescent="0.25">
      <c r="A658" s="53" t="s">
        <v>921</v>
      </c>
      <c r="B658" s="7" t="str" cm="1">
        <f t="array" ref="B658">ProcessN2(S658,A658,C658)</f>
        <v>ET02011_TM</v>
      </c>
      <c r="C658" s="7" t="s">
        <v>1261</v>
      </c>
      <c r="D658" s="52" t="str">
        <f t="shared" si="80"/>
        <v>Equestro Gold szügyelő martingállal</v>
      </c>
      <c r="E658" s="52" t="s">
        <v>2812</v>
      </c>
      <c r="F658" s="52" t="str">
        <f t="shared" si="81"/>
        <v>Tanned leather fork breastplate with brass clincher</v>
      </c>
      <c r="G658" s="52" t="s">
        <v>2937</v>
      </c>
      <c r="H658" s="116" t="str">
        <f t="shared" si="82"/>
        <v>Equestro</v>
      </c>
      <c r="I658" s="35" t="s">
        <v>3000</v>
      </c>
      <c r="J658" s="53" t="str">
        <f t="shared" si="83"/>
        <v>Lófelszerelés</v>
      </c>
      <c r="K658" s="53" t="s">
        <v>3007</v>
      </c>
      <c r="L658" s="35" t="str">
        <f t="shared" si="84"/>
        <v>Martingál, szügyelő</v>
      </c>
      <c r="M658" s="35" t="s">
        <v>3023</v>
      </c>
      <c r="N658" s="35" t="str">
        <f t="shared" si="85"/>
        <v/>
      </c>
      <c r="O658" s="35"/>
      <c r="P658" s="35" t="str">
        <f t="shared" si="86"/>
        <v/>
      </c>
      <c r="Q658" s="35"/>
      <c r="R658" s="50" t="s">
        <v>3166</v>
      </c>
      <c r="S658" s="35" t="s">
        <v>1996</v>
      </c>
      <c r="T658" s="34">
        <v>0</v>
      </c>
      <c r="U658" s="35">
        <v>155</v>
      </c>
      <c r="V658" s="1" t="s">
        <v>2603</v>
      </c>
      <c r="W658" s="50">
        <v>0.9</v>
      </c>
      <c r="X658" s="35" t="str">
        <f>IFERROR(
    IF(ISNUMBER(MATCH(TRIM(CLEAN(SUBSTITUTE(SUBSTITUTE(Y658, CHAR(13), ""), CHAR(10), " "))), sizeList!A:A, 0)),
        INDEX(sizeList!B:B, MATCH(TRIM(CLEAN(SUBSTITUTE(SUBSTITUTE(Y658, CHAR(13), ""), CHAR(10), " "))), sizeList!A:A, 0)),
        IF(ISNUMBER(MATCH(Y658, sizeList!A:A, 0)),
            INDEX(sizeList!B:B, MATCH(Y658, sizeList!A:A, 0)),
            IF(ISNUMBER(MATCH(TRIM(CLEAN(SUBSTITUTE(SUBSTITUTE(Y658, CHAR(13), ""), CHAR(10), " "))), sizeList!B:B, 0)),
                INDEX(sizeList!B:B, MATCH(TRIM(CLEAN(SUBSTITUTE(SUBSTITUTE(Y658, CHAR(13), ""), CHAR(10), " "))), sizeList!B:B, 0)),
                IF(ISNUMBER(MATCH(Y658, sizeList!B:B, 0)),
                    INDEX(sizeList!B:B, MATCH(Y658, sizeList!B:B, 0)),
                    "")
            )
        )
    ),
    ""
)</f>
        <v>XFull</v>
      </c>
      <c r="Y658" s="35" t="s">
        <v>517</v>
      </c>
      <c r="Z658" s="35" t="s">
        <v>2605</v>
      </c>
      <c r="AA658" s="117" t="str">
        <f t="shared" si="87"/>
        <v>DARK BROWN</v>
      </c>
      <c r="AB658" s="7" t="str">
        <f>IF(AA658="", "", IFERROR(VLOOKUP(AA658, colorList!A:B,2,FALSE),""))</f>
        <v>sötétbarna</v>
      </c>
      <c r="AC658" s="7" t="str">
        <f>IF(Z658="", "", IFERROR(VLOOKUP(Z658, colorList!A:B,2,FALSE),""))</f>
        <v>sötétbarna</v>
      </c>
      <c r="AD658" s="7"/>
    </row>
    <row r="659" spans="1:30" ht="60" customHeight="1" x14ac:dyDescent="0.25">
      <c r="A659" s="53" t="s">
        <v>922</v>
      </c>
      <c r="B659" s="7" t="str" cm="1">
        <f t="array" ref="B659">ProcessN2(S659,A659,C659)</f>
        <v>ET02012_BK</v>
      </c>
      <c r="C659" s="7" t="s">
        <v>1203</v>
      </c>
      <c r="D659" s="52" t="str">
        <f t="shared" si="80"/>
        <v>Equestro rosegold szügyelő martingállal</v>
      </c>
      <c r="E659" s="52" t="s">
        <v>2813</v>
      </c>
      <c r="F659" s="52" t="str">
        <f t="shared" si="81"/>
        <v>Breastplate with clincher rose gold leather fork</v>
      </c>
      <c r="G659" s="52" t="s">
        <v>2938</v>
      </c>
      <c r="H659" s="116" t="str">
        <f t="shared" si="82"/>
        <v>Equestro</v>
      </c>
      <c r="I659" s="35" t="s">
        <v>3000</v>
      </c>
      <c r="J659" s="53" t="str">
        <f t="shared" si="83"/>
        <v>Lófelszerelés</v>
      </c>
      <c r="K659" s="53" t="s">
        <v>3007</v>
      </c>
      <c r="L659" s="35" t="str">
        <f t="shared" si="84"/>
        <v>Martingál, szügyelő</v>
      </c>
      <c r="M659" s="35" t="s">
        <v>3023</v>
      </c>
      <c r="N659" s="35" t="str">
        <f t="shared" si="85"/>
        <v/>
      </c>
      <c r="O659" s="35"/>
      <c r="P659" s="35" t="str">
        <f t="shared" si="86"/>
        <v/>
      </c>
      <c r="Q659" s="35"/>
      <c r="R659" s="50" t="s">
        <v>3167</v>
      </c>
      <c r="S659" s="35" t="s">
        <v>1997</v>
      </c>
      <c r="T659" s="34">
        <v>0</v>
      </c>
      <c r="U659" s="35">
        <v>165</v>
      </c>
      <c r="V659" s="1" t="s">
        <v>2603</v>
      </c>
      <c r="W659" s="50">
        <v>0.9</v>
      </c>
      <c r="X659" s="35" t="str">
        <f>IFERROR(
    IF(ISNUMBER(MATCH(TRIM(CLEAN(SUBSTITUTE(SUBSTITUTE(Y659, CHAR(13), ""), CHAR(10), " "))), sizeList!A:A, 0)),
        INDEX(sizeList!B:B, MATCH(TRIM(CLEAN(SUBSTITUTE(SUBSTITUTE(Y659, CHAR(13), ""), CHAR(10), " "))), sizeList!A:A, 0)),
        IF(ISNUMBER(MATCH(Y659, sizeList!A:A, 0)),
            INDEX(sizeList!B:B, MATCH(Y659, sizeList!A:A, 0)),
            IF(ISNUMBER(MATCH(TRIM(CLEAN(SUBSTITUTE(SUBSTITUTE(Y659, CHAR(13), ""), CHAR(10), " "))), sizeList!B:B, 0)),
                INDEX(sizeList!B:B, MATCH(TRIM(CLEAN(SUBSTITUTE(SUBSTITUTE(Y659, CHAR(13), ""), CHAR(10), " "))), sizeList!B:B, 0)),
                IF(ISNUMBER(MATCH(Y659, sizeList!B:B, 0)),
                    INDEX(sizeList!B:B, MATCH(Y659, sizeList!B:B, 0)),
                    "")
            )
        )
    ),
    ""
)</f>
        <v>Póni</v>
      </c>
      <c r="Y659" s="35" t="s">
        <v>504</v>
      </c>
      <c r="Z659" s="35" t="s">
        <v>2604</v>
      </c>
      <c r="AA659" s="117" t="str">
        <f t="shared" si="87"/>
        <v>BLACK</v>
      </c>
      <c r="AB659" s="7" t="str">
        <f>IF(AA659="", "", IFERROR(VLOOKUP(AA659, colorList!A:B,2,FALSE),""))</f>
        <v>fekete</v>
      </c>
      <c r="AC659" s="7" t="str">
        <f>IF(Z659="", "", IFERROR(VLOOKUP(Z659, colorList!A:B,2,FALSE),""))</f>
        <v>fekete</v>
      </c>
      <c r="AD659" s="7"/>
    </row>
    <row r="660" spans="1:30" ht="60" customHeight="1" x14ac:dyDescent="0.25">
      <c r="A660" s="53" t="s">
        <v>922</v>
      </c>
      <c r="B660" s="7" t="str" cm="1">
        <f t="array" ref="B660">ProcessN2(S660,A660,C660)</f>
        <v>ET02012_BK</v>
      </c>
      <c r="C660" s="7" t="s">
        <v>1204</v>
      </c>
      <c r="D660" s="52" t="str">
        <f t="shared" si="80"/>
        <v>Equestro rosegold szügyelő martingállal</v>
      </c>
      <c r="E660" s="52" t="s">
        <v>2813</v>
      </c>
      <c r="F660" s="52" t="str">
        <f t="shared" si="81"/>
        <v>Breastplate with clincher rose gold leather fork</v>
      </c>
      <c r="G660" s="52" t="s">
        <v>2938</v>
      </c>
      <c r="H660" s="116" t="str">
        <f t="shared" si="82"/>
        <v>Equestro</v>
      </c>
      <c r="I660" s="35" t="s">
        <v>3000</v>
      </c>
      <c r="J660" s="53" t="str">
        <f t="shared" si="83"/>
        <v>Lófelszerelés</v>
      </c>
      <c r="K660" s="53" t="s">
        <v>3007</v>
      </c>
      <c r="L660" s="35" t="str">
        <f t="shared" si="84"/>
        <v>Martingál, szügyelő</v>
      </c>
      <c r="M660" s="35" t="s">
        <v>3023</v>
      </c>
      <c r="N660" s="35" t="str">
        <f t="shared" si="85"/>
        <v/>
      </c>
      <c r="O660" s="35"/>
      <c r="P660" s="35" t="str">
        <f t="shared" si="86"/>
        <v/>
      </c>
      <c r="Q660" s="35"/>
      <c r="R660" s="50" t="s">
        <v>3167</v>
      </c>
      <c r="S660" s="35" t="s">
        <v>1998</v>
      </c>
      <c r="T660" s="34">
        <v>0</v>
      </c>
      <c r="U660" s="35">
        <v>165</v>
      </c>
      <c r="V660" s="1" t="s">
        <v>2603</v>
      </c>
      <c r="W660" s="50">
        <v>0.9</v>
      </c>
      <c r="X660" s="35" t="str">
        <f>IFERROR(
    IF(ISNUMBER(MATCH(TRIM(CLEAN(SUBSTITUTE(SUBSTITUTE(Y660, CHAR(13), ""), CHAR(10), " "))), sizeList!A:A, 0)),
        INDEX(sizeList!B:B, MATCH(TRIM(CLEAN(SUBSTITUTE(SUBSTITUTE(Y660, CHAR(13), ""), CHAR(10), " "))), sizeList!A:A, 0)),
        IF(ISNUMBER(MATCH(Y660, sizeList!A:A, 0)),
            INDEX(sizeList!B:B, MATCH(Y660, sizeList!A:A, 0)),
            IF(ISNUMBER(MATCH(TRIM(CLEAN(SUBSTITUTE(SUBSTITUTE(Y660, CHAR(13), ""), CHAR(10), " "))), sizeList!B:B, 0)),
                INDEX(sizeList!B:B, MATCH(TRIM(CLEAN(SUBSTITUTE(SUBSTITUTE(Y660, CHAR(13), ""), CHAR(10), " "))), sizeList!B:B, 0)),
                IF(ISNUMBER(MATCH(Y660, sizeList!B:B, 0)),
                    INDEX(sizeList!B:B, MATCH(Y660, sizeList!B:B, 0)),
                    "")
            )
        )
    ),
    ""
)</f>
        <v>Cob</v>
      </c>
      <c r="Y660" s="35" t="s">
        <v>509</v>
      </c>
      <c r="Z660" s="35" t="s">
        <v>2604</v>
      </c>
      <c r="AA660" s="117" t="str">
        <f t="shared" si="87"/>
        <v>BLACK</v>
      </c>
      <c r="AB660" s="7" t="str">
        <f>IF(AA660="", "", IFERROR(VLOOKUP(AA660, colorList!A:B,2,FALSE),""))</f>
        <v>fekete</v>
      </c>
      <c r="AC660" s="7" t="str">
        <f>IF(Z660="", "", IFERROR(VLOOKUP(Z660, colorList!A:B,2,FALSE),""))</f>
        <v>fekete</v>
      </c>
      <c r="AD660" s="7"/>
    </row>
    <row r="661" spans="1:30" ht="60" customHeight="1" x14ac:dyDescent="0.25">
      <c r="A661" s="53" t="s">
        <v>922</v>
      </c>
      <c r="B661" s="7" t="str" cm="1">
        <f t="array" ref="B661">ProcessN2(S661,A661,C661)</f>
        <v>ET02012_BK</v>
      </c>
      <c r="C661" s="7" t="s">
        <v>1205</v>
      </c>
      <c r="D661" s="52" t="str">
        <f t="shared" si="80"/>
        <v>Equestro rosegold szügyelő martingállal</v>
      </c>
      <c r="E661" s="52" t="s">
        <v>2813</v>
      </c>
      <c r="F661" s="52" t="str">
        <f t="shared" si="81"/>
        <v>Breastplate with clincher rose gold leather fork</v>
      </c>
      <c r="G661" s="52" t="s">
        <v>2938</v>
      </c>
      <c r="H661" s="116" t="str">
        <f t="shared" si="82"/>
        <v>Equestro</v>
      </c>
      <c r="I661" s="35" t="s">
        <v>3000</v>
      </c>
      <c r="J661" s="53" t="str">
        <f t="shared" si="83"/>
        <v>Lófelszerelés</v>
      </c>
      <c r="K661" s="53" t="s">
        <v>3007</v>
      </c>
      <c r="L661" s="35" t="str">
        <f t="shared" si="84"/>
        <v>Martingál, szügyelő</v>
      </c>
      <c r="M661" s="35" t="s">
        <v>3023</v>
      </c>
      <c r="N661" s="35" t="str">
        <f t="shared" si="85"/>
        <v/>
      </c>
      <c r="O661" s="35"/>
      <c r="P661" s="35" t="str">
        <f t="shared" si="86"/>
        <v/>
      </c>
      <c r="Q661" s="35"/>
      <c r="R661" s="50" t="s">
        <v>3167</v>
      </c>
      <c r="S661" s="35" t="s">
        <v>1999</v>
      </c>
      <c r="T661" s="34">
        <v>0</v>
      </c>
      <c r="U661" s="35">
        <v>165</v>
      </c>
      <c r="V661" s="1" t="s">
        <v>2603</v>
      </c>
      <c r="W661" s="50">
        <v>0.9</v>
      </c>
      <c r="X661" s="35" t="str">
        <f>IFERROR(
    IF(ISNUMBER(MATCH(TRIM(CLEAN(SUBSTITUTE(SUBSTITUTE(Y661, CHAR(13), ""), CHAR(10), " "))), sizeList!A:A, 0)),
        INDEX(sizeList!B:B, MATCH(TRIM(CLEAN(SUBSTITUTE(SUBSTITUTE(Y661, CHAR(13), ""), CHAR(10), " "))), sizeList!A:A, 0)),
        IF(ISNUMBER(MATCH(Y661, sizeList!A:A, 0)),
            INDEX(sizeList!B:B, MATCH(Y661, sizeList!A:A, 0)),
            IF(ISNUMBER(MATCH(TRIM(CLEAN(SUBSTITUTE(SUBSTITUTE(Y661, CHAR(13), ""), CHAR(10), " "))), sizeList!B:B, 0)),
                INDEX(sizeList!B:B, MATCH(TRIM(CLEAN(SUBSTITUTE(SUBSTITUTE(Y661, CHAR(13), ""), CHAR(10), " "))), sizeList!B:B, 0)),
                IF(ISNUMBER(MATCH(Y661, sizeList!B:B, 0)),
                    INDEX(sizeList!B:B, MATCH(Y661, sizeList!B:B, 0)),
                    "")
            )
        )
    ),
    ""
)</f>
        <v>Full</v>
      </c>
      <c r="Y661" s="35" t="s">
        <v>515</v>
      </c>
      <c r="Z661" s="35" t="s">
        <v>2604</v>
      </c>
      <c r="AA661" s="117" t="str">
        <f t="shared" si="87"/>
        <v>BLACK</v>
      </c>
      <c r="AB661" s="7" t="str">
        <f>IF(AA661="", "", IFERROR(VLOOKUP(AA661, colorList!A:B,2,FALSE),""))</f>
        <v>fekete</v>
      </c>
      <c r="AC661" s="7" t="str">
        <f>IF(Z661="", "", IFERROR(VLOOKUP(Z661, colorList!A:B,2,FALSE),""))</f>
        <v>fekete</v>
      </c>
      <c r="AD661" s="7"/>
    </row>
    <row r="662" spans="1:30" ht="60" customHeight="1" x14ac:dyDescent="0.25">
      <c r="A662" s="53" t="s">
        <v>922</v>
      </c>
      <c r="B662" s="7" t="str" cm="1">
        <f t="array" ref="B662">ProcessN2(S662,A662,C662)</f>
        <v>ET02012_TM</v>
      </c>
      <c r="C662" s="7" t="s">
        <v>1209</v>
      </c>
      <c r="D662" s="52" t="str">
        <f t="shared" si="80"/>
        <v>Equestro rosegold szügyelő martingállal</v>
      </c>
      <c r="E662" s="52" t="s">
        <v>2813</v>
      </c>
      <c r="F662" s="52" t="str">
        <f t="shared" si="81"/>
        <v>Breastplate with clincher rose gold leather fork</v>
      </c>
      <c r="G662" s="52" t="s">
        <v>2938</v>
      </c>
      <c r="H662" s="116" t="str">
        <f t="shared" si="82"/>
        <v>Equestro</v>
      </c>
      <c r="I662" s="35" t="s">
        <v>3000</v>
      </c>
      <c r="J662" s="53" t="str">
        <f t="shared" si="83"/>
        <v>Lófelszerelés</v>
      </c>
      <c r="K662" s="53" t="s">
        <v>3007</v>
      </c>
      <c r="L662" s="35" t="str">
        <f t="shared" si="84"/>
        <v>Martingál, szügyelő</v>
      </c>
      <c r="M662" s="35" t="s">
        <v>3023</v>
      </c>
      <c r="N662" s="35" t="str">
        <f t="shared" si="85"/>
        <v/>
      </c>
      <c r="O662" s="35"/>
      <c r="P662" s="35" t="str">
        <f t="shared" si="86"/>
        <v/>
      </c>
      <c r="Q662" s="35"/>
      <c r="R662" s="50" t="s">
        <v>3167</v>
      </c>
      <c r="S662" s="35" t="s">
        <v>2000</v>
      </c>
      <c r="T662" s="34">
        <v>0</v>
      </c>
      <c r="U662" s="35">
        <v>165</v>
      </c>
      <c r="V662" s="1" t="s">
        <v>2603</v>
      </c>
      <c r="W662" s="50">
        <v>0.9</v>
      </c>
      <c r="X662" s="35" t="str">
        <f>IFERROR(
    IF(ISNUMBER(MATCH(TRIM(CLEAN(SUBSTITUTE(SUBSTITUTE(Y662, CHAR(13), ""), CHAR(10), " "))), sizeList!A:A, 0)),
        INDEX(sizeList!B:B, MATCH(TRIM(CLEAN(SUBSTITUTE(SUBSTITUTE(Y662, CHAR(13), ""), CHAR(10), " "))), sizeList!A:A, 0)),
        IF(ISNUMBER(MATCH(Y662, sizeList!A:A, 0)),
            INDEX(sizeList!B:B, MATCH(Y662, sizeList!A:A, 0)),
            IF(ISNUMBER(MATCH(TRIM(CLEAN(SUBSTITUTE(SUBSTITUTE(Y662, CHAR(13), ""), CHAR(10), " "))), sizeList!B:B, 0)),
                INDEX(sizeList!B:B, MATCH(TRIM(CLEAN(SUBSTITUTE(SUBSTITUTE(Y662, CHAR(13), ""), CHAR(10), " "))), sizeList!B:B, 0)),
                IF(ISNUMBER(MATCH(Y662, sizeList!B:B, 0)),
                    INDEX(sizeList!B:B, MATCH(Y662, sizeList!B:B, 0)),
                    "")
            )
        )
    ),
    ""
)</f>
        <v>Póni</v>
      </c>
      <c r="Y662" s="35" t="s">
        <v>504</v>
      </c>
      <c r="Z662" s="35" t="s">
        <v>2605</v>
      </c>
      <c r="AA662" s="117" t="str">
        <f t="shared" si="87"/>
        <v>DARK BROWN</v>
      </c>
      <c r="AB662" s="7" t="str">
        <f>IF(AA662="", "", IFERROR(VLOOKUP(AA662, colorList!A:B,2,FALSE),""))</f>
        <v>sötétbarna</v>
      </c>
      <c r="AC662" s="7" t="str">
        <f>IF(Z662="", "", IFERROR(VLOOKUP(Z662, colorList!A:B,2,FALSE),""))</f>
        <v>sötétbarna</v>
      </c>
      <c r="AD662" s="7"/>
    </row>
    <row r="663" spans="1:30" ht="60" customHeight="1" x14ac:dyDescent="0.25">
      <c r="A663" s="53" t="s">
        <v>922</v>
      </c>
      <c r="B663" s="7" t="str" cm="1">
        <f t="array" ref="B663">ProcessN2(S663,A663,C663)</f>
        <v>ET02012_TM</v>
      </c>
      <c r="C663" s="7" t="s">
        <v>1210</v>
      </c>
      <c r="D663" s="52" t="str">
        <f t="shared" si="80"/>
        <v>Equestro rosegold szügyelő martingállal</v>
      </c>
      <c r="E663" s="52" t="s">
        <v>2813</v>
      </c>
      <c r="F663" s="52" t="str">
        <f t="shared" si="81"/>
        <v>Breastplate with clincher rose gold leather fork</v>
      </c>
      <c r="G663" s="52" t="s">
        <v>2938</v>
      </c>
      <c r="H663" s="116" t="str">
        <f t="shared" si="82"/>
        <v>Equestro</v>
      </c>
      <c r="I663" s="35" t="s">
        <v>3000</v>
      </c>
      <c r="J663" s="53" t="str">
        <f t="shared" si="83"/>
        <v>Lófelszerelés</v>
      </c>
      <c r="K663" s="53" t="s">
        <v>3007</v>
      </c>
      <c r="L663" s="35" t="str">
        <f t="shared" si="84"/>
        <v>Martingál, szügyelő</v>
      </c>
      <c r="M663" s="35" t="s">
        <v>3023</v>
      </c>
      <c r="N663" s="35" t="str">
        <f t="shared" si="85"/>
        <v/>
      </c>
      <c r="O663" s="35"/>
      <c r="P663" s="35" t="str">
        <f t="shared" si="86"/>
        <v/>
      </c>
      <c r="Q663" s="35"/>
      <c r="R663" s="50" t="s">
        <v>3167</v>
      </c>
      <c r="S663" s="35" t="s">
        <v>2001</v>
      </c>
      <c r="T663" s="34">
        <v>0</v>
      </c>
      <c r="U663" s="35">
        <v>165</v>
      </c>
      <c r="V663" s="1" t="s">
        <v>2603</v>
      </c>
      <c r="W663" s="50">
        <v>0.9</v>
      </c>
      <c r="X663" s="35" t="str">
        <f>IFERROR(
    IF(ISNUMBER(MATCH(TRIM(CLEAN(SUBSTITUTE(SUBSTITUTE(Y663, CHAR(13), ""), CHAR(10), " "))), sizeList!A:A, 0)),
        INDEX(sizeList!B:B, MATCH(TRIM(CLEAN(SUBSTITUTE(SUBSTITUTE(Y663, CHAR(13), ""), CHAR(10), " "))), sizeList!A:A, 0)),
        IF(ISNUMBER(MATCH(Y663, sizeList!A:A, 0)),
            INDEX(sizeList!B:B, MATCH(Y663, sizeList!A:A, 0)),
            IF(ISNUMBER(MATCH(TRIM(CLEAN(SUBSTITUTE(SUBSTITUTE(Y663, CHAR(13), ""), CHAR(10), " "))), sizeList!B:B, 0)),
                INDEX(sizeList!B:B, MATCH(TRIM(CLEAN(SUBSTITUTE(SUBSTITUTE(Y663, CHAR(13), ""), CHAR(10), " "))), sizeList!B:B, 0)),
                IF(ISNUMBER(MATCH(Y663, sizeList!B:B, 0)),
                    INDEX(sizeList!B:B, MATCH(Y663, sizeList!B:B, 0)),
                    "")
            )
        )
    ),
    ""
)</f>
        <v>Cob</v>
      </c>
      <c r="Y663" s="35" t="s">
        <v>509</v>
      </c>
      <c r="Z663" s="35" t="s">
        <v>2605</v>
      </c>
      <c r="AA663" s="117" t="str">
        <f t="shared" si="87"/>
        <v>DARK BROWN</v>
      </c>
      <c r="AB663" s="7" t="str">
        <f>IF(AA663="", "", IFERROR(VLOOKUP(AA663, colorList!A:B,2,FALSE),""))</f>
        <v>sötétbarna</v>
      </c>
      <c r="AC663" s="7" t="str">
        <f>IF(Z663="", "", IFERROR(VLOOKUP(Z663, colorList!A:B,2,FALSE),""))</f>
        <v>sötétbarna</v>
      </c>
      <c r="AD663" s="7"/>
    </row>
    <row r="664" spans="1:30" ht="60" customHeight="1" x14ac:dyDescent="0.25">
      <c r="A664" s="53" t="s">
        <v>922</v>
      </c>
      <c r="B664" s="7" t="str" cm="1">
        <f t="array" ref="B664">ProcessN2(S664,A664,C664)</f>
        <v>ET02012_TM</v>
      </c>
      <c r="C664" s="7" t="s">
        <v>1211</v>
      </c>
      <c r="D664" s="52" t="str">
        <f t="shared" si="80"/>
        <v>Equestro rosegold szügyelő martingállal</v>
      </c>
      <c r="E664" s="52" t="s">
        <v>2813</v>
      </c>
      <c r="F664" s="52" t="str">
        <f t="shared" si="81"/>
        <v>Breastplate with clincher rose gold leather fork</v>
      </c>
      <c r="G664" s="52" t="s">
        <v>2938</v>
      </c>
      <c r="H664" s="116" t="str">
        <f t="shared" si="82"/>
        <v>Equestro</v>
      </c>
      <c r="I664" s="35" t="s">
        <v>3000</v>
      </c>
      <c r="J664" s="53" t="str">
        <f t="shared" si="83"/>
        <v>Lófelszerelés</v>
      </c>
      <c r="K664" s="53" t="s">
        <v>3007</v>
      </c>
      <c r="L664" s="35" t="str">
        <f t="shared" si="84"/>
        <v>Martingál, szügyelő</v>
      </c>
      <c r="M664" s="35" t="s">
        <v>3023</v>
      </c>
      <c r="N664" s="35" t="str">
        <f t="shared" si="85"/>
        <v/>
      </c>
      <c r="O664" s="35"/>
      <c r="P664" s="35" t="str">
        <f t="shared" si="86"/>
        <v/>
      </c>
      <c r="Q664" s="35"/>
      <c r="R664" s="50" t="s">
        <v>3167</v>
      </c>
      <c r="S664" s="35" t="s">
        <v>2002</v>
      </c>
      <c r="T664" s="34">
        <v>0</v>
      </c>
      <c r="U664" s="35">
        <v>165</v>
      </c>
      <c r="V664" s="1" t="s">
        <v>2603</v>
      </c>
      <c r="W664" s="50">
        <v>0.9</v>
      </c>
      <c r="X664" s="35" t="str">
        <f>IFERROR(
    IF(ISNUMBER(MATCH(TRIM(CLEAN(SUBSTITUTE(SUBSTITUTE(Y664, CHAR(13), ""), CHAR(10), " "))), sizeList!A:A, 0)),
        INDEX(sizeList!B:B, MATCH(TRIM(CLEAN(SUBSTITUTE(SUBSTITUTE(Y664, CHAR(13), ""), CHAR(10), " "))), sizeList!A:A, 0)),
        IF(ISNUMBER(MATCH(Y664, sizeList!A:A, 0)),
            INDEX(sizeList!B:B, MATCH(Y664, sizeList!A:A, 0)),
            IF(ISNUMBER(MATCH(TRIM(CLEAN(SUBSTITUTE(SUBSTITUTE(Y664, CHAR(13), ""), CHAR(10), " "))), sizeList!B:B, 0)),
                INDEX(sizeList!B:B, MATCH(TRIM(CLEAN(SUBSTITUTE(SUBSTITUTE(Y664, CHAR(13), ""), CHAR(10), " "))), sizeList!B:B, 0)),
                IF(ISNUMBER(MATCH(Y664, sizeList!B:B, 0)),
                    INDEX(sizeList!B:B, MATCH(Y664, sizeList!B:B, 0)),
                    "")
            )
        )
    ),
    ""
)</f>
        <v>Full</v>
      </c>
      <c r="Y664" s="35" t="s">
        <v>515</v>
      </c>
      <c r="Z664" s="35" t="s">
        <v>2605</v>
      </c>
      <c r="AA664" s="117" t="str">
        <f t="shared" si="87"/>
        <v>DARK BROWN</v>
      </c>
      <c r="AB664" s="7" t="str">
        <f>IF(AA664="", "", IFERROR(VLOOKUP(AA664, colorList!A:B,2,FALSE),""))</f>
        <v>sötétbarna</v>
      </c>
      <c r="AC664" s="7" t="str">
        <f>IF(Z664="", "", IFERROR(VLOOKUP(Z664, colorList!A:B,2,FALSE),""))</f>
        <v>sötétbarna</v>
      </c>
      <c r="AD664" s="7"/>
    </row>
    <row r="665" spans="1:30" ht="60" customHeight="1" x14ac:dyDescent="0.25">
      <c r="A665" s="53" t="s">
        <v>923</v>
      </c>
      <c r="B665" s="7" t="str" cm="1">
        <f t="array" ref="B665">ProcessN2(S665,A665,C665)</f>
        <v>ET02040_BK</v>
      </c>
      <c r="C665" s="7" t="s">
        <v>1204</v>
      </c>
      <c r="D665" s="52" t="str">
        <f t="shared" si="80"/>
        <v>Equestro martingál</v>
      </c>
      <c r="E665" s="52" t="s">
        <v>2814</v>
      </c>
      <c r="F665" s="52" t="str">
        <f t="shared" si="81"/>
        <v>Leather collier martingale</v>
      </c>
      <c r="G665" s="52" t="s">
        <v>2939</v>
      </c>
      <c r="H665" s="116" t="str">
        <f t="shared" si="82"/>
        <v>Equestro</v>
      </c>
      <c r="I665" s="35" t="s">
        <v>3000</v>
      </c>
      <c r="J665" s="53" t="str">
        <f t="shared" si="83"/>
        <v>Lófelszerelés</v>
      </c>
      <c r="K665" s="53" t="s">
        <v>3007</v>
      </c>
      <c r="L665" s="35" t="str">
        <f t="shared" si="84"/>
        <v>Martingál, szügyelő</v>
      </c>
      <c r="M665" s="35" t="s">
        <v>3023</v>
      </c>
      <c r="N665" s="35" t="str">
        <f t="shared" si="85"/>
        <v/>
      </c>
      <c r="O665" s="35"/>
      <c r="P665" s="35" t="str">
        <f t="shared" si="86"/>
        <v/>
      </c>
      <c r="Q665" s="35"/>
      <c r="R665" s="50" t="s">
        <v>3168</v>
      </c>
      <c r="S665" s="35" t="s">
        <v>2003</v>
      </c>
      <c r="T665" s="34">
        <v>0</v>
      </c>
      <c r="U665" s="35">
        <v>54.5</v>
      </c>
      <c r="V665" s="1" t="s">
        <v>2603</v>
      </c>
      <c r="W665" s="50">
        <v>0.9</v>
      </c>
      <c r="X665" s="35" t="str">
        <f>IFERROR(
    IF(ISNUMBER(MATCH(TRIM(CLEAN(SUBSTITUTE(SUBSTITUTE(Y665, CHAR(13), ""), CHAR(10), " "))), sizeList!A:A, 0)),
        INDEX(sizeList!B:B, MATCH(TRIM(CLEAN(SUBSTITUTE(SUBSTITUTE(Y665, CHAR(13), ""), CHAR(10), " "))), sizeList!A:A, 0)),
        IF(ISNUMBER(MATCH(Y665, sizeList!A:A, 0)),
            INDEX(sizeList!B:B, MATCH(Y665, sizeList!A:A, 0)),
            IF(ISNUMBER(MATCH(TRIM(CLEAN(SUBSTITUTE(SUBSTITUTE(Y665, CHAR(13), ""), CHAR(10), " "))), sizeList!B:B, 0)),
                INDEX(sizeList!B:B, MATCH(TRIM(CLEAN(SUBSTITUTE(SUBSTITUTE(Y665, CHAR(13), ""), CHAR(10), " "))), sizeList!B:B, 0)),
                IF(ISNUMBER(MATCH(Y665, sizeList!B:B, 0)),
                    INDEX(sizeList!B:B, MATCH(Y665, sizeList!B:B, 0)),
                    "")
            )
        )
    ),
    ""
)</f>
        <v>Cob</v>
      </c>
      <c r="Y665" s="35" t="s">
        <v>509</v>
      </c>
      <c r="Z665" s="35" t="s">
        <v>2604</v>
      </c>
      <c r="AA665" s="117" t="str">
        <f t="shared" si="87"/>
        <v>BLACK</v>
      </c>
      <c r="AB665" s="7" t="str">
        <f>IF(AA665="", "", IFERROR(VLOOKUP(AA665, colorList!A:B,2,FALSE),""))</f>
        <v>fekete</v>
      </c>
      <c r="AC665" s="7" t="str">
        <f>IF(Z665="", "", IFERROR(VLOOKUP(Z665, colorList!A:B,2,FALSE),""))</f>
        <v>fekete</v>
      </c>
      <c r="AD665" s="7"/>
    </row>
    <row r="666" spans="1:30" ht="60" customHeight="1" x14ac:dyDescent="0.25">
      <c r="A666" s="53" t="s">
        <v>923</v>
      </c>
      <c r="B666" s="7" t="str" cm="1">
        <f t="array" ref="B666">ProcessN2(S666,A666,C666)</f>
        <v>ET02040_BK</v>
      </c>
      <c r="C666" s="7" t="s">
        <v>1205</v>
      </c>
      <c r="D666" s="52" t="str">
        <f t="shared" si="80"/>
        <v>Equestro martingál</v>
      </c>
      <c r="E666" s="52" t="s">
        <v>2814</v>
      </c>
      <c r="F666" s="52" t="str">
        <f t="shared" si="81"/>
        <v>Leather collier martingale</v>
      </c>
      <c r="G666" s="52" t="s">
        <v>2939</v>
      </c>
      <c r="H666" s="116" t="str">
        <f t="shared" si="82"/>
        <v>Equestro</v>
      </c>
      <c r="I666" s="35" t="s">
        <v>3000</v>
      </c>
      <c r="J666" s="53" t="str">
        <f t="shared" si="83"/>
        <v>Lófelszerelés</v>
      </c>
      <c r="K666" s="53" t="s">
        <v>3007</v>
      </c>
      <c r="L666" s="35" t="str">
        <f t="shared" si="84"/>
        <v>Martingál, szügyelő</v>
      </c>
      <c r="M666" s="35" t="s">
        <v>3023</v>
      </c>
      <c r="N666" s="35" t="str">
        <f t="shared" si="85"/>
        <v/>
      </c>
      <c r="O666" s="35"/>
      <c r="P666" s="35" t="str">
        <f t="shared" si="86"/>
        <v/>
      </c>
      <c r="Q666" s="35"/>
      <c r="R666" s="50" t="s">
        <v>3168</v>
      </c>
      <c r="S666" s="35" t="s">
        <v>2004</v>
      </c>
      <c r="T666" s="34">
        <v>0</v>
      </c>
      <c r="U666" s="35">
        <v>54.5</v>
      </c>
      <c r="V666" s="1" t="s">
        <v>2603</v>
      </c>
      <c r="W666" s="50">
        <v>0.9</v>
      </c>
      <c r="X666" s="35" t="str">
        <f>IFERROR(
    IF(ISNUMBER(MATCH(TRIM(CLEAN(SUBSTITUTE(SUBSTITUTE(Y666, CHAR(13), ""), CHAR(10), " "))), sizeList!A:A, 0)),
        INDEX(sizeList!B:B, MATCH(TRIM(CLEAN(SUBSTITUTE(SUBSTITUTE(Y666, CHAR(13), ""), CHAR(10), " "))), sizeList!A:A, 0)),
        IF(ISNUMBER(MATCH(Y666, sizeList!A:A, 0)),
            INDEX(sizeList!B:B, MATCH(Y666, sizeList!A:A, 0)),
            IF(ISNUMBER(MATCH(TRIM(CLEAN(SUBSTITUTE(SUBSTITUTE(Y666, CHAR(13), ""), CHAR(10), " "))), sizeList!B:B, 0)),
                INDEX(sizeList!B:B, MATCH(TRIM(CLEAN(SUBSTITUTE(SUBSTITUTE(Y666, CHAR(13), ""), CHAR(10), " "))), sizeList!B:B, 0)),
                IF(ISNUMBER(MATCH(Y666, sizeList!B:B, 0)),
                    INDEX(sizeList!B:B, MATCH(Y666, sizeList!B:B, 0)),
                    "")
            )
        )
    ),
    ""
)</f>
        <v>Full</v>
      </c>
      <c r="Y666" s="35" t="s">
        <v>515</v>
      </c>
      <c r="Z666" s="35" t="s">
        <v>2604</v>
      </c>
      <c r="AA666" s="117" t="str">
        <f t="shared" si="87"/>
        <v>BLACK</v>
      </c>
      <c r="AB666" s="7" t="str">
        <f>IF(AA666="", "", IFERROR(VLOOKUP(AA666, colorList!A:B,2,FALSE),""))</f>
        <v>fekete</v>
      </c>
      <c r="AC666" s="7" t="str">
        <f>IF(Z666="", "", IFERROR(VLOOKUP(Z666, colorList!A:B,2,FALSE),""))</f>
        <v>fekete</v>
      </c>
      <c r="AD666" s="7"/>
    </row>
    <row r="667" spans="1:30" ht="60" customHeight="1" x14ac:dyDescent="0.25">
      <c r="A667" s="53" t="s">
        <v>923</v>
      </c>
      <c r="B667" s="7" t="str" cm="1">
        <f t="array" ref="B667">ProcessN2(S667,A667,C667)</f>
        <v>ET02040_BK</v>
      </c>
      <c r="C667" s="7" t="s">
        <v>1259</v>
      </c>
      <c r="D667" s="52" t="str">
        <f t="shared" si="80"/>
        <v>Equestro martingál</v>
      </c>
      <c r="E667" s="52" t="s">
        <v>2814</v>
      </c>
      <c r="F667" s="52" t="str">
        <f t="shared" si="81"/>
        <v>Leather collier martingale</v>
      </c>
      <c r="G667" s="52" t="s">
        <v>2939</v>
      </c>
      <c r="H667" s="116" t="str">
        <f t="shared" si="82"/>
        <v>Equestro</v>
      </c>
      <c r="I667" s="35" t="s">
        <v>3000</v>
      </c>
      <c r="J667" s="53" t="str">
        <f t="shared" si="83"/>
        <v>Lófelszerelés</v>
      </c>
      <c r="K667" s="53" t="s">
        <v>3007</v>
      </c>
      <c r="L667" s="35" t="str">
        <f t="shared" si="84"/>
        <v>Martingál, szügyelő</v>
      </c>
      <c r="M667" s="35" t="s">
        <v>3023</v>
      </c>
      <c r="N667" s="35" t="str">
        <f t="shared" si="85"/>
        <v/>
      </c>
      <c r="O667" s="35"/>
      <c r="P667" s="35" t="str">
        <f t="shared" si="86"/>
        <v/>
      </c>
      <c r="Q667" s="35"/>
      <c r="R667" s="50" t="s">
        <v>3168</v>
      </c>
      <c r="S667" s="35" t="s">
        <v>2005</v>
      </c>
      <c r="T667" s="34">
        <v>0</v>
      </c>
      <c r="U667" s="35">
        <v>54.5</v>
      </c>
      <c r="V667" s="1" t="s">
        <v>2603</v>
      </c>
      <c r="W667" s="50">
        <v>0.9</v>
      </c>
      <c r="X667" s="35" t="str">
        <f>IFERROR(
    IF(ISNUMBER(MATCH(TRIM(CLEAN(SUBSTITUTE(SUBSTITUTE(Y667, CHAR(13), ""), CHAR(10), " "))), sizeList!A:A, 0)),
        INDEX(sizeList!B:B, MATCH(TRIM(CLEAN(SUBSTITUTE(SUBSTITUTE(Y667, CHAR(13), ""), CHAR(10), " "))), sizeList!A:A, 0)),
        IF(ISNUMBER(MATCH(Y667, sizeList!A:A, 0)),
            INDEX(sizeList!B:B, MATCH(Y667, sizeList!A:A, 0)),
            IF(ISNUMBER(MATCH(TRIM(CLEAN(SUBSTITUTE(SUBSTITUTE(Y667, CHAR(13), ""), CHAR(10), " "))), sizeList!B:B, 0)),
                INDEX(sizeList!B:B, MATCH(TRIM(CLEAN(SUBSTITUTE(SUBSTITUTE(Y667, CHAR(13), ""), CHAR(10), " "))), sizeList!B:B, 0)),
                IF(ISNUMBER(MATCH(Y667, sizeList!B:B, 0)),
                    INDEX(sizeList!B:B, MATCH(Y667, sizeList!B:B, 0)),
                    "")
            )
        )
    ),
    ""
)</f>
        <v>XFull</v>
      </c>
      <c r="Y667" s="35" t="s">
        <v>517</v>
      </c>
      <c r="Z667" s="35" t="s">
        <v>2604</v>
      </c>
      <c r="AA667" s="117" t="str">
        <f t="shared" si="87"/>
        <v>BLACK</v>
      </c>
      <c r="AB667" s="7" t="str">
        <f>IF(AA667="", "", IFERROR(VLOOKUP(AA667, colorList!A:B,2,FALSE),""))</f>
        <v>fekete</v>
      </c>
      <c r="AC667" s="7" t="str">
        <f>IF(Z667="", "", IFERROR(VLOOKUP(Z667, colorList!A:B,2,FALSE),""))</f>
        <v>fekete</v>
      </c>
      <c r="AD667" s="7"/>
    </row>
    <row r="668" spans="1:30" ht="60" customHeight="1" x14ac:dyDescent="0.25">
      <c r="A668" s="53" t="s">
        <v>923</v>
      </c>
      <c r="B668" s="7" t="str" cm="1">
        <f t="array" ref="B668">ProcessN2(S668,A668,C668)</f>
        <v>ET02040_COG</v>
      </c>
      <c r="C668" s="7" t="s">
        <v>1207</v>
      </c>
      <c r="D668" s="52" t="str">
        <f t="shared" si="80"/>
        <v>Equestro martingál</v>
      </c>
      <c r="E668" s="52" t="s">
        <v>2814</v>
      </c>
      <c r="F668" s="52" t="str">
        <f t="shared" si="81"/>
        <v>Leather collier martingale</v>
      </c>
      <c r="G668" s="52" t="s">
        <v>2939</v>
      </c>
      <c r="H668" s="116" t="str">
        <f t="shared" si="82"/>
        <v>Equestro</v>
      </c>
      <c r="I668" s="35" t="s">
        <v>3000</v>
      </c>
      <c r="J668" s="53" t="str">
        <f t="shared" si="83"/>
        <v>Lófelszerelés</v>
      </c>
      <c r="K668" s="53" t="s">
        <v>3007</v>
      </c>
      <c r="L668" s="35" t="str">
        <f t="shared" si="84"/>
        <v>Martingál, szügyelő</v>
      </c>
      <c r="M668" s="35" t="s">
        <v>3023</v>
      </c>
      <c r="N668" s="35" t="str">
        <f t="shared" si="85"/>
        <v/>
      </c>
      <c r="O668" s="35"/>
      <c r="P668" s="35" t="str">
        <f t="shared" si="86"/>
        <v/>
      </c>
      <c r="Q668" s="35"/>
      <c r="R668" s="50" t="s">
        <v>3168</v>
      </c>
      <c r="S668" s="35" t="s">
        <v>2006</v>
      </c>
      <c r="T668" s="34">
        <v>0</v>
      </c>
      <c r="U668" s="35">
        <v>54.5</v>
      </c>
      <c r="V668" s="1" t="s">
        <v>2603</v>
      </c>
      <c r="W668" s="50">
        <v>0.9</v>
      </c>
      <c r="X668" s="35" t="str">
        <f>IFERROR(
    IF(ISNUMBER(MATCH(TRIM(CLEAN(SUBSTITUTE(SUBSTITUTE(Y668, CHAR(13), ""), CHAR(10), " "))), sizeList!A:A, 0)),
        INDEX(sizeList!B:B, MATCH(TRIM(CLEAN(SUBSTITUTE(SUBSTITUTE(Y668, CHAR(13), ""), CHAR(10), " "))), sizeList!A:A, 0)),
        IF(ISNUMBER(MATCH(Y668, sizeList!A:A, 0)),
            INDEX(sizeList!B:B, MATCH(Y668, sizeList!A:A, 0)),
            IF(ISNUMBER(MATCH(TRIM(CLEAN(SUBSTITUTE(SUBSTITUTE(Y668, CHAR(13), ""), CHAR(10), " "))), sizeList!B:B, 0)),
                INDEX(sizeList!B:B, MATCH(TRIM(CLEAN(SUBSTITUTE(SUBSTITUTE(Y668, CHAR(13), ""), CHAR(10), " "))), sizeList!B:B, 0)),
                IF(ISNUMBER(MATCH(Y668, sizeList!B:B, 0)),
                    INDEX(sizeList!B:B, MATCH(Y668, sizeList!B:B, 0)),
                    "")
            )
        )
    ),
    ""
)</f>
        <v>Cob</v>
      </c>
      <c r="Y668" s="35" t="s">
        <v>509</v>
      </c>
      <c r="Z668" s="35" t="s">
        <v>2610</v>
      </c>
      <c r="AA668" s="117" t="str">
        <f t="shared" si="87"/>
        <v>COGNAC</v>
      </c>
      <c r="AB668" s="7" t="str">
        <f>IF(AA668="", "", IFERROR(VLOOKUP(AA668, colorList!A:B,2,FALSE),""))</f>
        <v>konyak</v>
      </c>
      <c r="AC668" s="7" t="str">
        <f>IF(Z668="", "", IFERROR(VLOOKUP(Z668, colorList!A:B,2,FALSE),""))</f>
        <v>konyak</v>
      </c>
      <c r="AD668" s="7"/>
    </row>
    <row r="669" spans="1:30" ht="60" customHeight="1" x14ac:dyDescent="0.25">
      <c r="A669" s="53" t="s">
        <v>923</v>
      </c>
      <c r="B669" s="7" t="str" cm="1">
        <f t="array" ref="B669">ProcessN2(S669,A669,C669)</f>
        <v>ET02040_COG</v>
      </c>
      <c r="C669" s="7" t="s">
        <v>1208</v>
      </c>
      <c r="D669" s="52" t="str">
        <f t="shared" si="80"/>
        <v>Equestro martingál</v>
      </c>
      <c r="E669" s="52" t="s">
        <v>2814</v>
      </c>
      <c r="F669" s="52" t="str">
        <f t="shared" si="81"/>
        <v>Leather collier martingale</v>
      </c>
      <c r="G669" s="52" t="s">
        <v>2939</v>
      </c>
      <c r="H669" s="116" t="str">
        <f t="shared" si="82"/>
        <v>Equestro</v>
      </c>
      <c r="I669" s="35" t="s">
        <v>3000</v>
      </c>
      <c r="J669" s="53" t="str">
        <f t="shared" si="83"/>
        <v>Lófelszerelés</v>
      </c>
      <c r="K669" s="53" t="s">
        <v>3007</v>
      </c>
      <c r="L669" s="35" t="str">
        <f t="shared" si="84"/>
        <v>Martingál, szügyelő</v>
      </c>
      <c r="M669" s="35" t="s">
        <v>3023</v>
      </c>
      <c r="N669" s="35" t="str">
        <f t="shared" si="85"/>
        <v/>
      </c>
      <c r="O669" s="35"/>
      <c r="P669" s="35" t="str">
        <f t="shared" si="86"/>
        <v/>
      </c>
      <c r="Q669" s="35"/>
      <c r="R669" s="50" t="s">
        <v>3168</v>
      </c>
      <c r="S669" s="35" t="s">
        <v>2007</v>
      </c>
      <c r="T669" s="34">
        <v>0</v>
      </c>
      <c r="U669" s="35">
        <v>54.5</v>
      </c>
      <c r="V669" s="1" t="s">
        <v>2603</v>
      </c>
      <c r="W669" s="50">
        <v>0.9</v>
      </c>
      <c r="X669" s="35" t="str">
        <f>IFERROR(
    IF(ISNUMBER(MATCH(TRIM(CLEAN(SUBSTITUTE(SUBSTITUTE(Y669, CHAR(13), ""), CHAR(10), " "))), sizeList!A:A, 0)),
        INDEX(sizeList!B:B, MATCH(TRIM(CLEAN(SUBSTITUTE(SUBSTITUTE(Y669, CHAR(13), ""), CHAR(10), " "))), sizeList!A:A, 0)),
        IF(ISNUMBER(MATCH(Y669, sizeList!A:A, 0)),
            INDEX(sizeList!B:B, MATCH(Y669, sizeList!A:A, 0)),
            IF(ISNUMBER(MATCH(TRIM(CLEAN(SUBSTITUTE(SUBSTITUTE(Y669, CHAR(13), ""), CHAR(10), " "))), sizeList!B:B, 0)),
                INDEX(sizeList!B:B, MATCH(TRIM(CLEAN(SUBSTITUTE(SUBSTITUTE(Y669, CHAR(13), ""), CHAR(10), " "))), sizeList!B:B, 0)),
                IF(ISNUMBER(MATCH(Y669, sizeList!B:B, 0)),
                    INDEX(sizeList!B:B, MATCH(Y669, sizeList!B:B, 0)),
                    "")
            )
        )
    ),
    ""
)</f>
        <v>Full</v>
      </c>
      <c r="Y669" s="35" t="s">
        <v>515</v>
      </c>
      <c r="Z669" s="35" t="s">
        <v>2610</v>
      </c>
      <c r="AA669" s="117" t="str">
        <f t="shared" si="87"/>
        <v>COGNAC</v>
      </c>
      <c r="AB669" s="7" t="str">
        <f>IF(AA669="", "", IFERROR(VLOOKUP(AA669, colorList!A:B,2,FALSE),""))</f>
        <v>konyak</v>
      </c>
      <c r="AC669" s="7" t="str">
        <f>IF(Z669="", "", IFERROR(VLOOKUP(Z669, colorList!A:B,2,FALSE),""))</f>
        <v>konyak</v>
      </c>
      <c r="AD669" s="7"/>
    </row>
    <row r="670" spans="1:30" ht="60" customHeight="1" x14ac:dyDescent="0.25">
      <c r="A670" s="53" t="s">
        <v>923</v>
      </c>
      <c r="B670" s="7" t="str" cm="1">
        <f t="array" ref="B670">ProcessN2(S670,A670,C670)</f>
        <v>ET02040_COG</v>
      </c>
      <c r="C670" s="7" t="s">
        <v>1260</v>
      </c>
      <c r="D670" s="52" t="str">
        <f t="shared" si="80"/>
        <v>Equestro martingál</v>
      </c>
      <c r="E670" s="52" t="s">
        <v>2814</v>
      </c>
      <c r="F670" s="52" t="str">
        <f t="shared" si="81"/>
        <v>Leather collier martingale</v>
      </c>
      <c r="G670" s="52" t="s">
        <v>2939</v>
      </c>
      <c r="H670" s="116" t="str">
        <f t="shared" si="82"/>
        <v>Equestro</v>
      </c>
      <c r="I670" s="35" t="s">
        <v>3000</v>
      </c>
      <c r="J670" s="53" t="str">
        <f t="shared" si="83"/>
        <v>Lófelszerelés</v>
      </c>
      <c r="K670" s="53" t="s">
        <v>3007</v>
      </c>
      <c r="L670" s="35" t="str">
        <f t="shared" si="84"/>
        <v>Martingál, szügyelő</v>
      </c>
      <c r="M670" s="35" t="s">
        <v>3023</v>
      </c>
      <c r="N670" s="35" t="str">
        <f t="shared" si="85"/>
        <v/>
      </c>
      <c r="O670" s="35"/>
      <c r="P670" s="35" t="str">
        <f t="shared" si="86"/>
        <v/>
      </c>
      <c r="Q670" s="35"/>
      <c r="R670" s="50" t="s">
        <v>3168</v>
      </c>
      <c r="S670" s="35" t="s">
        <v>2008</v>
      </c>
      <c r="T670" s="34">
        <v>0</v>
      </c>
      <c r="U670" s="35">
        <v>54.5</v>
      </c>
      <c r="V670" s="1" t="s">
        <v>2603</v>
      </c>
      <c r="W670" s="50">
        <v>0.9</v>
      </c>
      <c r="X670" s="35" t="str">
        <f>IFERROR(
    IF(ISNUMBER(MATCH(TRIM(CLEAN(SUBSTITUTE(SUBSTITUTE(Y670, CHAR(13), ""), CHAR(10), " "))), sizeList!A:A, 0)),
        INDEX(sizeList!B:B, MATCH(TRIM(CLEAN(SUBSTITUTE(SUBSTITUTE(Y670, CHAR(13), ""), CHAR(10), " "))), sizeList!A:A, 0)),
        IF(ISNUMBER(MATCH(Y670, sizeList!A:A, 0)),
            INDEX(sizeList!B:B, MATCH(Y670, sizeList!A:A, 0)),
            IF(ISNUMBER(MATCH(TRIM(CLEAN(SUBSTITUTE(SUBSTITUTE(Y670, CHAR(13), ""), CHAR(10), " "))), sizeList!B:B, 0)),
                INDEX(sizeList!B:B, MATCH(TRIM(CLEAN(SUBSTITUTE(SUBSTITUTE(Y670, CHAR(13), ""), CHAR(10), " "))), sizeList!B:B, 0)),
                IF(ISNUMBER(MATCH(Y670, sizeList!B:B, 0)),
                    INDEX(sizeList!B:B, MATCH(Y670, sizeList!B:B, 0)),
                    "")
            )
        )
    ),
    ""
)</f>
        <v>XFull</v>
      </c>
      <c r="Y670" s="35" t="s">
        <v>517</v>
      </c>
      <c r="Z670" s="35" t="s">
        <v>2610</v>
      </c>
      <c r="AA670" s="117" t="str">
        <f t="shared" si="87"/>
        <v>COGNAC</v>
      </c>
      <c r="AB670" s="7" t="str">
        <f>IF(AA670="", "", IFERROR(VLOOKUP(AA670, colorList!A:B,2,FALSE),""))</f>
        <v>konyak</v>
      </c>
      <c r="AC670" s="7" t="str">
        <f>IF(Z670="", "", IFERROR(VLOOKUP(Z670, colorList!A:B,2,FALSE),""))</f>
        <v>konyak</v>
      </c>
      <c r="AD670" s="7"/>
    </row>
    <row r="671" spans="1:30" ht="60" customHeight="1" x14ac:dyDescent="0.25">
      <c r="A671" s="53" t="s">
        <v>923</v>
      </c>
      <c r="B671" s="7" t="str" cm="1">
        <f t="array" ref="B671">ProcessN2(S671,A671,C671)</f>
        <v>ET02040_TM</v>
      </c>
      <c r="C671" s="7" t="s">
        <v>1210</v>
      </c>
      <c r="D671" s="52" t="str">
        <f t="shared" si="80"/>
        <v>Equestro martingál</v>
      </c>
      <c r="E671" s="52" t="s">
        <v>2814</v>
      </c>
      <c r="F671" s="52" t="str">
        <f t="shared" si="81"/>
        <v>Leather collier martingale</v>
      </c>
      <c r="G671" s="52" t="s">
        <v>2939</v>
      </c>
      <c r="H671" s="116" t="str">
        <f t="shared" si="82"/>
        <v>Equestro</v>
      </c>
      <c r="I671" s="35" t="s">
        <v>3000</v>
      </c>
      <c r="J671" s="53" t="str">
        <f t="shared" si="83"/>
        <v>Lófelszerelés</v>
      </c>
      <c r="K671" s="53" t="s">
        <v>3007</v>
      </c>
      <c r="L671" s="35" t="str">
        <f t="shared" si="84"/>
        <v>Martingál, szügyelő</v>
      </c>
      <c r="M671" s="35" t="s">
        <v>3023</v>
      </c>
      <c r="N671" s="35" t="str">
        <f t="shared" si="85"/>
        <v/>
      </c>
      <c r="O671" s="35"/>
      <c r="P671" s="35" t="str">
        <f t="shared" si="86"/>
        <v/>
      </c>
      <c r="Q671" s="35"/>
      <c r="R671" s="50" t="s">
        <v>3168</v>
      </c>
      <c r="S671" s="35" t="s">
        <v>2009</v>
      </c>
      <c r="T671" s="34">
        <v>0</v>
      </c>
      <c r="U671" s="35">
        <v>54.5</v>
      </c>
      <c r="V671" s="1" t="s">
        <v>2603</v>
      </c>
      <c r="W671" s="50">
        <v>0.9</v>
      </c>
      <c r="X671" s="35" t="str">
        <f>IFERROR(
    IF(ISNUMBER(MATCH(TRIM(CLEAN(SUBSTITUTE(SUBSTITUTE(Y671, CHAR(13), ""), CHAR(10), " "))), sizeList!A:A, 0)),
        INDEX(sizeList!B:B, MATCH(TRIM(CLEAN(SUBSTITUTE(SUBSTITUTE(Y671, CHAR(13), ""), CHAR(10), " "))), sizeList!A:A, 0)),
        IF(ISNUMBER(MATCH(Y671, sizeList!A:A, 0)),
            INDEX(sizeList!B:B, MATCH(Y671, sizeList!A:A, 0)),
            IF(ISNUMBER(MATCH(TRIM(CLEAN(SUBSTITUTE(SUBSTITUTE(Y671, CHAR(13), ""), CHAR(10), " "))), sizeList!B:B, 0)),
                INDEX(sizeList!B:B, MATCH(TRIM(CLEAN(SUBSTITUTE(SUBSTITUTE(Y671, CHAR(13), ""), CHAR(10), " "))), sizeList!B:B, 0)),
                IF(ISNUMBER(MATCH(Y671, sizeList!B:B, 0)),
                    INDEX(sizeList!B:B, MATCH(Y671, sizeList!B:B, 0)),
                    "")
            )
        )
    ),
    ""
)</f>
        <v>Cob</v>
      </c>
      <c r="Y671" s="35" t="s">
        <v>509</v>
      </c>
      <c r="Z671" s="35" t="s">
        <v>2605</v>
      </c>
      <c r="AA671" s="117" t="str">
        <f t="shared" si="87"/>
        <v>DARK BROWN</v>
      </c>
      <c r="AB671" s="7" t="str">
        <f>IF(AA671="", "", IFERROR(VLOOKUP(AA671, colorList!A:B,2,FALSE),""))</f>
        <v>sötétbarna</v>
      </c>
      <c r="AC671" s="7" t="str">
        <f>IF(Z671="", "", IFERROR(VLOOKUP(Z671, colorList!A:B,2,FALSE),""))</f>
        <v>sötétbarna</v>
      </c>
      <c r="AD671" s="7"/>
    </row>
    <row r="672" spans="1:30" ht="60" customHeight="1" x14ac:dyDescent="0.25">
      <c r="A672" s="53" t="s">
        <v>923</v>
      </c>
      <c r="B672" s="7" t="str" cm="1">
        <f t="array" ref="B672">ProcessN2(S672,A672,C672)</f>
        <v>ET02040_TM</v>
      </c>
      <c r="C672" s="7" t="s">
        <v>1211</v>
      </c>
      <c r="D672" s="52" t="str">
        <f t="shared" si="80"/>
        <v>Equestro martingál</v>
      </c>
      <c r="E672" s="52" t="s">
        <v>2814</v>
      </c>
      <c r="F672" s="52" t="str">
        <f t="shared" si="81"/>
        <v>Leather collier martingale</v>
      </c>
      <c r="G672" s="52" t="s">
        <v>2939</v>
      </c>
      <c r="H672" s="116" t="str">
        <f t="shared" si="82"/>
        <v>Equestro</v>
      </c>
      <c r="I672" s="35" t="s">
        <v>3000</v>
      </c>
      <c r="J672" s="53" t="str">
        <f t="shared" si="83"/>
        <v>Lófelszerelés</v>
      </c>
      <c r="K672" s="53" t="s">
        <v>3007</v>
      </c>
      <c r="L672" s="35" t="str">
        <f t="shared" si="84"/>
        <v>Martingál, szügyelő</v>
      </c>
      <c r="M672" s="35" t="s">
        <v>3023</v>
      </c>
      <c r="N672" s="35" t="str">
        <f t="shared" si="85"/>
        <v/>
      </c>
      <c r="O672" s="35"/>
      <c r="P672" s="35" t="str">
        <f t="shared" si="86"/>
        <v/>
      </c>
      <c r="Q672" s="35"/>
      <c r="R672" s="50" t="s">
        <v>3168</v>
      </c>
      <c r="S672" s="35" t="s">
        <v>2010</v>
      </c>
      <c r="T672" s="34">
        <v>0</v>
      </c>
      <c r="U672" s="35">
        <v>54.5</v>
      </c>
      <c r="V672" s="1" t="s">
        <v>2603</v>
      </c>
      <c r="W672" s="50">
        <v>0.9</v>
      </c>
      <c r="X672" s="35" t="str">
        <f>IFERROR(
    IF(ISNUMBER(MATCH(TRIM(CLEAN(SUBSTITUTE(SUBSTITUTE(Y672, CHAR(13), ""), CHAR(10), " "))), sizeList!A:A, 0)),
        INDEX(sizeList!B:B, MATCH(TRIM(CLEAN(SUBSTITUTE(SUBSTITUTE(Y672, CHAR(13), ""), CHAR(10), " "))), sizeList!A:A, 0)),
        IF(ISNUMBER(MATCH(Y672, sizeList!A:A, 0)),
            INDEX(sizeList!B:B, MATCH(Y672, sizeList!A:A, 0)),
            IF(ISNUMBER(MATCH(TRIM(CLEAN(SUBSTITUTE(SUBSTITUTE(Y672, CHAR(13), ""), CHAR(10), " "))), sizeList!B:B, 0)),
                INDEX(sizeList!B:B, MATCH(TRIM(CLEAN(SUBSTITUTE(SUBSTITUTE(Y672, CHAR(13), ""), CHAR(10), " "))), sizeList!B:B, 0)),
                IF(ISNUMBER(MATCH(Y672, sizeList!B:B, 0)),
                    INDEX(sizeList!B:B, MATCH(Y672, sizeList!B:B, 0)),
                    "")
            )
        )
    ),
    ""
)</f>
        <v>Full</v>
      </c>
      <c r="Y672" s="35" t="s">
        <v>515</v>
      </c>
      <c r="Z672" s="35" t="s">
        <v>2605</v>
      </c>
      <c r="AA672" s="117" t="str">
        <f t="shared" si="87"/>
        <v>DARK BROWN</v>
      </c>
      <c r="AB672" s="7" t="str">
        <f>IF(AA672="", "", IFERROR(VLOOKUP(AA672, colorList!A:B,2,FALSE),""))</f>
        <v>sötétbarna</v>
      </c>
      <c r="AC672" s="7" t="str">
        <f>IF(Z672="", "", IFERROR(VLOOKUP(Z672, colorList!A:B,2,FALSE),""))</f>
        <v>sötétbarna</v>
      </c>
      <c r="AD672" s="7"/>
    </row>
    <row r="673" spans="1:30" ht="60" customHeight="1" x14ac:dyDescent="0.25">
      <c r="A673" s="53" t="s">
        <v>923</v>
      </c>
      <c r="B673" s="7" t="str" cm="1">
        <f t="array" ref="B673">ProcessN2(S673,A673,C673)</f>
        <v>ET02040_TM</v>
      </c>
      <c r="C673" s="7" t="s">
        <v>1261</v>
      </c>
      <c r="D673" s="52" t="str">
        <f t="shared" si="80"/>
        <v>Equestro martingál</v>
      </c>
      <c r="E673" s="52" t="s">
        <v>2814</v>
      </c>
      <c r="F673" s="52" t="str">
        <f t="shared" si="81"/>
        <v>Leather collier martingale</v>
      </c>
      <c r="G673" s="52" t="s">
        <v>2939</v>
      </c>
      <c r="H673" s="116" t="str">
        <f t="shared" si="82"/>
        <v>Equestro</v>
      </c>
      <c r="I673" s="35" t="s">
        <v>3000</v>
      </c>
      <c r="J673" s="53" t="str">
        <f t="shared" si="83"/>
        <v>Lófelszerelés</v>
      </c>
      <c r="K673" s="53" t="s">
        <v>3007</v>
      </c>
      <c r="L673" s="35" t="str">
        <f t="shared" si="84"/>
        <v>Martingál, szügyelő</v>
      </c>
      <c r="M673" s="35" t="s">
        <v>3023</v>
      </c>
      <c r="N673" s="35" t="str">
        <f t="shared" si="85"/>
        <v/>
      </c>
      <c r="O673" s="35"/>
      <c r="P673" s="35" t="str">
        <f t="shared" si="86"/>
        <v/>
      </c>
      <c r="Q673" s="35"/>
      <c r="R673" s="50" t="s">
        <v>3168</v>
      </c>
      <c r="S673" s="35" t="s">
        <v>2011</v>
      </c>
      <c r="T673" s="34">
        <v>0</v>
      </c>
      <c r="U673" s="35">
        <v>54.5</v>
      </c>
      <c r="V673" s="1" t="s">
        <v>2603</v>
      </c>
      <c r="W673" s="50">
        <v>0.9</v>
      </c>
      <c r="X673" s="35" t="str">
        <f>IFERROR(
    IF(ISNUMBER(MATCH(TRIM(CLEAN(SUBSTITUTE(SUBSTITUTE(Y673, CHAR(13), ""), CHAR(10), " "))), sizeList!A:A, 0)),
        INDEX(sizeList!B:B, MATCH(TRIM(CLEAN(SUBSTITUTE(SUBSTITUTE(Y673, CHAR(13), ""), CHAR(10), " "))), sizeList!A:A, 0)),
        IF(ISNUMBER(MATCH(Y673, sizeList!A:A, 0)),
            INDEX(sizeList!B:B, MATCH(Y673, sizeList!A:A, 0)),
            IF(ISNUMBER(MATCH(TRIM(CLEAN(SUBSTITUTE(SUBSTITUTE(Y673, CHAR(13), ""), CHAR(10), " "))), sizeList!B:B, 0)),
                INDEX(sizeList!B:B, MATCH(TRIM(CLEAN(SUBSTITUTE(SUBSTITUTE(Y673, CHAR(13), ""), CHAR(10), " "))), sizeList!B:B, 0)),
                IF(ISNUMBER(MATCH(Y673, sizeList!B:B, 0)),
                    INDEX(sizeList!B:B, MATCH(Y673, sizeList!B:B, 0)),
                    "")
            )
        )
    ),
    ""
)</f>
        <v>XFull</v>
      </c>
      <c r="Y673" s="35" t="s">
        <v>517</v>
      </c>
      <c r="Z673" s="35" t="s">
        <v>2605</v>
      </c>
      <c r="AA673" s="117" t="str">
        <f t="shared" si="87"/>
        <v>DARK BROWN</v>
      </c>
      <c r="AB673" s="7" t="str">
        <f>IF(AA673="", "", IFERROR(VLOOKUP(AA673, colorList!A:B,2,FALSE),""))</f>
        <v>sötétbarna</v>
      </c>
      <c r="AC673" s="7" t="str">
        <f>IF(Z673="", "", IFERROR(VLOOKUP(Z673, colorList!A:B,2,FALSE),""))</f>
        <v>sötétbarna</v>
      </c>
      <c r="AD673" s="7"/>
    </row>
    <row r="674" spans="1:30" ht="60" customHeight="1" x14ac:dyDescent="0.25">
      <c r="A674" s="53" t="s">
        <v>954</v>
      </c>
      <c r="B674" s="7" t="str" cm="1">
        <f t="array" ref="B674">ProcessN2(S674,A674,C674)</f>
        <v>ET05400_BG</v>
      </c>
      <c r="C674" s="7" t="s">
        <v>1321</v>
      </c>
      <c r="D674" s="52" t="str">
        <f t="shared" si="80"/>
        <v>Equestro bélelt kötőfék vezetőszárral</v>
      </c>
      <c r="E674" s="52" t="s">
        <v>2845</v>
      </c>
      <c r="F674" s="52" t="str">
        <f t="shared" si="81"/>
        <v>Halter with double adjustment and lead rope</v>
      </c>
      <c r="G674" s="52" t="s">
        <v>2970</v>
      </c>
      <c r="H674" s="116" t="str">
        <f t="shared" si="82"/>
        <v>Equestro</v>
      </c>
      <c r="I674" s="35" t="s">
        <v>3000</v>
      </c>
      <c r="J674" s="53" t="str">
        <f t="shared" si="83"/>
        <v>Lófelszerelés</v>
      </c>
      <c r="K674" s="53" t="s">
        <v>3007</v>
      </c>
      <c r="L674" s="35" t="str">
        <f t="shared" si="84"/>
        <v>Kötőfék és vezetőszár</v>
      </c>
      <c r="M674" s="35" t="s">
        <v>3024</v>
      </c>
      <c r="N674" s="35" t="str">
        <f t="shared" si="85"/>
        <v>Kötőfék</v>
      </c>
      <c r="O674" s="35" t="s">
        <v>3025</v>
      </c>
      <c r="P674" s="35" t="str">
        <f t="shared" si="86"/>
        <v/>
      </c>
      <c r="Q674" s="35"/>
      <c r="R674" s="50" t="s">
        <v>3192</v>
      </c>
      <c r="S674" s="35" t="s">
        <v>2362</v>
      </c>
      <c r="T674" s="34">
        <v>0</v>
      </c>
      <c r="U674" s="35">
        <v>55</v>
      </c>
      <c r="V674" s="1" t="s">
        <v>2603</v>
      </c>
      <c r="W674" s="35">
        <v>0.5</v>
      </c>
      <c r="X674" s="35" t="str">
        <f>IFERROR(
    IF(ISNUMBER(MATCH(TRIM(CLEAN(SUBSTITUTE(SUBSTITUTE(Y674, CHAR(13), ""), CHAR(10), " "))), sizeList!A:A, 0)),
        INDEX(sizeList!B:B, MATCH(TRIM(CLEAN(SUBSTITUTE(SUBSTITUTE(Y674, CHAR(13), ""), CHAR(10), " "))), sizeList!A:A, 0)),
        IF(ISNUMBER(MATCH(Y674, sizeList!A:A, 0)),
            INDEX(sizeList!B:B, MATCH(Y674, sizeList!A:A, 0)),
            IF(ISNUMBER(MATCH(TRIM(CLEAN(SUBSTITUTE(SUBSTITUTE(Y674, CHAR(13), ""), CHAR(10), " "))), sizeList!B:B, 0)),
                INDEX(sizeList!B:B, MATCH(TRIM(CLEAN(SUBSTITUTE(SUBSTITUTE(Y674, CHAR(13), ""), CHAR(10), " "))), sizeList!B:B, 0)),
                IF(ISNUMBER(MATCH(Y674, sizeList!B:B, 0)),
                    INDEX(sizeList!B:B, MATCH(Y674, sizeList!B:B, 0)),
                    "")
            )
        )
    ),
    ""
)</f>
        <v>Póni</v>
      </c>
      <c r="Y674" s="35" t="s">
        <v>504</v>
      </c>
      <c r="Z674" s="35" t="s">
        <v>2644</v>
      </c>
      <c r="AA674" s="117" t="str">
        <f t="shared" si="87"/>
        <v>BURGUNDY</v>
      </c>
      <c r="AB674" s="7" t="str">
        <f>IF(AA674="", "", IFERROR(VLOOKUP(AA674, colorList!A:B,2,FALSE),""))</f>
        <v>bordó</v>
      </c>
      <c r="AC674" s="7" t="str">
        <f>IF(Z674="", "", IFERROR(VLOOKUP(Z674, colorList!A:B,2,FALSE),""))</f>
        <v>bordó</v>
      </c>
      <c r="AD674" s="7"/>
    </row>
    <row r="675" spans="1:30" ht="60" customHeight="1" x14ac:dyDescent="0.25">
      <c r="A675" s="53" t="s">
        <v>954</v>
      </c>
      <c r="B675" s="7" t="str" cm="1">
        <f t="array" ref="B675">ProcessN2(S675,A675,C675)</f>
        <v>ET05400_BK</v>
      </c>
      <c r="C675" s="7" t="s">
        <v>1203</v>
      </c>
      <c r="D675" s="52" t="str">
        <f t="shared" si="80"/>
        <v>Equestro bélelt kötőfék vezetőszárral</v>
      </c>
      <c r="E675" s="52" t="s">
        <v>2845</v>
      </c>
      <c r="F675" s="52" t="str">
        <f t="shared" si="81"/>
        <v>Halter with double adjustment and lead rope</v>
      </c>
      <c r="G675" s="52" t="s">
        <v>2970</v>
      </c>
      <c r="H675" s="116" t="str">
        <f t="shared" si="82"/>
        <v>Equestro</v>
      </c>
      <c r="I675" s="35" t="s">
        <v>3000</v>
      </c>
      <c r="J675" s="53" t="str">
        <f t="shared" si="83"/>
        <v>Lófelszerelés</v>
      </c>
      <c r="K675" s="53" t="s">
        <v>3007</v>
      </c>
      <c r="L675" s="35" t="str">
        <f t="shared" si="84"/>
        <v>Kötőfék és vezetőszár</v>
      </c>
      <c r="M675" s="35" t="s">
        <v>3024</v>
      </c>
      <c r="N675" s="35" t="str">
        <f t="shared" si="85"/>
        <v>Kötőfék</v>
      </c>
      <c r="O675" s="35" t="s">
        <v>3025</v>
      </c>
      <c r="P675" s="35" t="str">
        <f t="shared" si="86"/>
        <v/>
      </c>
      <c r="Q675" s="35"/>
      <c r="R675" s="50" t="s">
        <v>3192</v>
      </c>
      <c r="S675" s="35" t="s">
        <v>2363</v>
      </c>
      <c r="T675" s="34">
        <v>0</v>
      </c>
      <c r="U675" s="35">
        <v>55</v>
      </c>
      <c r="V675" s="1" t="s">
        <v>2603</v>
      </c>
      <c r="W675" s="35">
        <v>0.5</v>
      </c>
      <c r="X675" s="35" t="str">
        <f>IFERROR(
    IF(ISNUMBER(MATCH(TRIM(CLEAN(SUBSTITUTE(SUBSTITUTE(Y675, CHAR(13), ""), CHAR(10), " "))), sizeList!A:A, 0)),
        INDEX(sizeList!B:B, MATCH(TRIM(CLEAN(SUBSTITUTE(SUBSTITUTE(Y675, CHAR(13), ""), CHAR(10), " "))), sizeList!A:A, 0)),
        IF(ISNUMBER(MATCH(Y675, sizeList!A:A, 0)),
            INDEX(sizeList!B:B, MATCH(Y675, sizeList!A:A, 0)),
            IF(ISNUMBER(MATCH(TRIM(CLEAN(SUBSTITUTE(SUBSTITUTE(Y675, CHAR(13), ""), CHAR(10), " "))), sizeList!B:B, 0)),
                INDEX(sizeList!B:B, MATCH(TRIM(CLEAN(SUBSTITUTE(SUBSTITUTE(Y675, CHAR(13), ""), CHAR(10), " "))), sizeList!B:B, 0)),
                IF(ISNUMBER(MATCH(Y675, sizeList!B:B, 0)),
                    INDEX(sizeList!B:B, MATCH(Y675, sizeList!B:B, 0)),
                    "")
            )
        )
    ),
    ""
)</f>
        <v>Póni</v>
      </c>
      <c r="Y675" s="35" t="s">
        <v>504</v>
      </c>
      <c r="Z675" s="35" t="s">
        <v>2604</v>
      </c>
      <c r="AA675" s="117" t="str">
        <f t="shared" si="87"/>
        <v>BLACK</v>
      </c>
      <c r="AB675" s="7" t="str">
        <f>IF(AA675="", "", IFERROR(VLOOKUP(AA675, colorList!A:B,2,FALSE),""))</f>
        <v>fekete</v>
      </c>
      <c r="AC675" s="7" t="str">
        <f>IF(Z675="", "", IFERROR(VLOOKUP(Z675, colorList!A:B,2,FALSE),""))</f>
        <v>fekete</v>
      </c>
      <c r="AD675" s="7"/>
    </row>
    <row r="676" spans="1:30" ht="60" customHeight="1" x14ac:dyDescent="0.25">
      <c r="A676" s="53" t="s">
        <v>954</v>
      </c>
      <c r="B676" s="7" t="str" cm="1">
        <f t="array" ref="B676">ProcessN2(S676,A676,C676)</f>
        <v>ET05400_GR</v>
      </c>
      <c r="C676" s="7" t="s">
        <v>1322</v>
      </c>
      <c r="D676" s="52" t="str">
        <f t="shared" si="80"/>
        <v>Equestro bélelt kötőfék vezetőszárral</v>
      </c>
      <c r="E676" s="52" t="s">
        <v>2845</v>
      </c>
      <c r="F676" s="52" t="str">
        <f t="shared" si="81"/>
        <v>Halter with double adjustment and lead rope</v>
      </c>
      <c r="G676" s="52" t="s">
        <v>2970</v>
      </c>
      <c r="H676" s="116" t="str">
        <f t="shared" si="82"/>
        <v>Equestro</v>
      </c>
      <c r="I676" s="35" t="s">
        <v>3000</v>
      </c>
      <c r="J676" s="53" t="str">
        <f t="shared" si="83"/>
        <v>Lófelszerelés</v>
      </c>
      <c r="K676" s="53" t="s">
        <v>3007</v>
      </c>
      <c r="L676" s="35" t="str">
        <f t="shared" si="84"/>
        <v>Kötőfék és vezetőszár</v>
      </c>
      <c r="M676" s="35" t="s">
        <v>3024</v>
      </c>
      <c r="N676" s="35" t="str">
        <f t="shared" si="85"/>
        <v>Kötőfék</v>
      </c>
      <c r="O676" s="35" t="s">
        <v>3025</v>
      </c>
      <c r="P676" s="35" t="str">
        <f t="shared" si="86"/>
        <v/>
      </c>
      <c r="Q676" s="35"/>
      <c r="R676" s="50" t="s">
        <v>3192</v>
      </c>
      <c r="S676" s="35" t="s">
        <v>2364</v>
      </c>
      <c r="T676" s="34">
        <v>0</v>
      </c>
      <c r="U676" s="35">
        <v>55</v>
      </c>
      <c r="V676" s="1" t="s">
        <v>2603</v>
      </c>
      <c r="W676" s="35">
        <v>0.5</v>
      </c>
      <c r="X676" s="35" t="str">
        <f>IFERROR(
    IF(ISNUMBER(MATCH(TRIM(CLEAN(SUBSTITUTE(SUBSTITUTE(Y676, CHAR(13), ""), CHAR(10), " "))), sizeList!A:A, 0)),
        INDEX(sizeList!B:B, MATCH(TRIM(CLEAN(SUBSTITUTE(SUBSTITUTE(Y676, CHAR(13), ""), CHAR(10), " "))), sizeList!A:A, 0)),
        IF(ISNUMBER(MATCH(Y676, sizeList!A:A, 0)),
            INDEX(sizeList!B:B, MATCH(Y676, sizeList!A:A, 0)),
            IF(ISNUMBER(MATCH(TRIM(CLEAN(SUBSTITUTE(SUBSTITUTE(Y676, CHAR(13), ""), CHAR(10), " "))), sizeList!B:B, 0)),
                INDEX(sizeList!B:B, MATCH(TRIM(CLEAN(SUBSTITUTE(SUBSTITUTE(Y676, CHAR(13), ""), CHAR(10), " "))), sizeList!B:B, 0)),
                IF(ISNUMBER(MATCH(Y676, sizeList!B:B, 0)),
                    INDEX(sizeList!B:B, MATCH(Y676, sizeList!B:B, 0)),
                    "")
            )
        )
    ),
    ""
)</f>
        <v>Póni</v>
      </c>
      <c r="Y676" s="35" t="s">
        <v>504</v>
      </c>
      <c r="Z676" s="35" t="s">
        <v>2646</v>
      </c>
      <c r="AA676" s="117" t="str">
        <f t="shared" si="87"/>
        <v>GREEN</v>
      </c>
      <c r="AB676" s="7" t="str">
        <f>IF(AA676="", "", IFERROR(VLOOKUP(AA676, colorList!A:B,2,FALSE),""))</f>
        <v>zöld</v>
      </c>
      <c r="AC676" s="7" t="str">
        <f>IF(Z676="", "", IFERROR(VLOOKUP(Z676, colorList!A:B,2,FALSE),""))</f>
        <v>zöld</v>
      </c>
      <c r="AD676" s="7"/>
    </row>
    <row r="677" spans="1:30" ht="60" customHeight="1" x14ac:dyDescent="0.25">
      <c r="A677" s="53" t="s">
        <v>954</v>
      </c>
      <c r="B677" s="7" t="str" cm="1">
        <f t="array" ref="B677">ProcessN2(S677,A677,C677)</f>
        <v>ET05400_GY</v>
      </c>
      <c r="C677" s="7" t="s">
        <v>1323</v>
      </c>
      <c r="D677" s="52" t="str">
        <f t="shared" si="80"/>
        <v>Equestro bélelt kötőfék vezetőszárral</v>
      </c>
      <c r="E677" s="52" t="s">
        <v>2845</v>
      </c>
      <c r="F677" s="52" t="str">
        <f t="shared" si="81"/>
        <v>Halter with double adjustment and lead rope</v>
      </c>
      <c r="G677" s="52" t="s">
        <v>2970</v>
      </c>
      <c r="H677" s="116" t="str">
        <f t="shared" si="82"/>
        <v>Equestro</v>
      </c>
      <c r="I677" s="35" t="s">
        <v>3000</v>
      </c>
      <c r="J677" s="53" t="str">
        <f t="shared" si="83"/>
        <v>Lófelszerelés</v>
      </c>
      <c r="K677" s="53" t="s">
        <v>3007</v>
      </c>
      <c r="L677" s="35" t="str">
        <f t="shared" si="84"/>
        <v>Kötőfék és vezetőszár</v>
      </c>
      <c r="M677" s="35" t="s">
        <v>3024</v>
      </c>
      <c r="N677" s="35" t="str">
        <f t="shared" si="85"/>
        <v>Kötőfék</v>
      </c>
      <c r="O677" s="35" t="s">
        <v>3025</v>
      </c>
      <c r="P677" s="35" t="str">
        <f t="shared" si="86"/>
        <v/>
      </c>
      <c r="Q677" s="35"/>
      <c r="R677" s="50" t="s">
        <v>3192</v>
      </c>
      <c r="S677" s="35" t="s">
        <v>2365</v>
      </c>
      <c r="T677" s="34">
        <v>0</v>
      </c>
      <c r="U677" s="35">
        <v>55</v>
      </c>
      <c r="V677" s="1" t="s">
        <v>2603</v>
      </c>
      <c r="W677" s="35">
        <v>0.5</v>
      </c>
      <c r="X677" s="35" t="str">
        <f>IFERROR(
    IF(ISNUMBER(MATCH(TRIM(CLEAN(SUBSTITUTE(SUBSTITUTE(Y677, CHAR(13), ""), CHAR(10), " "))), sizeList!A:A, 0)),
        INDEX(sizeList!B:B, MATCH(TRIM(CLEAN(SUBSTITUTE(SUBSTITUTE(Y677, CHAR(13), ""), CHAR(10), " "))), sizeList!A:A, 0)),
        IF(ISNUMBER(MATCH(Y677, sizeList!A:A, 0)),
            INDEX(sizeList!B:B, MATCH(Y677, sizeList!A:A, 0)),
            IF(ISNUMBER(MATCH(TRIM(CLEAN(SUBSTITUTE(SUBSTITUTE(Y677, CHAR(13), ""), CHAR(10), " "))), sizeList!B:B, 0)),
                INDEX(sizeList!B:B, MATCH(TRIM(CLEAN(SUBSTITUTE(SUBSTITUTE(Y677, CHAR(13), ""), CHAR(10), " "))), sizeList!B:B, 0)),
                IF(ISNUMBER(MATCH(Y677, sizeList!B:B, 0)),
                    INDEX(sizeList!B:B, MATCH(Y677, sizeList!B:B, 0)),
                    "")
            )
        )
    ),
    ""
)</f>
        <v>Póni</v>
      </c>
      <c r="Y677" s="35" t="s">
        <v>504</v>
      </c>
      <c r="Z677" s="35" t="s">
        <v>2608</v>
      </c>
      <c r="AA677" s="117" t="str">
        <f t="shared" si="87"/>
        <v>GREY</v>
      </c>
      <c r="AB677" s="7" t="str">
        <f>IF(AA677="", "", IFERROR(VLOOKUP(AA677, colorList!A:B,2,FALSE),""))</f>
        <v>szürke</v>
      </c>
      <c r="AC677" s="7" t="str">
        <f>IF(Z677="", "", IFERROR(VLOOKUP(Z677, colorList!A:B,2,FALSE),""))</f>
        <v>szürke</v>
      </c>
      <c r="AD677" s="7"/>
    </row>
    <row r="678" spans="1:30" ht="60" customHeight="1" x14ac:dyDescent="0.25">
      <c r="A678" s="53" t="s">
        <v>954</v>
      </c>
      <c r="B678" s="7" t="str" cm="1">
        <f t="array" ref="B678">ProcessN2(S678,A678,C678)</f>
        <v>ET05400_NV</v>
      </c>
      <c r="C678" s="7" t="s">
        <v>1324</v>
      </c>
      <c r="D678" s="52" t="str">
        <f t="shared" si="80"/>
        <v>Equestro bélelt kötőfék vezetőszárral</v>
      </c>
      <c r="E678" s="52" t="s">
        <v>2845</v>
      </c>
      <c r="F678" s="52" t="str">
        <f t="shared" si="81"/>
        <v>Halter with double adjustment and lead rope</v>
      </c>
      <c r="G678" s="52" t="s">
        <v>2970</v>
      </c>
      <c r="H678" s="116" t="str">
        <f t="shared" si="82"/>
        <v>Equestro</v>
      </c>
      <c r="I678" s="35" t="s">
        <v>3000</v>
      </c>
      <c r="J678" s="53" t="str">
        <f t="shared" si="83"/>
        <v>Lófelszerelés</v>
      </c>
      <c r="K678" s="53" t="s">
        <v>3007</v>
      </c>
      <c r="L678" s="35" t="str">
        <f t="shared" si="84"/>
        <v>Kötőfék és vezetőszár</v>
      </c>
      <c r="M678" s="35" t="s">
        <v>3024</v>
      </c>
      <c r="N678" s="35" t="str">
        <f t="shared" si="85"/>
        <v>Kötőfék</v>
      </c>
      <c r="O678" s="35" t="s">
        <v>3025</v>
      </c>
      <c r="P678" s="35" t="str">
        <f t="shared" si="86"/>
        <v/>
      </c>
      <c r="Q678" s="35"/>
      <c r="R678" s="50" t="s">
        <v>3192</v>
      </c>
      <c r="S678" s="35" t="s">
        <v>2366</v>
      </c>
      <c r="T678" s="34">
        <v>0</v>
      </c>
      <c r="U678" s="35">
        <v>55</v>
      </c>
      <c r="V678" s="1" t="s">
        <v>2603</v>
      </c>
      <c r="W678" s="35">
        <v>0.5</v>
      </c>
      <c r="X678" s="35" t="str">
        <f>IFERROR(
    IF(ISNUMBER(MATCH(TRIM(CLEAN(SUBSTITUTE(SUBSTITUTE(Y678, CHAR(13), ""), CHAR(10), " "))), sizeList!A:A, 0)),
        INDEX(sizeList!B:B, MATCH(TRIM(CLEAN(SUBSTITUTE(SUBSTITUTE(Y678, CHAR(13), ""), CHAR(10), " "))), sizeList!A:A, 0)),
        IF(ISNUMBER(MATCH(Y678, sizeList!A:A, 0)),
            INDEX(sizeList!B:B, MATCH(Y678, sizeList!A:A, 0)),
            IF(ISNUMBER(MATCH(TRIM(CLEAN(SUBSTITUTE(SUBSTITUTE(Y678, CHAR(13), ""), CHAR(10), " "))), sizeList!B:B, 0)),
                INDEX(sizeList!B:B, MATCH(TRIM(CLEAN(SUBSTITUTE(SUBSTITUTE(Y678, CHAR(13), ""), CHAR(10), " "))), sizeList!B:B, 0)),
                IF(ISNUMBER(MATCH(Y678, sizeList!B:B, 0)),
                    INDEX(sizeList!B:B, MATCH(Y678, sizeList!B:B, 0)),
                    "")
            )
        )
    ),
    ""
)</f>
        <v>Póni</v>
      </c>
      <c r="Y678" s="35" t="s">
        <v>504</v>
      </c>
      <c r="Z678" s="35" t="s">
        <v>2657</v>
      </c>
      <c r="AA678" s="117" t="str">
        <f t="shared" si="87"/>
        <v>NAVY</v>
      </c>
      <c r="AB678" s="7" t="str">
        <f>IF(AA678="", "", IFERROR(VLOOKUP(AA678, colorList!A:B,2,FALSE),""))</f>
        <v>tengerészkék</v>
      </c>
      <c r="AC678" s="7" t="str">
        <f>IF(Z678="", "", IFERROR(VLOOKUP(Z678, colorList!A:B,2,FALSE),""))</f>
        <v>tengerészkék</v>
      </c>
      <c r="AD678" s="7"/>
    </row>
    <row r="679" spans="1:30" ht="60" customHeight="1" x14ac:dyDescent="0.25">
      <c r="A679" s="53" t="s">
        <v>954</v>
      </c>
      <c r="B679" s="7" t="str" cm="1">
        <f t="array" ref="B679">ProcessN2(S679,A679,C679)</f>
        <v>ET05400_RE</v>
      </c>
      <c r="C679" s="7" t="s">
        <v>1325</v>
      </c>
      <c r="D679" s="52" t="str">
        <f t="shared" si="80"/>
        <v>Equestro bélelt kötőfék vezetőszárral</v>
      </c>
      <c r="E679" s="52" t="s">
        <v>2845</v>
      </c>
      <c r="F679" s="52" t="str">
        <f t="shared" si="81"/>
        <v>Halter with double adjustment and lead rope</v>
      </c>
      <c r="G679" s="52" t="s">
        <v>2970</v>
      </c>
      <c r="H679" s="116" t="str">
        <f t="shared" si="82"/>
        <v>Equestro</v>
      </c>
      <c r="I679" s="35" t="s">
        <v>3000</v>
      </c>
      <c r="J679" s="53" t="str">
        <f t="shared" si="83"/>
        <v>Lófelszerelés</v>
      </c>
      <c r="K679" s="53" t="s">
        <v>3007</v>
      </c>
      <c r="L679" s="35" t="str">
        <f t="shared" si="84"/>
        <v>Kötőfék és vezetőszár</v>
      </c>
      <c r="M679" s="35" t="s">
        <v>3024</v>
      </c>
      <c r="N679" s="35" t="str">
        <f t="shared" si="85"/>
        <v>Kötőfék</v>
      </c>
      <c r="O679" s="35" t="s">
        <v>3025</v>
      </c>
      <c r="P679" s="35" t="str">
        <f t="shared" si="86"/>
        <v/>
      </c>
      <c r="Q679" s="35"/>
      <c r="R679" s="50" t="s">
        <v>3192</v>
      </c>
      <c r="S679" s="35" t="s">
        <v>2367</v>
      </c>
      <c r="T679" s="34">
        <v>0</v>
      </c>
      <c r="U679" s="35">
        <v>55</v>
      </c>
      <c r="V679" s="1" t="s">
        <v>2603</v>
      </c>
      <c r="W679" s="35">
        <v>0.5</v>
      </c>
      <c r="X679" s="35" t="str">
        <f>IFERROR(
    IF(ISNUMBER(MATCH(TRIM(CLEAN(SUBSTITUTE(SUBSTITUTE(Y679, CHAR(13), ""), CHAR(10), " "))), sizeList!A:A, 0)),
        INDEX(sizeList!B:B, MATCH(TRIM(CLEAN(SUBSTITUTE(SUBSTITUTE(Y679, CHAR(13), ""), CHAR(10), " "))), sizeList!A:A, 0)),
        IF(ISNUMBER(MATCH(Y679, sizeList!A:A, 0)),
            INDEX(sizeList!B:B, MATCH(Y679, sizeList!A:A, 0)),
            IF(ISNUMBER(MATCH(TRIM(CLEAN(SUBSTITUTE(SUBSTITUTE(Y679, CHAR(13), ""), CHAR(10), " "))), sizeList!B:B, 0)),
                INDEX(sizeList!B:B, MATCH(TRIM(CLEAN(SUBSTITUTE(SUBSTITUTE(Y679, CHAR(13), ""), CHAR(10), " "))), sizeList!B:B, 0)),
                IF(ISNUMBER(MATCH(Y679, sizeList!B:B, 0)),
                    INDEX(sizeList!B:B, MATCH(Y679, sizeList!B:B, 0)),
                    "")
            )
        )
    ),
    ""
)</f>
        <v>Póni</v>
      </c>
      <c r="Y679" s="35" t="s">
        <v>504</v>
      </c>
      <c r="Z679" s="35" t="s">
        <v>2640</v>
      </c>
      <c r="AA679" s="117" t="str">
        <f t="shared" si="87"/>
        <v>RED</v>
      </c>
      <c r="AB679" s="7" t="str">
        <f>IF(AA679="", "", IFERROR(VLOOKUP(AA679, colorList!A:B,2,FALSE),""))</f>
        <v>piros</v>
      </c>
      <c r="AC679" s="7" t="str">
        <f>IF(Z679="", "", IFERROR(VLOOKUP(Z679, colorList!A:B,2,FALSE),""))</f>
        <v>piros</v>
      </c>
      <c r="AD679" s="7"/>
    </row>
    <row r="680" spans="1:30" ht="60" customHeight="1" x14ac:dyDescent="0.25">
      <c r="A680" s="53" t="s">
        <v>954</v>
      </c>
      <c r="B680" s="7" t="str" cm="1">
        <f t="array" ref="B680">ProcessN2(S680,A680,C680)</f>
        <v>ET05400_ROY</v>
      </c>
      <c r="C680" s="7" t="s">
        <v>1272</v>
      </c>
      <c r="D680" s="52" t="str">
        <f t="shared" si="80"/>
        <v>Equestro bélelt kötőfék vezetőszárral</v>
      </c>
      <c r="E680" s="52" t="s">
        <v>2845</v>
      </c>
      <c r="F680" s="52" t="str">
        <f t="shared" si="81"/>
        <v>Halter with double adjustment and lead rope</v>
      </c>
      <c r="G680" s="52" t="s">
        <v>2970</v>
      </c>
      <c r="H680" s="116" t="str">
        <f t="shared" si="82"/>
        <v>Equestro</v>
      </c>
      <c r="I680" s="35" t="s">
        <v>3000</v>
      </c>
      <c r="J680" s="53" t="str">
        <f t="shared" si="83"/>
        <v>Lófelszerelés</v>
      </c>
      <c r="K680" s="53" t="s">
        <v>3007</v>
      </c>
      <c r="L680" s="35" t="str">
        <f t="shared" si="84"/>
        <v>Kötőfék és vezetőszár</v>
      </c>
      <c r="M680" s="35" t="s">
        <v>3024</v>
      </c>
      <c r="N680" s="35" t="str">
        <f t="shared" si="85"/>
        <v>Kötőfék</v>
      </c>
      <c r="O680" s="35" t="s">
        <v>3025</v>
      </c>
      <c r="P680" s="35" t="str">
        <f t="shared" si="86"/>
        <v/>
      </c>
      <c r="Q680" s="35"/>
      <c r="R680" s="50" t="s">
        <v>3192</v>
      </c>
      <c r="S680" s="35" t="s">
        <v>2368</v>
      </c>
      <c r="T680" s="34">
        <v>0</v>
      </c>
      <c r="U680" s="35">
        <v>55</v>
      </c>
      <c r="V680" s="1" t="s">
        <v>2603</v>
      </c>
      <c r="W680" s="35">
        <v>0.5</v>
      </c>
      <c r="X680" s="35" t="str">
        <f>IFERROR(
    IF(ISNUMBER(MATCH(TRIM(CLEAN(SUBSTITUTE(SUBSTITUTE(Y680, CHAR(13), ""), CHAR(10), " "))), sizeList!A:A, 0)),
        INDEX(sizeList!B:B, MATCH(TRIM(CLEAN(SUBSTITUTE(SUBSTITUTE(Y680, CHAR(13), ""), CHAR(10), " "))), sizeList!A:A, 0)),
        IF(ISNUMBER(MATCH(Y680, sizeList!A:A, 0)),
            INDEX(sizeList!B:B, MATCH(Y680, sizeList!A:A, 0)),
            IF(ISNUMBER(MATCH(TRIM(CLEAN(SUBSTITUTE(SUBSTITUTE(Y680, CHAR(13), ""), CHAR(10), " "))), sizeList!B:B, 0)),
                INDEX(sizeList!B:B, MATCH(TRIM(CLEAN(SUBSTITUTE(SUBSTITUTE(Y680, CHAR(13), ""), CHAR(10), " "))), sizeList!B:B, 0)),
                IF(ISNUMBER(MATCH(Y680, sizeList!B:B, 0)),
                    INDEX(sizeList!B:B, MATCH(Y680, sizeList!B:B, 0)),
                    "")
            )
        )
    ),
    ""
)</f>
        <v>Póni</v>
      </c>
      <c r="Y680" s="35" t="s">
        <v>504</v>
      </c>
      <c r="Z680" s="35" t="s">
        <v>2652</v>
      </c>
      <c r="AA680" s="117" t="str">
        <f t="shared" si="87"/>
        <v>ROYAL BLUE</v>
      </c>
      <c r="AB680" s="7" t="str">
        <f>IF(AA680="", "", IFERROR(VLOOKUP(AA680, colorList!A:B,2,FALSE),""))</f>
        <v>királykék</v>
      </c>
      <c r="AC680" s="7" t="str">
        <f>IF(Z680="", "", IFERROR(VLOOKUP(Z680, colorList!A:B,2,FALSE),""))</f>
        <v>királykék</v>
      </c>
      <c r="AD680" s="7"/>
    </row>
    <row r="681" spans="1:30" ht="60" customHeight="1" x14ac:dyDescent="0.25">
      <c r="A681" s="53" t="s">
        <v>954</v>
      </c>
      <c r="B681" s="7" t="str" cm="1">
        <f t="array" ref="B681">ProcessN2(S681,A681,C681)</f>
        <v>ET05400_BG</v>
      </c>
      <c r="C681" s="7" t="s">
        <v>1326</v>
      </c>
      <c r="D681" s="52" t="str">
        <f t="shared" si="80"/>
        <v>Equestro bélelt kötőfék vezetőszárral</v>
      </c>
      <c r="E681" s="52" t="s">
        <v>2845</v>
      </c>
      <c r="F681" s="52" t="str">
        <f t="shared" si="81"/>
        <v>Halter with double adjustment and lead rope</v>
      </c>
      <c r="G681" s="52" t="s">
        <v>2970</v>
      </c>
      <c r="H681" s="116" t="str">
        <f t="shared" si="82"/>
        <v>Equestro</v>
      </c>
      <c r="I681" s="35" t="s">
        <v>3000</v>
      </c>
      <c r="J681" s="53" t="str">
        <f t="shared" si="83"/>
        <v>Lófelszerelés</v>
      </c>
      <c r="K681" s="53" t="s">
        <v>3007</v>
      </c>
      <c r="L681" s="35" t="str">
        <f t="shared" si="84"/>
        <v>Kötőfék és vezetőszár</v>
      </c>
      <c r="M681" s="35" t="s">
        <v>3024</v>
      </c>
      <c r="N681" s="35" t="str">
        <f t="shared" si="85"/>
        <v>Kötőfék</v>
      </c>
      <c r="O681" s="35" t="s">
        <v>3025</v>
      </c>
      <c r="P681" s="35" t="str">
        <f t="shared" si="86"/>
        <v/>
      </c>
      <c r="Q681" s="35"/>
      <c r="R681" s="50" t="s">
        <v>3192</v>
      </c>
      <c r="S681" s="35" t="s">
        <v>2369</v>
      </c>
      <c r="T681" s="34">
        <v>0</v>
      </c>
      <c r="U681" s="35">
        <v>55</v>
      </c>
      <c r="V681" s="1" t="s">
        <v>2603</v>
      </c>
      <c r="W681" s="35">
        <v>0.5</v>
      </c>
      <c r="X681" s="35" t="str">
        <f>IFERROR(
    IF(ISNUMBER(MATCH(TRIM(CLEAN(SUBSTITUTE(SUBSTITUTE(Y681, CHAR(13), ""), CHAR(10), " "))), sizeList!A:A, 0)),
        INDEX(sizeList!B:B, MATCH(TRIM(CLEAN(SUBSTITUTE(SUBSTITUTE(Y681, CHAR(13), ""), CHAR(10), " "))), sizeList!A:A, 0)),
        IF(ISNUMBER(MATCH(Y681, sizeList!A:A, 0)),
            INDEX(sizeList!B:B, MATCH(Y681, sizeList!A:A, 0)),
            IF(ISNUMBER(MATCH(TRIM(CLEAN(SUBSTITUTE(SUBSTITUTE(Y681, CHAR(13), ""), CHAR(10), " "))), sizeList!B:B, 0)),
                INDEX(sizeList!B:B, MATCH(TRIM(CLEAN(SUBSTITUTE(SUBSTITUTE(Y681, CHAR(13), ""), CHAR(10), " "))), sizeList!B:B, 0)),
                IF(ISNUMBER(MATCH(Y681, sizeList!B:B, 0)),
                    INDEX(sizeList!B:B, MATCH(Y681, sizeList!B:B, 0)),
                    "")
            )
        )
    ),
    ""
)</f>
        <v>Cob</v>
      </c>
      <c r="Y681" s="35" t="s">
        <v>509</v>
      </c>
      <c r="Z681" s="35" t="s">
        <v>2644</v>
      </c>
      <c r="AA681" s="117" t="str">
        <f t="shared" si="87"/>
        <v>BURGUNDY</v>
      </c>
      <c r="AB681" s="7" t="str">
        <f>IF(AA681="", "", IFERROR(VLOOKUP(AA681, colorList!A:B,2,FALSE),""))</f>
        <v>bordó</v>
      </c>
      <c r="AC681" s="7" t="str">
        <f>IF(Z681="", "", IFERROR(VLOOKUP(Z681, colorList!A:B,2,FALSE),""))</f>
        <v>bordó</v>
      </c>
      <c r="AD681" s="7"/>
    </row>
    <row r="682" spans="1:30" ht="60" customHeight="1" x14ac:dyDescent="0.25">
      <c r="A682" s="53" t="s">
        <v>954</v>
      </c>
      <c r="B682" s="7" t="str" cm="1">
        <f t="array" ref="B682">ProcessN2(S682,A682,C682)</f>
        <v>ET05400_BK</v>
      </c>
      <c r="C682" s="7" t="s">
        <v>1204</v>
      </c>
      <c r="D682" s="52" t="str">
        <f t="shared" si="80"/>
        <v>Equestro bélelt kötőfék vezetőszárral</v>
      </c>
      <c r="E682" s="52" t="s">
        <v>2845</v>
      </c>
      <c r="F682" s="52" t="str">
        <f t="shared" si="81"/>
        <v>Halter with double adjustment and lead rope</v>
      </c>
      <c r="G682" s="52" t="s">
        <v>2970</v>
      </c>
      <c r="H682" s="116" t="str">
        <f t="shared" si="82"/>
        <v>Equestro</v>
      </c>
      <c r="I682" s="35" t="s">
        <v>3000</v>
      </c>
      <c r="J682" s="53" t="str">
        <f t="shared" si="83"/>
        <v>Lófelszerelés</v>
      </c>
      <c r="K682" s="53" t="s">
        <v>3007</v>
      </c>
      <c r="L682" s="35" t="str">
        <f t="shared" si="84"/>
        <v>Kötőfék és vezetőszár</v>
      </c>
      <c r="M682" s="35" t="s">
        <v>3024</v>
      </c>
      <c r="N682" s="35" t="str">
        <f t="shared" si="85"/>
        <v>Kötőfék</v>
      </c>
      <c r="O682" s="35" t="s">
        <v>3025</v>
      </c>
      <c r="P682" s="35" t="str">
        <f t="shared" si="86"/>
        <v/>
      </c>
      <c r="Q682" s="35"/>
      <c r="R682" s="50" t="s">
        <v>3192</v>
      </c>
      <c r="S682" s="35" t="s">
        <v>2370</v>
      </c>
      <c r="T682" s="34">
        <v>0</v>
      </c>
      <c r="U682" s="35">
        <v>55</v>
      </c>
      <c r="V682" s="1" t="s">
        <v>2603</v>
      </c>
      <c r="W682" s="35">
        <v>0.5</v>
      </c>
      <c r="X682" s="35" t="str">
        <f>IFERROR(
    IF(ISNUMBER(MATCH(TRIM(CLEAN(SUBSTITUTE(SUBSTITUTE(Y682, CHAR(13), ""), CHAR(10), " "))), sizeList!A:A, 0)),
        INDEX(sizeList!B:B, MATCH(TRIM(CLEAN(SUBSTITUTE(SUBSTITUTE(Y682, CHAR(13), ""), CHAR(10), " "))), sizeList!A:A, 0)),
        IF(ISNUMBER(MATCH(Y682, sizeList!A:A, 0)),
            INDEX(sizeList!B:B, MATCH(Y682, sizeList!A:A, 0)),
            IF(ISNUMBER(MATCH(TRIM(CLEAN(SUBSTITUTE(SUBSTITUTE(Y682, CHAR(13), ""), CHAR(10), " "))), sizeList!B:B, 0)),
                INDEX(sizeList!B:B, MATCH(TRIM(CLEAN(SUBSTITUTE(SUBSTITUTE(Y682, CHAR(13), ""), CHAR(10), " "))), sizeList!B:B, 0)),
                IF(ISNUMBER(MATCH(Y682, sizeList!B:B, 0)),
                    INDEX(sizeList!B:B, MATCH(Y682, sizeList!B:B, 0)),
                    "")
            )
        )
    ),
    ""
)</f>
        <v>Cob</v>
      </c>
      <c r="Y682" s="35" t="s">
        <v>509</v>
      </c>
      <c r="Z682" s="35" t="s">
        <v>2604</v>
      </c>
      <c r="AA682" s="117" t="str">
        <f t="shared" si="87"/>
        <v>BLACK</v>
      </c>
      <c r="AB682" s="7" t="str">
        <f>IF(AA682="", "", IFERROR(VLOOKUP(AA682, colorList!A:B,2,FALSE),""))</f>
        <v>fekete</v>
      </c>
      <c r="AC682" s="7" t="str">
        <f>IF(Z682="", "", IFERROR(VLOOKUP(Z682, colorList!A:B,2,FALSE),""))</f>
        <v>fekete</v>
      </c>
      <c r="AD682" s="7"/>
    </row>
    <row r="683" spans="1:30" ht="60" customHeight="1" x14ac:dyDescent="0.25">
      <c r="A683" s="53" t="s">
        <v>954</v>
      </c>
      <c r="B683" s="7" t="str" cm="1">
        <f t="array" ref="B683">ProcessN2(S683,A683,C683)</f>
        <v>ET05400_GR</v>
      </c>
      <c r="C683" s="7" t="s">
        <v>1327</v>
      </c>
      <c r="D683" s="52" t="str">
        <f t="shared" si="80"/>
        <v>Equestro bélelt kötőfék vezetőszárral</v>
      </c>
      <c r="E683" s="52" t="s">
        <v>2845</v>
      </c>
      <c r="F683" s="52" t="str">
        <f t="shared" si="81"/>
        <v>Halter with double adjustment and lead rope</v>
      </c>
      <c r="G683" s="52" t="s">
        <v>2970</v>
      </c>
      <c r="H683" s="116" t="str">
        <f t="shared" si="82"/>
        <v>Equestro</v>
      </c>
      <c r="I683" s="35" t="s">
        <v>3000</v>
      </c>
      <c r="J683" s="53" t="str">
        <f t="shared" si="83"/>
        <v>Lófelszerelés</v>
      </c>
      <c r="K683" s="53" t="s">
        <v>3007</v>
      </c>
      <c r="L683" s="35" t="str">
        <f t="shared" si="84"/>
        <v>Kötőfék és vezetőszár</v>
      </c>
      <c r="M683" s="35" t="s">
        <v>3024</v>
      </c>
      <c r="N683" s="35" t="str">
        <f t="shared" si="85"/>
        <v>Kötőfék</v>
      </c>
      <c r="O683" s="35" t="s">
        <v>3025</v>
      </c>
      <c r="P683" s="35" t="str">
        <f t="shared" si="86"/>
        <v/>
      </c>
      <c r="Q683" s="35"/>
      <c r="R683" s="50" t="s">
        <v>3192</v>
      </c>
      <c r="S683" s="35" t="s">
        <v>2371</v>
      </c>
      <c r="T683" s="34">
        <v>0</v>
      </c>
      <c r="U683" s="35">
        <v>55</v>
      </c>
      <c r="V683" s="1" t="s">
        <v>2603</v>
      </c>
      <c r="W683" s="35">
        <v>0.5</v>
      </c>
      <c r="X683" s="35" t="str">
        <f>IFERROR(
    IF(ISNUMBER(MATCH(TRIM(CLEAN(SUBSTITUTE(SUBSTITUTE(Y683, CHAR(13), ""), CHAR(10), " "))), sizeList!A:A, 0)),
        INDEX(sizeList!B:B, MATCH(TRIM(CLEAN(SUBSTITUTE(SUBSTITUTE(Y683, CHAR(13), ""), CHAR(10), " "))), sizeList!A:A, 0)),
        IF(ISNUMBER(MATCH(Y683, sizeList!A:A, 0)),
            INDEX(sizeList!B:B, MATCH(Y683, sizeList!A:A, 0)),
            IF(ISNUMBER(MATCH(TRIM(CLEAN(SUBSTITUTE(SUBSTITUTE(Y683, CHAR(13), ""), CHAR(10), " "))), sizeList!B:B, 0)),
                INDEX(sizeList!B:B, MATCH(TRIM(CLEAN(SUBSTITUTE(SUBSTITUTE(Y683, CHAR(13), ""), CHAR(10), " "))), sizeList!B:B, 0)),
                IF(ISNUMBER(MATCH(Y683, sizeList!B:B, 0)),
                    INDEX(sizeList!B:B, MATCH(Y683, sizeList!B:B, 0)),
                    "")
            )
        )
    ),
    ""
)</f>
        <v>Cob</v>
      </c>
      <c r="Y683" s="35" t="s">
        <v>509</v>
      </c>
      <c r="Z683" s="35" t="s">
        <v>2646</v>
      </c>
      <c r="AA683" s="117" t="str">
        <f t="shared" si="87"/>
        <v>GREEN</v>
      </c>
      <c r="AB683" s="7" t="str">
        <f>IF(AA683="", "", IFERROR(VLOOKUP(AA683, colorList!A:B,2,FALSE),""))</f>
        <v>zöld</v>
      </c>
      <c r="AC683" s="7" t="str">
        <f>IF(Z683="", "", IFERROR(VLOOKUP(Z683, colorList!A:B,2,FALSE),""))</f>
        <v>zöld</v>
      </c>
      <c r="AD683" s="7"/>
    </row>
    <row r="684" spans="1:30" ht="60" customHeight="1" x14ac:dyDescent="0.25">
      <c r="A684" s="53" t="s">
        <v>954</v>
      </c>
      <c r="B684" s="7" t="str" cm="1">
        <f t="array" ref="B684">ProcessN2(S684,A684,C684)</f>
        <v>ET05400_GY</v>
      </c>
      <c r="C684" s="7" t="s">
        <v>1328</v>
      </c>
      <c r="D684" s="52" t="str">
        <f t="shared" si="80"/>
        <v>Equestro bélelt kötőfék vezetőszárral</v>
      </c>
      <c r="E684" s="52" t="s">
        <v>2845</v>
      </c>
      <c r="F684" s="52" t="str">
        <f t="shared" si="81"/>
        <v>Halter with double adjustment and lead rope</v>
      </c>
      <c r="G684" s="52" t="s">
        <v>2970</v>
      </c>
      <c r="H684" s="116" t="str">
        <f t="shared" si="82"/>
        <v>Equestro</v>
      </c>
      <c r="I684" s="35" t="s">
        <v>3000</v>
      </c>
      <c r="J684" s="53" t="str">
        <f t="shared" si="83"/>
        <v>Lófelszerelés</v>
      </c>
      <c r="K684" s="53" t="s">
        <v>3007</v>
      </c>
      <c r="L684" s="35" t="str">
        <f t="shared" si="84"/>
        <v>Kötőfék és vezetőszár</v>
      </c>
      <c r="M684" s="35" t="s">
        <v>3024</v>
      </c>
      <c r="N684" s="35" t="str">
        <f t="shared" si="85"/>
        <v>Kötőfék</v>
      </c>
      <c r="O684" s="35" t="s">
        <v>3025</v>
      </c>
      <c r="P684" s="35" t="str">
        <f t="shared" si="86"/>
        <v/>
      </c>
      <c r="Q684" s="35"/>
      <c r="R684" s="50" t="s">
        <v>3192</v>
      </c>
      <c r="S684" s="35" t="s">
        <v>2372</v>
      </c>
      <c r="T684" s="34">
        <v>0</v>
      </c>
      <c r="U684" s="35">
        <v>55</v>
      </c>
      <c r="V684" s="1" t="s">
        <v>2603</v>
      </c>
      <c r="W684" s="35">
        <v>0.5</v>
      </c>
      <c r="X684" s="35" t="str">
        <f>IFERROR(
    IF(ISNUMBER(MATCH(TRIM(CLEAN(SUBSTITUTE(SUBSTITUTE(Y684, CHAR(13), ""), CHAR(10), " "))), sizeList!A:A, 0)),
        INDEX(sizeList!B:B, MATCH(TRIM(CLEAN(SUBSTITUTE(SUBSTITUTE(Y684, CHAR(13), ""), CHAR(10), " "))), sizeList!A:A, 0)),
        IF(ISNUMBER(MATCH(Y684, sizeList!A:A, 0)),
            INDEX(sizeList!B:B, MATCH(Y684, sizeList!A:A, 0)),
            IF(ISNUMBER(MATCH(TRIM(CLEAN(SUBSTITUTE(SUBSTITUTE(Y684, CHAR(13), ""), CHAR(10), " "))), sizeList!B:B, 0)),
                INDEX(sizeList!B:B, MATCH(TRIM(CLEAN(SUBSTITUTE(SUBSTITUTE(Y684, CHAR(13), ""), CHAR(10), " "))), sizeList!B:B, 0)),
                IF(ISNUMBER(MATCH(Y684, sizeList!B:B, 0)),
                    INDEX(sizeList!B:B, MATCH(Y684, sizeList!B:B, 0)),
                    "")
            )
        )
    ),
    ""
)</f>
        <v>Cob</v>
      </c>
      <c r="Y684" s="35" t="s">
        <v>509</v>
      </c>
      <c r="Z684" s="35" t="s">
        <v>2608</v>
      </c>
      <c r="AA684" s="117" t="str">
        <f t="shared" si="87"/>
        <v>GREY</v>
      </c>
      <c r="AB684" s="7" t="str">
        <f>IF(AA684="", "", IFERROR(VLOOKUP(AA684, colorList!A:B,2,FALSE),""))</f>
        <v>szürke</v>
      </c>
      <c r="AC684" s="7" t="str">
        <f>IF(Z684="", "", IFERROR(VLOOKUP(Z684, colorList!A:B,2,FALSE),""))</f>
        <v>szürke</v>
      </c>
      <c r="AD684" s="7"/>
    </row>
    <row r="685" spans="1:30" ht="60" customHeight="1" x14ac:dyDescent="0.25">
      <c r="A685" s="53" t="s">
        <v>954</v>
      </c>
      <c r="B685" s="7" t="str" cm="1">
        <f t="array" ref="B685">ProcessN2(S685,A685,C685)</f>
        <v>ET05400_NV</v>
      </c>
      <c r="C685" s="7" t="s">
        <v>1329</v>
      </c>
      <c r="D685" s="52" t="str">
        <f t="shared" si="80"/>
        <v>Equestro bélelt kötőfék vezetőszárral</v>
      </c>
      <c r="E685" s="52" t="s">
        <v>2845</v>
      </c>
      <c r="F685" s="52" t="str">
        <f t="shared" si="81"/>
        <v>Halter with double adjustment and lead rope</v>
      </c>
      <c r="G685" s="52" t="s">
        <v>2970</v>
      </c>
      <c r="H685" s="116" t="str">
        <f t="shared" si="82"/>
        <v>Equestro</v>
      </c>
      <c r="I685" s="35" t="s">
        <v>3000</v>
      </c>
      <c r="J685" s="53" t="str">
        <f t="shared" si="83"/>
        <v>Lófelszerelés</v>
      </c>
      <c r="K685" s="53" t="s">
        <v>3007</v>
      </c>
      <c r="L685" s="35" t="str">
        <f t="shared" si="84"/>
        <v>Kötőfék és vezetőszár</v>
      </c>
      <c r="M685" s="35" t="s">
        <v>3024</v>
      </c>
      <c r="N685" s="35" t="str">
        <f t="shared" si="85"/>
        <v>Kötőfék</v>
      </c>
      <c r="O685" s="35" t="s">
        <v>3025</v>
      </c>
      <c r="P685" s="35" t="str">
        <f t="shared" si="86"/>
        <v/>
      </c>
      <c r="Q685" s="35"/>
      <c r="R685" s="50" t="s">
        <v>3192</v>
      </c>
      <c r="S685" s="35" t="s">
        <v>2373</v>
      </c>
      <c r="T685" s="34">
        <v>0</v>
      </c>
      <c r="U685" s="35">
        <v>55</v>
      </c>
      <c r="V685" s="1" t="s">
        <v>2603</v>
      </c>
      <c r="W685" s="35">
        <v>0.5</v>
      </c>
      <c r="X685" s="35" t="str">
        <f>IFERROR(
    IF(ISNUMBER(MATCH(TRIM(CLEAN(SUBSTITUTE(SUBSTITUTE(Y685, CHAR(13), ""), CHAR(10), " "))), sizeList!A:A, 0)),
        INDEX(sizeList!B:B, MATCH(TRIM(CLEAN(SUBSTITUTE(SUBSTITUTE(Y685, CHAR(13), ""), CHAR(10), " "))), sizeList!A:A, 0)),
        IF(ISNUMBER(MATCH(Y685, sizeList!A:A, 0)),
            INDEX(sizeList!B:B, MATCH(Y685, sizeList!A:A, 0)),
            IF(ISNUMBER(MATCH(TRIM(CLEAN(SUBSTITUTE(SUBSTITUTE(Y685, CHAR(13), ""), CHAR(10), " "))), sizeList!B:B, 0)),
                INDEX(sizeList!B:B, MATCH(TRIM(CLEAN(SUBSTITUTE(SUBSTITUTE(Y685, CHAR(13), ""), CHAR(10), " "))), sizeList!B:B, 0)),
                IF(ISNUMBER(MATCH(Y685, sizeList!B:B, 0)),
                    INDEX(sizeList!B:B, MATCH(Y685, sizeList!B:B, 0)),
                    "")
            )
        )
    ),
    ""
)</f>
        <v>Cob</v>
      </c>
      <c r="Y685" s="35" t="s">
        <v>509</v>
      </c>
      <c r="Z685" s="35" t="s">
        <v>2657</v>
      </c>
      <c r="AA685" s="117" t="str">
        <f t="shared" si="87"/>
        <v>NAVY</v>
      </c>
      <c r="AB685" s="7" t="str">
        <f>IF(AA685="", "", IFERROR(VLOOKUP(AA685, colorList!A:B,2,FALSE),""))</f>
        <v>tengerészkék</v>
      </c>
      <c r="AC685" s="7" t="str">
        <f>IF(Z685="", "", IFERROR(VLOOKUP(Z685, colorList!A:B,2,FALSE),""))</f>
        <v>tengerészkék</v>
      </c>
      <c r="AD685" s="7"/>
    </row>
    <row r="686" spans="1:30" ht="60" customHeight="1" x14ac:dyDescent="0.25">
      <c r="A686" s="53" t="s">
        <v>954</v>
      </c>
      <c r="B686" s="7" t="str" cm="1">
        <f t="array" ref="B686">ProcessN2(S686,A686,C686)</f>
        <v>ET05400_RE</v>
      </c>
      <c r="C686" s="7" t="s">
        <v>1330</v>
      </c>
      <c r="D686" s="52" t="str">
        <f t="shared" si="80"/>
        <v>Equestro bélelt kötőfék vezetőszárral</v>
      </c>
      <c r="E686" s="52" t="s">
        <v>2845</v>
      </c>
      <c r="F686" s="52" t="str">
        <f t="shared" si="81"/>
        <v>Halter with double adjustment and lead rope</v>
      </c>
      <c r="G686" s="52" t="s">
        <v>2970</v>
      </c>
      <c r="H686" s="116" t="str">
        <f t="shared" si="82"/>
        <v>Equestro</v>
      </c>
      <c r="I686" s="35" t="s">
        <v>3000</v>
      </c>
      <c r="J686" s="53" t="str">
        <f t="shared" si="83"/>
        <v>Lófelszerelés</v>
      </c>
      <c r="K686" s="53" t="s">
        <v>3007</v>
      </c>
      <c r="L686" s="35" t="str">
        <f t="shared" si="84"/>
        <v>Kötőfék és vezetőszár</v>
      </c>
      <c r="M686" s="35" t="s">
        <v>3024</v>
      </c>
      <c r="N686" s="35" t="str">
        <f t="shared" si="85"/>
        <v>Kötőfék</v>
      </c>
      <c r="O686" s="35" t="s">
        <v>3025</v>
      </c>
      <c r="P686" s="35" t="str">
        <f t="shared" si="86"/>
        <v/>
      </c>
      <c r="Q686" s="35"/>
      <c r="R686" s="50" t="s">
        <v>3192</v>
      </c>
      <c r="S686" s="35" t="s">
        <v>2374</v>
      </c>
      <c r="T686" s="34">
        <v>0</v>
      </c>
      <c r="U686" s="35">
        <v>55</v>
      </c>
      <c r="V686" s="1" t="s">
        <v>2603</v>
      </c>
      <c r="W686" s="35">
        <v>0.5</v>
      </c>
      <c r="X686" s="35" t="str">
        <f>IFERROR(
    IF(ISNUMBER(MATCH(TRIM(CLEAN(SUBSTITUTE(SUBSTITUTE(Y686, CHAR(13), ""), CHAR(10), " "))), sizeList!A:A, 0)),
        INDEX(sizeList!B:B, MATCH(TRIM(CLEAN(SUBSTITUTE(SUBSTITUTE(Y686, CHAR(13), ""), CHAR(10), " "))), sizeList!A:A, 0)),
        IF(ISNUMBER(MATCH(Y686, sizeList!A:A, 0)),
            INDEX(sizeList!B:B, MATCH(Y686, sizeList!A:A, 0)),
            IF(ISNUMBER(MATCH(TRIM(CLEAN(SUBSTITUTE(SUBSTITUTE(Y686, CHAR(13), ""), CHAR(10), " "))), sizeList!B:B, 0)),
                INDEX(sizeList!B:B, MATCH(TRIM(CLEAN(SUBSTITUTE(SUBSTITUTE(Y686, CHAR(13), ""), CHAR(10), " "))), sizeList!B:B, 0)),
                IF(ISNUMBER(MATCH(Y686, sizeList!B:B, 0)),
                    INDEX(sizeList!B:B, MATCH(Y686, sizeList!B:B, 0)),
                    "")
            )
        )
    ),
    ""
)</f>
        <v>Cob</v>
      </c>
      <c r="Y686" s="35" t="s">
        <v>509</v>
      </c>
      <c r="Z686" s="35" t="s">
        <v>2640</v>
      </c>
      <c r="AA686" s="117" t="str">
        <f t="shared" si="87"/>
        <v>RED</v>
      </c>
      <c r="AB686" s="7" t="str">
        <f>IF(AA686="", "", IFERROR(VLOOKUP(AA686, colorList!A:B,2,FALSE),""))</f>
        <v>piros</v>
      </c>
      <c r="AC686" s="7" t="str">
        <f>IF(Z686="", "", IFERROR(VLOOKUP(Z686, colorList!A:B,2,FALSE),""))</f>
        <v>piros</v>
      </c>
      <c r="AD686" s="7"/>
    </row>
    <row r="687" spans="1:30" ht="60" customHeight="1" x14ac:dyDescent="0.25">
      <c r="A687" s="53" t="s">
        <v>954</v>
      </c>
      <c r="B687" s="7" t="str" cm="1">
        <f t="array" ref="B687">ProcessN2(S687,A687,C687)</f>
        <v>ET05400_ROY</v>
      </c>
      <c r="C687" s="7" t="s">
        <v>1273</v>
      </c>
      <c r="D687" s="52" t="str">
        <f t="shared" si="80"/>
        <v>Equestro bélelt kötőfék vezetőszárral</v>
      </c>
      <c r="E687" s="52" t="s">
        <v>2845</v>
      </c>
      <c r="F687" s="52" t="str">
        <f t="shared" si="81"/>
        <v>Halter with double adjustment and lead rope</v>
      </c>
      <c r="G687" s="52" t="s">
        <v>2970</v>
      </c>
      <c r="H687" s="116" t="str">
        <f t="shared" si="82"/>
        <v>Equestro</v>
      </c>
      <c r="I687" s="35" t="s">
        <v>3000</v>
      </c>
      <c r="J687" s="53" t="str">
        <f t="shared" si="83"/>
        <v>Lófelszerelés</v>
      </c>
      <c r="K687" s="53" t="s">
        <v>3007</v>
      </c>
      <c r="L687" s="35" t="str">
        <f t="shared" si="84"/>
        <v>Kötőfék és vezetőszár</v>
      </c>
      <c r="M687" s="35" t="s">
        <v>3024</v>
      </c>
      <c r="N687" s="35" t="str">
        <f t="shared" si="85"/>
        <v>Kötőfék</v>
      </c>
      <c r="O687" s="35" t="s">
        <v>3025</v>
      </c>
      <c r="P687" s="35" t="str">
        <f t="shared" si="86"/>
        <v/>
      </c>
      <c r="Q687" s="35"/>
      <c r="R687" s="50" t="s">
        <v>3192</v>
      </c>
      <c r="S687" s="35" t="s">
        <v>2375</v>
      </c>
      <c r="T687" s="34">
        <v>0</v>
      </c>
      <c r="U687" s="35">
        <v>55</v>
      </c>
      <c r="V687" s="1" t="s">
        <v>2603</v>
      </c>
      <c r="W687" s="35">
        <v>0.5</v>
      </c>
      <c r="X687" s="35" t="str">
        <f>IFERROR(
    IF(ISNUMBER(MATCH(TRIM(CLEAN(SUBSTITUTE(SUBSTITUTE(Y687, CHAR(13), ""), CHAR(10), " "))), sizeList!A:A, 0)),
        INDEX(sizeList!B:B, MATCH(TRIM(CLEAN(SUBSTITUTE(SUBSTITUTE(Y687, CHAR(13), ""), CHAR(10), " "))), sizeList!A:A, 0)),
        IF(ISNUMBER(MATCH(Y687, sizeList!A:A, 0)),
            INDEX(sizeList!B:B, MATCH(Y687, sizeList!A:A, 0)),
            IF(ISNUMBER(MATCH(TRIM(CLEAN(SUBSTITUTE(SUBSTITUTE(Y687, CHAR(13), ""), CHAR(10), " "))), sizeList!B:B, 0)),
                INDEX(sizeList!B:B, MATCH(TRIM(CLEAN(SUBSTITUTE(SUBSTITUTE(Y687, CHAR(13), ""), CHAR(10), " "))), sizeList!B:B, 0)),
                IF(ISNUMBER(MATCH(Y687, sizeList!B:B, 0)),
                    INDEX(sizeList!B:B, MATCH(Y687, sizeList!B:B, 0)),
                    "")
            )
        )
    ),
    ""
)</f>
        <v>Cob</v>
      </c>
      <c r="Y687" s="35" t="s">
        <v>509</v>
      </c>
      <c r="Z687" s="35" t="s">
        <v>2652</v>
      </c>
      <c r="AA687" s="117" t="str">
        <f t="shared" si="87"/>
        <v>ROYAL BLUE</v>
      </c>
      <c r="AB687" s="7" t="str">
        <f>IF(AA687="", "", IFERROR(VLOOKUP(AA687, colorList!A:B,2,FALSE),""))</f>
        <v>királykék</v>
      </c>
      <c r="AC687" s="7" t="str">
        <f>IF(Z687="", "", IFERROR(VLOOKUP(Z687, colorList!A:B,2,FALSE),""))</f>
        <v>királykék</v>
      </c>
      <c r="AD687" s="7"/>
    </row>
    <row r="688" spans="1:30" ht="60" customHeight="1" x14ac:dyDescent="0.25">
      <c r="A688" s="53" t="s">
        <v>954</v>
      </c>
      <c r="B688" s="7" t="str" cm="1">
        <f t="array" ref="B688">ProcessN2(S688,A688,C688)</f>
        <v>ET05400_BG</v>
      </c>
      <c r="C688" s="7" t="s">
        <v>1331</v>
      </c>
      <c r="D688" s="52" t="str">
        <f t="shared" si="80"/>
        <v>Equestro bélelt kötőfék vezetőszárral</v>
      </c>
      <c r="E688" s="52" t="s">
        <v>2845</v>
      </c>
      <c r="F688" s="52" t="str">
        <f t="shared" si="81"/>
        <v>Halter with double adjustment and lead rope</v>
      </c>
      <c r="G688" s="52" t="s">
        <v>2970</v>
      </c>
      <c r="H688" s="116" t="str">
        <f t="shared" si="82"/>
        <v>Equestro</v>
      </c>
      <c r="I688" s="35" t="s">
        <v>3000</v>
      </c>
      <c r="J688" s="53" t="str">
        <f t="shared" si="83"/>
        <v>Lófelszerelés</v>
      </c>
      <c r="K688" s="53" t="s">
        <v>3007</v>
      </c>
      <c r="L688" s="35" t="str">
        <f t="shared" si="84"/>
        <v>Kötőfék és vezetőszár</v>
      </c>
      <c r="M688" s="35" t="s">
        <v>3024</v>
      </c>
      <c r="N688" s="35" t="str">
        <f t="shared" si="85"/>
        <v>Kötőfék</v>
      </c>
      <c r="O688" s="35" t="s">
        <v>3025</v>
      </c>
      <c r="P688" s="35" t="str">
        <f t="shared" si="86"/>
        <v/>
      </c>
      <c r="Q688" s="35"/>
      <c r="R688" s="50" t="s">
        <v>3192</v>
      </c>
      <c r="S688" s="35" t="s">
        <v>2376</v>
      </c>
      <c r="T688" s="34">
        <v>0</v>
      </c>
      <c r="U688" s="35">
        <v>55</v>
      </c>
      <c r="V688" s="1" t="s">
        <v>2603</v>
      </c>
      <c r="W688" s="35">
        <v>0.5</v>
      </c>
      <c r="X688" s="35" t="str">
        <f>IFERROR(
    IF(ISNUMBER(MATCH(TRIM(CLEAN(SUBSTITUTE(SUBSTITUTE(Y688, CHAR(13), ""), CHAR(10), " "))), sizeList!A:A, 0)),
        INDEX(sizeList!B:B, MATCH(TRIM(CLEAN(SUBSTITUTE(SUBSTITUTE(Y688, CHAR(13), ""), CHAR(10), " "))), sizeList!A:A, 0)),
        IF(ISNUMBER(MATCH(Y688, sizeList!A:A, 0)),
            INDEX(sizeList!B:B, MATCH(Y688, sizeList!A:A, 0)),
            IF(ISNUMBER(MATCH(TRIM(CLEAN(SUBSTITUTE(SUBSTITUTE(Y688, CHAR(13), ""), CHAR(10), " "))), sizeList!B:B, 0)),
                INDEX(sizeList!B:B, MATCH(TRIM(CLEAN(SUBSTITUTE(SUBSTITUTE(Y688, CHAR(13), ""), CHAR(10), " "))), sizeList!B:B, 0)),
                IF(ISNUMBER(MATCH(Y688, sizeList!B:B, 0)),
                    INDEX(sizeList!B:B, MATCH(Y688, sizeList!B:B, 0)),
                    "")
            )
        )
    ),
    ""
)</f>
        <v>Full</v>
      </c>
      <c r="Y688" s="35" t="s">
        <v>515</v>
      </c>
      <c r="Z688" s="35" t="s">
        <v>2644</v>
      </c>
      <c r="AA688" s="117" t="str">
        <f t="shared" si="87"/>
        <v>BURGUNDY</v>
      </c>
      <c r="AB688" s="7" t="str">
        <f>IF(AA688="", "", IFERROR(VLOOKUP(AA688, colorList!A:B,2,FALSE),""))</f>
        <v>bordó</v>
      </c>
      <c r="AC688" s="7" t="str">
        <f>IF(Z688="", "", IFERROR(VLOOKUP(Z688, colorList!A:B,2,FALSE),""))</f>
        <v>bordó</v>
      </c>
      <c r="AD688" s="7"/>
    </row>
    <row r="689" spans="1:30" ht="60" customHeight="1" x14ac:dyDescent="0.25">
      <c r="A689" s="53" t="s">
        <v>954</v>
      </c>
      <c r="B689" s="7" t="str" cm="1">
        <f t="array" ref="B689">ProcessN2(S689,A689,C689)</f>
        <v>ET05400_BK</v>
      </c>
      <c r="C689" s="7" t="s">
        <v>1205</v>
      </c>
      <c r="D689" s="52" t="str">
        <f t="shared" si="80"/>
        <v>Equestro bélelt kötőfék vezetőszárral</v>
      </c>
      <c r="E689" s="52" t="s">
        <v>2845</v>
      </c>
      <c r="F689" s="52" t="str">
        <f t="shared" si="81"/>
        <v>Halter with double adjustment and lead rope</v>
      </c>
      <c r="G689" s="52" t="s">
        <v>2970</v>
      </c>
      <c r="H689" s="116" t="str">
        <f t="shared" si="82"/>
        <v>Equestro</v>
      </c>
      <c r="I689" s="35" t="s">
        <v>3000</v>
      </c>
      <c r="J689" s="53" t="str">
        <f t="shared" si="83"/>
        <v>Lófelszerelés</v>
      </c>
      <c r="K689" s="53" t="s">
        <v>3007</v>
      </c>
      <c r="L689" s="35" t="str">
        <f t="shared" si="84"/>
        <v>Kötőfék és vezetőszár</v>
      </c>
      <c r="M689" s="35" t="s">
        <v>3024</v>
      </c>
      <c r="N689" s="35" t="str">
        <f t="shared" si="85"/>
        <v>Kötőfék</v>
      </c>
      <c r="O689" s="35" t="s">
        <v>3025</v>
      </c>
      <c r="P689" s="35" t="str">
        <f t="shared" si="86"/>
        <v/>
      </c>
      <c r="Q689" s="35"/>
      <c r="R689" s="50" t="s">
        <v>3192</v>
      </c>
      <c r="S689" s="35" t="s">
        <v>2377</v>
      </c>
      <c r="T689" s="34">
        <v>0</v>
      </c>
      <c r="U689" s="35">
        <v>55</v>
      </c>
      <c r="V689" s="1" t="s">
        <v>2603</v>
      </c>
      <c r="W689" s="35">
        <v>0.5</v>
      </c>
      <c r="X689" s="35" t="str">
        <f>IFERROR(
    IF(ISNUMBER(MATCH(TRIM(CLEAN(SUBSTITUTE(SUBSTITUTE(Y689, CHAR(13), ""), CHAR(10), " "))), sizeList!A:A, 0)),
        INDEX(sizeList!B:B, MATCH(TRIM(CLEAN(SUBSTITUTE(SUBSTITUTE(Y689, CHAR(13), ""), CHAR(10), " "))), sizeList!A:A, 0)),
        IF(ISNUMBER(MATCH(Y689, sizeList!A:A, 0)),
            INDEX(sizeList!B:B, MATCH(Y689, sizeList!A:A, 0)),
            IF(ISNUMBER(MATCH(TRIM(CLEAN(SUBSTITUTE(SUBSTITUTE(Y689, CHAR(13), ""), CHAR(10), " "))), sizeList!B:B, 0)),
                INDEX(sizeList!B:B, MATCH(TRIM(CLEAN(SUBSTITUTE(SUBSTITUTE(Y689, CHAR(13), ""), CHAR(10), " "))), sizeList!B:B, 0)),
                IF(ISNUMBER(MATCH(Y689, sizeList!B:B, 0)),
                    INDEX(sizeList!B:B, MATCH(Y689, sizeList!B:B, 0)),
                    "")
            )
        )
    ),
    ""
)</f>
        <v>Full</v>
      </c>
      <c r="Y689" s="35" t="s">
        <v>515</v>
      </c>
      <c r="Z689" s="35" t="s">
        <v>2604</v>
      </c>
      <c r="AA689" s="117" t="str">
        <f t="shared" si="87"/>
        <v>BLACK</v>
      </c>
      <c r="AB689" s="7" t="str">
        <f>IF(AA689="", "", IFERROR(VLOOKUP(AA689, colorList!A:B,2,FALSE),""))</f>
        <v>fekete</v>
      </c>
      <c r="AC689" s="7" t="str">
        <f>IF(Z689="", "", IFERROR(VLOOKUP(Z689, colorList!A:B,2,FALSE),""))</f>
        <v>fekete</v>
      </c>
      <c r="AD689" s="7"/>
    </row>
    <row r="690" spans="1:30" ht="60" customHeight="1" x14ac:dyDescent="0.25">
      <c r="A690" s="53" t="s">
        <v>954</v>
      </c>
      <c r="B690" s="7" t="str" cm="1">
        <f t="array" ref="B690">ProcessN2(S690,A690,C690)</f>
        <v>ET05400_GR</v>
      </c>
      <c r="C690" s="7" t="s">
        <v>1332</v>
      </c>
      <c r="D690" s="52" t="str">
        <f t="shared" si="80"/>
        <v>Equestro bélelt kötőfék vezetőszárral</v>
      </c>
      <c r="E690" s="52" t="s">
        <v>2845</v>
      </c>
      <c r="F690" s="52" t="str">
        <f t="shared" si="81"/>
        <v>Halter with double adjustment and lead rope</v>
      </c>
      <c r="G690" s="52" t="s">
        <v>2970</v>
      </c>
      <c r="H690" s="116" t="str">
        <f t="shared" si="82"/>
        <v>Equestro</v>
      </c>
      <c r="I690" s="35" t="s">
        <v>3000</v>
      </c>
      <c r="J690" s="53" t="str">
        <f t="shared" si="83"/>
        <v>Lófelszerelés</v>
      </c>
      <c r="K690" s="53" t="s">
        <v>3007</v>
      </c>
      <c r="L690" s="35" t="str">
        <f t="shared" si="84"/>
        <v>Kötőfék és vezetőszár</v>
      </c>
      <c r="M690" s="35" t="s">
        <v>3024</v>
      </c>
      <c r="N690" s="35" t="str">
        <f t="shared" si="85"/>
        <v>Kötőfék</v>
      </c>
      <c r="O690" s="35" t="s">
        <v>3025</v>
      </c>
      <c r="P690" s="35" t="str">
        <f t="shared" si="86"/>
        <v/>
      </c>
      <c r="Q690" s="35"/>
      <c r="R690" s="50" t="s">
        <v>3192</v>
      </c>
      <c r="S690" s="35" t="s">
        <v>2378</v>
      </c>
      <c r="T690" s="34">
        <v>0</v>
      </c>
      <c r="U690" s="35">
        <v>55</v>
      </c>
      <c r="V690" s="1" t="s">
        <v>2603</v>
      </c>
      <c r="W690" s="35">
        <v>0.5</v>
      </c>
      <c r="X690" s="35" t="str">
        <f>IFERROR(
    IF(ISNUMBER(MATCH(TRIM(CLEAN(SUBSTITUTE(SUBSTITUTE(Y690, CHAR(13), ""), CHAR(10), " "))), sizeList!A:A, 0)),
        INDEX(sizeList!B:B, MATCH(TRIM(CLEAN(SUBSTITUTE(SUBSTITUTE(Y690, CHAR(13), ""), CHAR(10), " "))), sizeList!A:A, 0)),
        IF(ISNUMBER(MATCH(Y690, sizeList!A:A, 0)),
            INDEX(sizeList!B:B, MATCH(Y690, sizeList!A:A, 0)),
            IF(ISNUMBER(MATCH(TRIM(CLEAN(SUBSTITUTE(SUBSTITUTE(Y690, CHAR(13), ""), CHAR(10), " "))), sizeList!B:B, 0)),
                INDEX(sizeList!B:B, MATCH(TRIM(CLEAN(SUBSTITUTE(SUBSTITUTE(Y690, CHAR(13), ""), CHAR(10), " "))), sizeList!B:B, 0)),
                IF(ISNUMBER(MATCH(Y690, sizeList!B:B, 0)),
                    INDEX(sizeList!B:B, MATCH(Y690, sizeList!B:B, 0)),
                    "")
            )
        )
    ),
    ""
)</f>
        <v>Full</v>
      </c>
      <c r="Y690" s="35" t="s">
        <v>515</v>
      </c>
      <c r="Z690" s="35" t="s">
        <v>2646</v>
      </c>
      <c r="AA690" s="117" t="str">
        <f t="shared" si="87"/>
        <v>GREEN</v>
      </c>
      <c r="AB690" s="7" t="str">
        <f>IF(AA690="", "", IFERROR(VLOOKUP(AA690, colorList!A:B,2,FALSE),""))</f>
        <v>zöld</v>
      </c>
      <c r="AC690" s="7" t="str">
        <f>IF(Z690="", "", IFERROR(VLOOKUP(Z690, colorList!A:B,2,FALSE),""))</f>
        <v>zöld</v>
      </c>
      <c r="AD690" s="7"/>
    </row>
    <row r="691" spans="1:30" ht="60" customHeight="1" x14ac:dyDescent="0.25">
      <c r="A691" s="53" t="s">
        <v>954</v>
      </c>
      <c r="B691" s="7" t="str" cm="1">
        <f t="array" ref="B691">ProcessN2(S691,A691,C691)</f>
        <v>ET05400_GY</v>
      </c>
      <c r="C691" s="7" t="s">
        <v>1333</v>
      </c>
      <c r="D691" s="52" t="str">
        <f t="shared" si="80"/>
        <v>Equestro bélelt kötőfék vezetőszárral</v>
      </c>
      <c r="E691" s="52" t="s">
        <v>2845</v>
      </c>
      <c r="F691" s="52" t="str">
        <f t="shared" si="81"/>
        <v>Halter with double adjustment and lead rope</v>
      </c>
      <c r="G691" s="52" t="s">
        <v>2970</v>
      </c>
      <c r="H691" s="116" t="str">
        <f t="shared" si="82"/>
        <v>Equestro</v>
      </c>
      <c r="I691" s="35" t="s">
        <v>3000</v>
      </c>
      <c r="J691" s="53" t="str">
        <f t="shared" si="83"/>
        <v>Lófelszerelés</v>
      </c>
      <c r="K691" s="53" t="s">
        <v>3007</v>
      </c>
      <c r="L691" s="35" t="str">
        <f t="shared" si="84"/>
        <v>Kötőfék és vezetőszár</v>
      </c>
      <c r="M691" s="35" t="s">
        <v>3024</v>
      </c>
      <c r="N691" s="35" t="str">
        <f t="shared" si="85"/>
        <v>Kötőfék</v>
      </c>
      <c r="O691" s="35" t="s">
        <v>3025</v>
      </c>
      <c r="P691" s="35" t="str">
        <f t="shared" si="86"/>
        <v/>
      </c>
      <c r="Q691" s="35"/>
      <c r="R691" s="50" t="s">
        <v>3192</v>
      </c>
      <c r="S691" s="35" t="s">
        <v>2379</v>
      </c>
      <c r="T691" s="34">
        <v>0</v>
      </c>
      <c r="U691" s="35">
        <v>55</v>
      </c>
      <c r="V691" s="1" t="s">
        <v>2603</v>
      </c>
      <c r="W691" s="35">
        <v>0.5</v>
      </c>
      <c r="X691" s="35" t="str">
        <f>IFERROR(
    IF(ISNUMBER(MATCH(TRIM(CLEAN(SUBSTITUTE(SUBSTITUTE(Y691, CHAR(13), ""), CHAR(10), " "))), sizeList!A:A, 0)),
        INDEX(sizeList!B:B, MATCH(TRIM(CLEAN(SUBSTITUTE(SUBSTITUTE(Y691, CHAR(13), ""), CHAR(10), " "))), sizeList!A:A, 0)),
        IF(ISNUMBER(MATCH(Y691, sizeList!A:A, 0)),
            INDEX(sizeList!B:B, MATCH(Y691, sizeList!A:A, 0)),
            IF(ISNUMBER(MATCH(TRIM(CLEAN(SUBSTITUTE(SUBSTITUTE(Y691, CHAR(13), ""), CHAR(10), " "))), sizeList!B:B, 0)),
                INDEX(sizeList!B:B, MATCH(TRIM(CLEAN(SUBSTITUTE(SUBSTITUTE(Y691, CHAR(13), ""), CHAR(10), " "))), sizeList!B:B, 0)),
                IF(ISNUMBER(MATCH(Y691, sizeList!B:B, 0)),
                    INDEX(sizeList!B:B, MATCH(Y691, sizeList!B:B, 0)),
                    "")
            )
        )
    ),
    ""
)</f>
        <v>Full</v>
      </c>
      <c r="Y691" s="35" t="s">
        <v>515</v>
      </c>
      <c r="Z691" s="35" t="s">
        <v>2608</v>
      </c>
      <c r="AA691" s="117" t="str">
        <f t="shared" si="87"/>
        <v>GREY</v>
      </c>
      <c r="AB691" s="7" t="str">
        <f>IF(AA691="", "", IFERROR(VLOOKUP(AA691, colorList!A:B,2,FALSE),""))</f>
        <v>szürke</v>
      </c>
      <c r="AC691" s="7" t="str">
        <f>IF(Z691="", "", IFERROR(VLOOKUP(Z691, colorList!A:B,2,FALSE),""))</f>
        <v>szürke</v>
      </c>
      <c r="AD691" s="7"/>
    </row>
    <row r="692" spans="1:30" ht="60" customHeight="1" x14ac:dyDescent="0.25">
      <c r="A692" s="53" t="s">
        <v>954</v>
      </c>
      <c r="B692" s="7" t="str" cm="1">
        <f t="array" ref="B692">ProcessN2(S692,A692,C692)</f>
        <v>ET05400_NV</v>
      </c>
      <c r="C692" s="7" t="s">
        <v>1334</v>
      </c>
      <c r="D692" s="52" t="str">
        <f t="shared" si="80"/>
        <v>Equestro bélelt kötőfék vezetőszárral</v>
      </c>
      <c r="E692" s="52" t="s">
        <v>2845</v>
      </c>
      <c r="F692" s="52" t="str">
        <f t="shared" si="81"/>
        <v>Halter with double adjustment and lead rope</v>
      </c>
      <c r="G692" s="52" t="s">
        <v>2970</v>
      </c>
      <c r="H692" s="116" t="str">
        <f t="shared" si="82"/>
        <v>Equestro</v>
      </c>
      <c r="I692" s="35" t="s">
        <v>3000</v>
      </c>
      <c r="J692" s="53" t="str">
        <f t="shared" si="83"/>
        <v>Lófelszerelés</v>
      </c>
      <c r="K692" s="53" t="s">
        <v>3007</v>
      </c>
      <c r="L692" s="35" t="str">
        <f t="shared" si="84"/>
        <v>Kötőfék és vezetőszár</v>
      </c>
      <c r="M692" s="35" t="s">
        <v>3024</v>
      </c>
      <c r="N692" s="35" t="str">
        <f t="shared" si="85"/>
        <v>Kötőfék</v>
      </c>
      <c r="O692" s="35" t="s">
        <v>3025</v>
      </c>
      <c r="P692" s="35" t="str">
        <f t="shared" si="86"/>
        <v/>
      </c>
      <c r="Q692" s="35"/>
      <c r="R692" s="50" t="s">
        <v>3192</v>
      </c>
      <c r="S692" s="35" t="s">
        <v>2380</v>
      </c>
      <c r="T692" s="34">
        <v>0</v>
      </c>
      <c r="U692" s="35">
        <v>55</v>
      </c>
      <c r="V692" s="1" t="s">
        <v>2603</v>
      </c>
      <c r="W692" s="35">
        <v>0.5</v>
      </c>
      <c r="X692" s="35" t="str">
        <f>IFERROR(
    IF(ISNUMBER(MATCH(TRIM(CLEAN(SUBSTITUTE(SUBSTITUTE(Y692, CHAR(13), ""), CHAR(10), " "))), sizeList!A:A, 0)),
        INDEX(sizeList!B:B, MATCH(TRIM(CLEAN(SUBSTITUTE(SUBSTITUTE(Y692, CHAR(13), ""), CHAR(10), " "))), sizeList!A:A, 0)),
        IF(ISNUMBER(MATCH(Y692, sizeList!A:A, 0)),
            INDEX(sizeList!B:B, MATCH(Y692, sizeList!A:A, 0)),
            IF(ISNUMBER(MATCH(TRIM(CLEAN(SUBSTITUTE(SUBSTITUTE(Y692, CHAR(13), ""), CHAR(10), " "))), sizeList!B:B, 0)),
                INDEX(sizeList!B:B, MATCH(TRIM(CLEAN(SUBSTITUTE(SUBSTITUTE(Y692, CHAR(13), ""), CHAR(10), " "))), sizeList!B:B, 0)),
                IF(ISNUMBER(MATCH(Y692, sizeList!B:B, 0)),
                    INDEX(sizeList!B:B, MATCH(Y692, sizeList!B:B, 0)),
                    "")
            )
        )
    ),
    ""
)</f>
        <v>Full</v>
      </c>
      <c r="Y692" s="35" t="s">
        <v>515</v>
      </c>
      <c r="Z692" s="35" t="s">
        <v>2657</v>
      </c>
      <c r="AA692" s="117" t="str">
        <f t="shared" si="87"/>
        <v>NAVY</v>
      </c>
      <c r="AB692" s="7" t="str">
        <f>IF(AA692="", "", IFERROR(VLOOKUP(AA692, colorList!A:B,2,FALSE),""))</f>
        <v>tengerészkék</v>
      </c>
      <c r="AC692" s="7" t="str">
        <f>IF(Z692="", "", IFERROR(VLOOKUP(Z692, colorList!A:B,2,FALSE),""))</f>
        <v>tengerészkék</v>
      </c>
      <c r="AD692" s="7"/>
    </row>
    <row r="693" spans="1:30" ht="60" customHeight="1" x14ac:dyDescent="0.25">
      <c r="A693" s="53" t="s">
        <v>954</v>
      </c>
      <c r="B693" s="7" t="str" cm="1">
        <f t="array" ref="B693">ProcessN2(S693,A693,C693)</f>
        <v>ET05400_RE</v>
      </c>
      <c r="C693" s="7" t="s">
        <v>1335</v>
      </c>
      <c r="D693" s="52" t="str">
        <f t="shared" si="80"/>
        <v>Equestro bélelt kötőfék vezetőszárral</v>
      </c>
      <c r="E693" s="52" t="s">
        <v>2845</v>
      </c>
      <c r="F693" s="52" t="str">
        <f t="shared" si="81"/>
        <v>Halter with double adjustment and lead rope</v>
      </c>
      <c r="G693" s="52" t="s">
        <v>2970</v>
      </c>
      <c r="H693" s="116" t="str">
        <f t="shared" si="82"/>
        <v>Equestro</v>
      </c>
      <c r="I693" s="35" t="s">
        <v>3000</v>
      </c>
      <c r="J693" s="53" t="str">
        <f t="shared" si="83"/>
        <v>Lófelszerelés</v>
      </c>
      <c r="K693" s="53" t="s">
        <v>3007</v>
      </c>
      <c r="L693" s="35" t="str">
        <f t="shared" si="84"/>
        <v>Kötőfék és vezetőszár</v>
      </c>
      <c r="M693" s="35" t="s">
        <v>3024</v>
      </c>
      <c r="N693" s="35" t="str">
        <f t="shared" si="85"/>
        <v>Kötőfék</v>
      </c>
      <c r="O693" s="35" t="s">
        <v>3025</v>
      </c>
      <c r="P693" s="35" t="str">
        <f t="shared" si="86"/>
        <v/>
      </c>
      <c r="Q693" s="35"/>
      <c r="R693" s="50" t="s">
        <v>3192</v>
      </c>
      <c r="S693" s="35" t="s">
        <v>2381</v>
      </c>
      <c r="T693" s="34">
        <v>0</v>
      </c>
      <c r="U693" s="35">
        <v>55</v>
      </c>
      <c r="V693" s="1" t="s">
        <v>2603</v>
      </c>
      <c r="W693" s="35">
        <v>0.5</v>
      </c>
      <c r="X693" s="35" t="str">
        <f>IFERROR(
    IF(ISNUMBER(MATCH(TRIM(CLEAN(SUBSTITUTE(SUBSTITUTE(Y693, CHAR(13), ""), CHAR(10), " "))), sizeList!A:A, 0)),
        INDEX(sizeList!B:B, MATCH(TRIM(CLEAN(SUBSTITUTE(SUBSTITUTE(Y693, CHAR(13), ""), CHAR(10), " "))), sizeList!A:A, 0)),
        IF(ISNUMBER(MATCH(Y693, sizeList!A:A, 0)),
            INDEX(sizeList!B:B, MATCH(Y693, sizeList!A:A, 0)),
            IF(ISNUMBER(MATCH(TRIM(CLEAN(SUBSTITUTE(SUBSTITUTE(Y693, CHAR(13), ""), CHAR(10), " "))), sizeList!B:B, 0)),
                INDEX(sizeList!B:B, MATCH(TRIM(CLEAN(SUBSTITUTE(SUBSTITUTE(Y693, CHAR(13), ""), CHAR(10), " "))), sizeList!B:B, 0)),
                IF(ISNUMBER(MATCH(Y693, sizeList!B:B, 0)),
                    INDEX(sizeList!B:B, MATCH(Y693, sizeList!B:B, 0)),
                    "")
            )
        )
    ),
    ""
)</f>
        <v>Full</v>
      </c>
      <c r="Y693" s="35" t="s">
        <v>515</v>
      </c>
      <c r="Z693" s="35" t="s">
        <v>2640</v>
      </c>
      <c r="AA693" s="117" t="str">
        <f t="shared" si="87"/>
        <v>RED</v>
      </c>
      <c r="AB693" s="7" t="str">
        <f>IF(AA693="", "", IFERROR(VLOOKUP(AA693, colorList!A:B,2,FALSE),""))</f>
        <v>piros</v>
      </c>
      <c r="AC693" s="7" t="str">
        <f>IF(Z693="", "", IFERROR(VLOOKUP(Z693, colorList!A:B,2,FALSE),""))</f>
        <v>piros</v>
      </c>
      <c r="AD693" s="7"/>
    </row>
    <row r="694" spans="1:30" ht="60" customHeight="1" x14ac:dyDescent="0.25">
      <c r="A694" s="53" t="s">
        <v>954</v>
      </c>
      <c r="B694" s="7" t="str" cm="1">
        <f t="array" ref="B694">ProcessN2(S694,A694,C694)</f>
        <v>ET05400_ROY</v>
      </c>
      <c r="C694" s="7" t="s">
        <v>1274</v>
      </c>
      <c r="D694" s="52" t="str">
        <f t="shared" si="80"/>
        <v>Equestro bélelt kötőfék vezetőszárral</v>
      </c>
      <c r="E694" s="52" t="s">
        <v>2845</v>
      </c>
      <c r="F694" s="52" t="str">
        <f t="shared" si="81"/>
        <v>Halter with double adjustment and lead rope</v>
      </c>
      <c r="G694" s="52" t="s">
        <v>2970</v>
      </c>
      <c r="H694" s="116" t="str">
        <f t="shared" si="82"/>
        <v>Equestro</v>
      </c>
      <c r="I694" s="35" t="s">
        <v>3000</v>
      </c>
      <c r="J694" s="53" t="str">
        <f t="shared" si="83"/>
        <v>Lófelszerelés</v>
      </c>
      <c r="K694" s="53" t="s">
        <v>3007</v>
      </c>
      <c r="L694" s="35" t="str">
        <f t="shared" si="84"/>
        <v>Kötőfék és vezetőszár</v>
      </c>
      <c r="M694" s="35" t="s">
        <v>3024</v>
      </c>
      <c r="N694" s="35" t="str">
        <f t="shared" si="85"/>
        <v>Kötőfék</v>
      </c>
      <c r="O694" s="35" t="s">
        <v>3025</v>
      </c>
      <c r="P694" s="35" t="str">
        <f t="shared" si="86"/>
        <v/>
      </c>
      <c r="Q694" s="35"/>
      <c r="R694" s="50" t="s">
        <v>3192</v>
      </c>
      <c r="S694" s="35" t="s">
        <v>2382</v>
      </c>
      <c r="T694" s="34">
        <v>0</v>
      </c>
      <c r="U694" s="35">
        <v>55</v>
      </c>
      <c r="V694" s="1" t="s">
        <v>2603</v>
      </c>
      <c r="W694" s="35">
        <v>0.5</v>
      </c>
      <c r="X694" s="35" t="str">
        <f>IFERROR(
    IF(ISNUMBER(MATCH(TRIM(CLEAN(SUBSTITUTE(SUBSTITUTE(Y694, CHAR(13), ""), CHAR(10), " "))), sizeList!A:A, 0)),
        INDEX(sizeList!B:B, MATCH(TRIM(CLEAN(SUBSTITUTE(SUBSTITUTE(Y694, CHAR(13), ""), CHAR(10), " "))), sizeList!A:A, 0)),
        IF(ISNUMBER(MATCH(Y694, sizeList!A:A, 0)),
            INDEX(sizeList!B:B, MATCH(Y694, sizeList!A:A, 0)),
            IF(ISNUMBER(MATCH(TRIM(CLEAN(SUBSTITUTE(SUBSTITUTE(Y694, CHAR(13), ""), CHAR(10), " "))), sizeList!B:B, 0)),
                INDEX(sizeList!B:B, MATCH(TRIM(CLEAN(SUBSTITUTE(SUBSTITUTE(Y694, CHAR(13), ""), CHAR(10), " "))), sizeList!B:B, 0)),
                IF(ISNUMBER(MATCH(Y694, sizeList!B:B, 0)),
                    INDEX(sizeList!B:B, MATCH(Y694, sizeList!B:B, 0)),
                    "")
            )
        )
    ),
    ""
)</f>
        <v>Full</v>
      </c>
      <c r="Y694" s="35" t="s">
        <v>515</v>
      </c>
      <c r="Z694" s="35" t="s">
        <v>2652</v>
      </c>
      <c r="AA694" s="117" t="str">
        <f t="shared" si="87"/>
        <v>ROYAL BLUE</v>
      </c>
      <c r="AB694" s="7" t="str">
        <f>IF(AA694="", "", IFERROR(VLOOKUP(AA694, colorList!A:B,2,FALSE),""))</f>
        <v>királykék</v>
      </c>
      <c r="AC694" s="7" t="str">
        <f>IF(Z694="", "", IFERROR(VLOOKUP(Z694, colorList!A:B,2,FALSE),""))</f>
        <v>királykék</v>
      </c>
      <c r="AD694" s="7"/>
    </row>
    <row r="695" spans="1:30" ht="60" customHeight="1" x14ac:dyDescent="0.25">
      <c r="A695" s="53" t="s">
        <v>955</v>
      </c>
      <c r="B695" s="7" t="str" cm="1">
        <f t="array" ref="B695">ProcessN2(S695,A695,C695)</f>
        <v>ET05450_BK</v>
      </c>
      <c r="C695" s="7" t="s">
        <v>1203</v>
      </c>
      <c r="D695" s="52" t="str">
        <f t="shared" si="80"/>
        <v>Equestro puha bőr kötőfék</v>
      </c>
      <c r="E695" s="52" t="s">
        <v>2846</v>
      </c>
      <c r="F695" s="52" t="str">
        <f t="shared" si="81"/>
        <v>Soft leather halter with durable buckles</v>
      </c>
      <c r="G695" s="52" t="s">
        <v>2971</v>
      </c>
      <c r="H695" s="116" t="str">
        <f t="shared" si="82"/>
        <v>Equestro</v>
      </c>
      <c r="I695" s="35" t="s">
        <v>3000</v>
      </c>
      <c r="J695" s="53" t="str">
        <f t="shared" si="83"/>
        <v>Lófelszerelés</v>
      </c>
      <c r="K695" s="53" t="s">
        <v>3007</v>
      </c>
      <c r="L695" s="35" t="str">
        <f t="shared" si="84"/>
        <v>Kötőfék és vezetőszár</v>
      </c>
      <c r="M695" s="35" t="s">
        <v>3024</v>
      </c>
      <c r="N695" s="35" t="str">
        <f t="shared" si="85"/>
        <v>Kötőfék</v>
      </c>
      <c r="O695" s="35" t="s">
        <v>3025</v>
      </c>
      <c r="P695" s="35" t="str">
        <f t="shared" si="86"/>
        <v/>
      </c>
      <c r="Q695" s="35"/>
      <c r="R695" s="50" t="s">
        <v>3197</v>
      </c>
      <c r="S695" s="35" t="s">
        <v>2383</v>
      </c>
      <c r="T695" s="34">
        <v>0</v>
      </c>
      <c r="U695" s="35">
        <v>64.5</v>
      </c>
      <c r="V695" s="1" t="s">
        <v>2603</v>
      </c>
      <c r="W695" s="35">
        <v>0.5</v>
      </c>
      <c r="X695" s="35" t="str">
        <f>IFERROR(
    IF(ISNUMBER(MATCH(TRIM(CLEAN(SUBSTITUTE(SUBSTITUTE(Y695, CHAR(13), ""), CHAR(10), " "))), sizeList!A:A, 0)),
        INDEX(sizeList!B:B, MATCH(TRIM(CLEAN(SUBSTITUTE(SUBSTITUTE(Y695, CHAR(13), ""), CHAR(10), " "))), sizeList!A:A, 0)),
        IF(ISNUMBER(MATCH(Y695, sizeList!A:A, 0)),
            INDEX(sizeList!B:B, MATCH(Y695, sizeList!A:A, 0)),
            IF(ISNUMBER(MATCH(TRIM(CLEAN(SUBSTITUTE(SUBSTITUTE(Y695, CHAR(13), ""), CHAR(10), " "))), sizeList!B:B, 0)),
                INDEX(sizeList!B:B, MATCH(TRIM(CLEAN(SUBSTITUTE(SUBSTITUTE(Y695, CHAR(13), ""), CHAR(10), " "))), sizeList!B:B, 0)),
                IF(ISNUMBER(MATCH(Y695, sizeList!B:B, 0)),
                    INDEX(sizeList!B:B, MATCH(Y695, sizeList!B:B, 0)),
                    "")
            )
        )
    ),
    ""
)</f>
        <v>Póni</v>
      </c>
      <c r="Y695" s="35" t="s">
        <v>504</v>
      </c>
      <c r="Z695" s="35" t="s">
        <v>2604</v>
      </c>
      <c r="AA695" s="117" t="str">
        <f t="shared" si="87"/>
        <v>BLACK</v>
      </c>
      <c r="AB695" s="7" t="str">
        <f>IF(AA695="", "", IFERROR(VLOOKUP(AA695, colorList!A:B,2,FALSE),""))</f>
        <v>fekete</v>
      </c>
      <c r="AC695" s="7" t="str">
        <f>IF(Z695="", "", IFERROR(VLOOKUP(Z695, colorList!A:B,2,FALSE),""))</f>
        <v>fekete</v>
      </c>
      <c r="AD695" s="7"/>
    </row>
    <row r="696" spans="1:30" ht="60" customHeight="1" x14ac:dyDescent="0.25">
      <c r="A696" s="53" t="s">
        <v>955</v>
      </c>
      <c r="B696" s="7" t="str" cm="1">
        <f t="array" ref="B696">ProcessN2(S696,A696,C696)</f>
        <v>ET05450_TM</v>
      </c>
      <c r="C696" s="7" t="s">
        <v>1209</v>
      </c>
      <c r="D696" s="52" t="str">
        <f t="shared" si="80"/>
        <v>Equestro puha bőr kötőfék</v>
      </c>
      <c r="E696" s="52" t="s">
        <v>2846</v>
      </c>
      <c r="F696" s="52" t="str">
        <f t="shared" si="81"/>
        <v>Soft leather halter with durable buckles</v>
      </c>
      <c r="G696" s="52" t="s">
        <v>2971</v>
      </c>
      <c r="H696" s="116" t="str">
        <f t="shared" si="82"/>
        <v>Equestro</v>
      </c>
      <c r="I696" s="35" t="s">
        <v>3000</v>
      </c>
      <c r="J696" s="53" t="str">
        <f t="shared" si="83"/>
        <v>Lófelszerelés</v>
      </c>
      <c r="K696" s="53" t="s">
        <v>3007</v>
      </c>
      <c r="L696" s="35" t="str">
        <f t="shared" si="84"/>
        <v>Kötőfék és vezetőszár</v>
      </c>
      <c r="M696" s="35" t="s">
        <v>3024</v>
      </c>
      <c r="N696" s="35" t="str">
        <f t="shared" si="85"/>
        <v>Kötőfék</v>
      </c>
      <c r="O696" s="35" t="s">
        <v>3025</v>
      </c>
      <c r="P696" s="35" t="str">
        <f t="shared" si="86"/>
        <v/>
      </c>
      <c r="Q696" s="35"/>
      <c r="R696" s="50" t="s">
        <v>3197</v>
      </c>
      <c r="S696" s="35" t="s">
        <v>2384</v>
      </c>
      <c r="T696" s="34">
        <v>0</v>
      </c>
      <c r="U696" s="35">
        <v>64.5</v>
      </c>
      <c r="V696" s="1" t="s">
        <v>2603</v>
      </c>
      <c r="W696" s="35">
        <v>0.5</v>
      </c>
      <c r="X696" s="35" t="str">
        <f>IFERROR(
    IF(ISNUMBER(MATCH(TRIM(CLEAN(SUBSTITUTE(SUBSTITUTE(Y696, CHAR(13), ""), CHAR(10), " "))), sizeList!A:A, 0)),
        INDEX(sizeList!B:B, MATCH(TRIM(CLEAN(SUBSTITUTE(SUBSTITUTE(Y696, CHAR(13), ""), CHAR(10), " "))), sizeList!A:A, 0)),
        IF(ISNUMBER(MATCH(Y696, sizeList!A:A, 0)),
            INDEX(sizeList!B:B, MATCH(Y696, sizeList!A:A, 0)),
            IF(ISNUMBER(MATCH(TRIM(CLEAN(SUBSTITUTE(SUBSTITUTE(Y696, CHAR(13), ""), CHAR(10), " "))), sizeList!B:B, 0)),
                INDEX(sizeList!B:B, MATCH(TRIM(CLEAN(SUBSTITUTE(SUBSTITUTE(Y696, CHAR(13), ""), CHAR(10), " "))), sizeList!B:B, 0)),
                IF(ISNUMBER(MATCH(Y696, sizeList!B:B, 0)),
                    INDEX(sizeList!B:B, MATCH(Y696, sizeList!B:B, 0)),
                    "")
            )
        )
    ),
    ""
)</f>
        <v>Póni</v>
      </c>
      <c r="Y696" s="35" t="s">
        <v>504</v>
      </c>
      <c r="Z696" s="35" t="s">
        <v>2605</v>
      </c>
      <c r="AA696" s="117" t="str">
        <f t="shared" si="87"/>
        <v>DARK BROWN</v>
      </c>
      <c r="AB696" s="7" t="str">
        <f>IF(AA696="", "", IFERROR(VLOOKUP(AA696, colorList!A:B,2,FALSE),""))</f>
        <v>sötétbarna</v>
      </c>
      <c r="AC696" s="7" t="str">
        <f>IF(Z696="", "", IFERROR(VLOOKUP(Z696, colorList!A:B,2,FALSE),""))</f>
        <v>sötétbarna</v>
      </c>
      <c r="AD696" s="7"/>
    </row>
    <row r="697" spans="1:30" ht="60" customHeight="1" x14ac:dyDescent="0.25">
      <c r="A697" s="53" t="s">
        <v>955</v>
      </c>
      <c r="B697" s="7" t="str" cm="1">
        <f t="array" ref="B697">ProcessN2(S697,A697,C697)</f>
        <v>ET05450_BK</v>
      </c>
      <c r="C697" s="7" t="s">
        <v>1204</v>
      </c>
      <c r="D697" s="52" t="str">
        <f t="shared" si="80"/>
        <v>Equestro puha bőr kötőfék</v>
      </c>
      <c r="E697" s="52" t="s">
        <v>2846</v>
      </c>
      <c r="F697" s="52" t="str">
        <f t="shared" si="81"/>
        <v>Soft leather halter with durable buckles</v>
      </c>
      <c r="G697" s="52" t="s">
        <v>2971</v>
      </c>
      <c r="H697" s="116" t="str">
        <f t="shared" si="82"/>
        <v>Equestro</v>
      </c>
      <c r="I697" s="35" t="s">
        <v>3000</v>
      </c>
      <c r="J697" s="53" t="str">
        <f t="shared" si="83"/>
        <v>Lófelszerelés</v>
      </c>
      <c r="K697" s="53" t="s">
        <v>3007</v>
      </c>
      <c r="L697" s="35" t="str">
        <f t="shared" si="84"/>
        <v>Kötőfék és vezetőszár</v>
      </c>
      <c r="M697" s="35" t="s">
        <v>3024</v>
      </c>
      <c r="N697" s="35" t="str">
        <f t="shared" si="85"/>
        <v>Kötőfék</v>
      </c>
      <c r="O697" s="35" t="s">
        <v>3025</v>
      </c>
      <c r="P697" s="35" t="str">
        <f t="shared" si="86"/>
        <v/>
      </c>
      <c r="Q697" s="35"/>
      <c r="R697" s="50" t="s">
        <v>3197</v>
      </c>
      <c r="S697" s="35" t="s">
        <v>2385</v>
      </c>
      <c r="T697" s="34">
        <v>0</v>
      </c>
      <c r="U697" s="35">
        <v>64.5</v>
      </c>
      <c r="V697" s="1" t="s">
        <v>2603</v>
      </c>
      <c r="W697" s="35">
        <v>0.5</v>
      </c>
      <c r="X697" s="35" t="str">
        <f>IFERROR(
    IF(ISNUMBER(MATCH(TRIM(CLEAN(SUBSTITUTE(SUBSTITUTE(Y697, CHAR(13), ""), CHAR(10), " "))), sizeList!A:A, 0)),
        INDEX(sizeList!B:B, MATCH(TRIM(CLEAN(SUBSTITUTE(SUBSTITUTE(Y697, CHAR(13), ""), CHAR(10), " "))), sizeList!A:A, 0)),
        IF(ISNUMBER(MATCH(Y697, sizeList!A:A, 0)),
            INDEX(sizeList!B:B, MATCH(Y697, sizeList!A:A, 0)),
            IF(ISNUMBER(MATCH(TRIM(CLEAN(SUBSTITUTE(SUBSTITUTE(Y697, CHAR(13), ""), CHAR(10), " "))), sizeList!B:B, 0)),
                INDEX(sizeList!B:B, MATCH(TRIM(CLEAN(SUBSTITUTE(SUBSTITUTE(Y697, CHAR(13), ""), CHAR(10), " "))), sizeList!B:B, 0)),
                IF(ISNUMBER(MATCH(Y697, sizeList!B:B, 0)),
                    INDEX(sizeList!B:B, MATCH(Y697, sizeList!B:B, 0)),
                    "")
            )
        )
    ),
    ""
)</f>
        <v>Cob</v>
      </c>
      <c r="Y697" s="35" t="s">
        <v>509</v>
      </c>
      <c r="Z697" s="35" t="s">
        <v>2604</v>
      </c>
      <c r="AA697" s="117" t="str">
        <f t="shared" si="87"/>
        <v>BLACK</v>
      </c>
      <c r="AB697" s="7" t="str">
        <f>IF(AA697="", "", IFERROR(VLOOKUP(AA697, colorList!A:B,2,FALSE),""))</f>
        <v>fekete</v>
      </c>
      <c r="AC697" s="7" t="str">
        <f>IF(Z697="", "", IFERROR(VLOOKUP(Z697, colorList!A:B,2,FALSE),""))</f>
        <v>fekete</v>
      </c>
      <c r="AD697" s="7"/>
    </row>
    <row r="698" spans="1:30" ht="60" customHeight="1" x14ac:dyDescent="0.25">
      <c r="A698" s="53" t="s">
        <v>955</v>
      </c>
      <c r="B698" s="7" t="str" cm="1">
        <f t="array" ref="B698">ProcessN2(S698,A698,C698)</f>
        <v>ET05450_TM</v>
      </c>
      <c r="C698" s="7" t="s">
        <v>1210</v>
      </c>
      <c r="D698" s="52" t="str">
        <f t="shared" si="80"/>
        <v>Equestro puha bőr kötőfék</v>
      </c>
      <c r="E698" s="52" t="s">
        <v>2846</v>
      </c>
      <c r="F698" s="52" t="str">
        <f t="shared" si="81"/>
        <v>Soft leather halter with durable buckles</v>
      </c>
      <c r="G698" s="52" t="s">
        <v>2971</v>
      </c>
      <c r="H698" s="116" t="str">
        <f t="shared" si="82"/>
        <v>Equestro</v>
      </c>
      <c r="I698" s="35" t="s">
        <v>3000</v>
      </c>
      <c r="J698" s="53" t="str">
        <f t="shared" si="83"/>
        <v>Lófelszerelés</v>
      </c>
      <c r="K698" s="53" t="s">
        <v>3007</v>
      </c>
      <c r="L698" s="35" t="str">
        <f t="shared" si="84"/>
        <v>Kötőfék és vezetőszár</v>
      </c>
      <c r="M698" s="35" t="s">
        <v>3024</v>
      </c>
      <c r="N698" s="35" t="str">
        <f t="shared" si="85"/>
        <v>Kötőfék</v>
      </c>
      <c r="O698" s="35" t="s">
        <v>3025</v>
      </c>
      <c r="P698" s="35" t="str">
        <f t="shared" si="86"/>
        <v/>
      </c>
      <c r="Q698" s="35"/>
      <c r="R698" s="50" t="s">
        <v>3197</v>
      </c>
      <c r="S698" s="35" t="s">
        <v>2386</v>
      </c>
      <c r="T698" s="34">
        <v>0</v>
      </c>
      <c r="U698" s="35">
        <v>64.5</v>
      </c>
      <c r="V698" s="1" t="s">
        <v>2603</v>
      </c>
      <c r="W698" s="35">
        <v>0.5</v>
      </c>
      <c r="X698" s="35" t="str">
        <f>IFERROR(
    IF(ISNUMBER(MATCH(TRIM(CLEAN(SUBSTITUTE(SUBSTITUTE(Y698, CHAR(13), ""), CHAR(10), " "))), sizeList!A:A, 0)),
        INDEX(sizeList!B:B, MATCH(TRIM(CLEAN(SUBSTITUTE(SUBSTITUTE(Y698, CHAR(13), ""), CHAR(10), " "))), sizeList!A:A, 0)),
        IF(ISNUMBER(MATCH(Y698, sizeList!A:A, 0)),
            INDEX(sizeList!B:B, MATCH(Y698, sizeList!A:A, 0)),
            IF(ISNUMBER(MATCH(TRIM(CLEAN(SUBSTITUTE(SUBSTITUTE(Y698, CHAR(13), ""), CHAR(10), " "))), sizeList!B:B, 0)),
                INDEX(sizeList!B:B, MATCH(TRIM(CLEAN(SUBSTITUTE(SUBSTITUTE(Y698, CHAR(13), ""), CHAR(10), " "))), sizeList!B:B, 0)),
                IF(ISNUMBER(MATCH(Y698, sizeList!B:B, 0)),
                    INDEX(sizeList!B:B, MATCH(Y698, sizeList!B:B, 0)),
                    "")
            )
        )
    ),
    ""
)</f>
        <v>Cob</v>
      </c>
      <c r="Y698" s="35" t="s">
        <v>509</v>
      </c>
      <c r="Z698" s="35" t="s">
        <v>2605</v>
      </c>
      <c r="AA698" s="117" t="str">
        <f t="shared" si="87"/>
        <v>DARK BROWN</v>
      </c>
      <c r="AB698" s="7" t="str">
        <f>IF(AA698="", "", IFERROR(VLOOKUP(AA698, colorList!A:B,2,FALSE),""))</f>
        <v>sötétbarna</v>
      </c>
      <c r="AC698" s="7" t="str">
        <f>IF(Z698="", "", IFERROR(VLOOKUP(Z698, colorList!A:B,2,FALSE),""))</f>
        <v>sötétbarna</v>
      </c>
      <c r="AD698" s="7"/>
    </row>
    <row r="699" spans="1:30" ht="60" customHeight="1" x14ac:dyDescent="0.25">
      <c r="A699" s="53" t="s">
        <v>955</v>
      </c>
      <c r="B699" s="7" t="str" cm="1">
        <f t="array" ref="B699">ProcessN2(S699,A699,C699)</f>
        <v>ET05450_BK</v>
      </c>
      <c r="C699" s="7" t="s">
        <v>1205</v>
      </c>
      <c r="D699" s="52" t="str">
        <f t="shared" si="80"/>
        <v>Equestro puha bőr kötőfék</v>
      </c>
      <c r="E699" s="52" t="s">
        <v>2846</v>
      </c>
      <c r="F699" s="52" t="str">
        <f t="shared" si="81"/>
        <v>Soft leather halter with durable buckles</v>
      </c>
      <c r="G699" s="52" t="s">
        <v>2971</v>
      </c>
      <c r="H699" s="116" t="str">
        <f t="shared" si="82"/>
        <v>Equestro</v>
      </c>
      <c r="I699" s="35" t="s">
        <v>3000</v>
      </c>
      <c r="J699" s="53" t="str">
        <f t="shared" si="83"/>
        <v>Lófelszerelés</v>
      </c>
      <c r="K699" s="53" t="s">
        <v>3007</v>
      </c>
      <c r="L699" s="35" t="str">
        <f t="shared" si="84"/>
        <v>Kötőfék és vezetőszár</v>
      </c>
      <c r="M699" s="35" t="s">
        <v>3024</v>
      </c>
      <c r="N699" s="35" t="str">
        <f t="shared" si="85"/>
        <v>Kötőfék</v>
      </c>
      <c r="O699" s="35" t="s">
        <v>3025</v>
      </c>
      <c r="P699" s="35" t="str">
        <f t="shared" si="86"/>
        <v/>
      </c>
      <c r="Q699" s="35"/>
      <c r="R699" s="50" t="s">
        <v>3197</v>
      </c>
      <c r="S699" s="35" t="s">
        <v>2387</v>
      </c>
      <c r="T699" s="34">
        <v>0</v>
      </c>
      <c r="U699" s="35">
        <v>64.5</v>
      </c>
      <c r="V699" s="1" t="s">
        <v>2603</v>
      </c>
      <c r="W699" s="35">
        <v>0.5</v>
      </c>
      <c r="X699" s="35" t="str">
        <f>IFERROR(
    IF(ISNUMBER(MATCH(TRIM(CLEAN(SUBSTITUTE(SUBSTITUTE(Y699, CHAR(13), ""), CHAR(10), " "))), sizeList!A:A, 0)),
        INDEX(sizeList!B:B, MATCH(TRIM(CLEAN(SUBSTITUTE(SUBSTITUTE(Y699, CHAR(13), ""), CHAR(10), " "))), sizeList!A:A, 0)),
        IF(ISNUMBER(MATCH(Y699, sizeList!A:A, 0)),
            INDEX(sizeList!B:B, MATCH(Y699, sizeList!A:A, 0)),
            IF(ISNUMBER(MATCH(TRIM(CLEAN(SUBSTITUTE(SUBSTITUTE(Y699, CHAR(13), ""), CHAR(10), " "))), sizeList!B:B, 0)),
                INDEX(sizeList!B:B, MATCH(TRIM(CLEAN(SUBSTITUTE(SUBSTITUTE(Y699, CHAR(13), ""), CHAR(10), " "))), sizeList!B:B, 0)),
                IF(ISNUMBER(MATCH(Y699, sizeList!B:B, 0)),
                    INDEX(sizeList!B:B, MATCH(Y699, sizeList!B:B, 0)),
                    "")
            )
        )
    ),
    ""
)</f>
        <v>Full</v>
      </c>
      <c r="Y699" s="35" t="s">
        <v>515</v>
      </c>
      <c r="Z699" s="35" t="s">
        <v>2604</v>
      </c>
      <c r="AA699" s="117" t="str">
        <f t="shared" si="87"/>
        <v>BLACK</v>
      </c>
      <c r="AB699" s="7" t="str">
        <f>IF(AA699="", "", IFERROR(VLOOKUP(AA699, colorList!A:B,2,FALSE),""))</f>
        <v>fekete</v>
      </c>
      <c r="AC699" s="7" t="str">
        <f>IF(Z699="", "", IFERROR(VLOOKUP(Z699, colorList!A:B,2,FALSE),""))</f>
        <v>fekete</v>
      </c>
      <c r="AD699" s="7"/>
    </row>
    <row r="700" spans="1:30" ht="60" customHeight="1" x14ac:dyDescent="0.25">
      <c r="A700" s="53" t="s">
        <v>955</v>
      </c>
      <c r="B700" s="7" t="str" cm="1">
        <f t="array" ref="B700">ProcessN2(S700,A700,C700)</f>
        <v>ET05450_TM</v>
      </c>
      <c r="C700" s="7" t="s">
        <v>1211</v>
      </c>
      <c r="D700" s="52" t="str">
        <f t="shared" si="80"/>
        <v>Equestro puha bőr kötőfék</v>
      </c>
      <c r="E700" s="52" t="s">
        <v>2846</v>
      </c>
      <c r="F700" s="52" t="str">
        <f t="shared" si="81"/>
        <v>Soft leather halter with durable buckles</v>
      </c>
      <c r="G700" s="52" t="s">
        <v>2971</v>
      </c>
      <c r="H700" s="116" t="str">
        <f t="shared" si="82"/>
        <v>Equestro</v>
      </c>
      <c r="I700" s="35" t="s">
        <v>3000</v>
      </c>
      <c r="J700" s="53" t="str">
        <f t="shared" si="83"/>
        <v>Lófelszerelés</v>
      </c>
      <c r="K700" s="53" t="s">
        <v>3007</v>
      </c>
      <c r="L700" s="35" t="str">
        <f t="shared" si="84"/>
        <v>Kötőfék és vezetőszár</v>
      </c>
      <c r="M700" s="35" t="s">
        <v>3024</v>
      </c>
      <c r="N700" s="35" t="str">
        <f t="shared" si="85"/>
        <v>Kötőfék</v>
      </c>
      <c r="O700" s="35" t="s">
        <v>3025</v>
      </c>
      <c r="P700" s="35" t="str">
        <f t="shared" si="86"/>
        <v/>
      </c>
      <c r="Q700" s="35"/>
      <c r="R700" s="50" t="s">
        <v>3197</v>
      </c>
      <c r="S700" s="35" t="s">
        <v>2388</v>
      </c>
      <c r="T700" s="34">
        <v>0</v>
      </c>
      <c r="U700" s="35">
        <v>64.5</v>
      </c>
      <c r="V700" s="1" t="s">
        <v>2603</v>
      </c>
      <c r="W700" s="35">
        <v>0.5</v>
      </c>
      <c r="X700" s="35" t="str">
        <f>IFERROR(
    IF(ISNUMBER(MATCH(TRIM(CLEAN(SUBSTITUTE(SUBSTITUTE(Y700, CHAR(13), ""), CHAR(10), " "))), sizeList!A:A, 0)),
        INDEX(sizeList!B:B, MATCH(TRIM(CLEAN(SUBSTITUTE(SUBSTITUTE(Y700, CHAR(13), ""), CHAR(10), " "))), sizeList!A:A, 0)),
        IF(ISNUMBER(MATCH(Y700, sizeList!A:A, 0)),
            INDEX(sizeList!B:B, MATCH(Y700, sizeList!A:A, 0)),
            IF(ISNUMBER(MATCH(TRIM(CLEAN(SUBSTITUTE(SUBSTITUTE(Y700, CHAR(13), ""), CHAR(10), " "))), sizeList!B:B, 0)),
                INDEX(sizeList!B:B, MATCH(TRIM(CLEAN(SUBSTITUTE(SUBSTITUTE(Y700, CHAR(13), ""), CHAR(10), " "))), sizeList!B:B, 0)),
                IF(ISNUMBER(MATCH(Y700, sizeList!B:B, 0)),
                    INDEX(sizeList!B:B, MATCH(Y700, sizeList!B:B, 0)),
                    "")
            )
        )
    ),
    ""
)</f>
        <v>Full</v>
      </c>
      <c r="Y700" s="35" t="s">
        <v>515</v>
      </c>
      <c r="Z700" s="35" t="s">
        <v>2605</v>
      </c>
      <c r="AA700" s="117" t="str">
        <f t="shared" si="87"/>
        <v>DARK BROWN</v>
      </c>
      <c r="AB700" s="7" t="str">
        <f>IF(AA700="", "", IFERROR(VLOOKUP(AA700, colorList!A:B,2,FALSE),""))</f>
        <v>sötétbarna</v>
      </c>
      <c r="AC700" s="7" t="str">
        <f>IF(Z700="", "", IFERROR(VLOOKUP(Z700, colorList!A:B,2,FALSE),""))</f>
        <v>sötétbarna</v>
      </c>
      <c r="AD700" s="7"/>
    </row>
    <row r="701" spans="1:30" ht="60" customHeight="1" x14ac:dyDescent="0.25">
      <c r="A701" s="53" t="s">
        <v>906</v>
      </c>
      <c r="B701" s="7" t="str" cm="1">
        <f t="array" ref="B701">ProcessN2(S701,A701,C701)</f>
        <v>ETH00002_BK</v>
      </c>
      <c r="C701" s="7" t="s">
        <v>1185</v>
      </c>
      <c r="D701" s="52" t="str">
        <f t="shared" si="80"/>
        <v>Equestro kishasvédős formázott bőrheveder</v>
      </c>
      <c r="E701" s="52" t="s">
        <v>2800</v>
      </c>
      <c r="F701" s="52" t="str">
        <f t="shared" si="81"/>
        <v>Jumping girth shaped leather</v>
      </c>
      <c r="G701" s="52" t="s">
        <v>2922</v>
      </c>
      <c r="H701" s="116" t="str">
        <f t="shared" si="82"/>
        <v>Equestro</v>
      </c>
      <c r="I701" s="35" t="s">
        <v>3000</v>
      </c>
      <c r="J701" s="53" t="str">
        <f t="shared" si="83"/>
        <v>Lófelszerelés</v>
      </c>
      <c r="K701" s="53" t="s">
        <v>3007</v>
      </c>
      <c r="L701" s="53" t="str">
        <f t="shared" si="84"/>
        <v>Nyereg és tartozékai</v>
      </c>
      <c r="M701" s="53" t="s">
        <v>3008</v>
      </c>
      <c r="N701" s="35" t="str">
        <f t="shared" si="85"/>
        <v>Heveder</v>
      </c>
      <c r="O701" s="35" t="s">
        <v>3009</v>
      </c>
      <c r="P701" s="53" t="str">
        <f t="shared" si="86"/>
        <v>Hasvédős heveder</v>
      </c>
      <c r="Q701" s="53" t="s">
        <v>3012</v>
      </c>
      <c r="R701" s="55" t="s">
        <v>3152</v>
      </c>
      <c r="S701" s="35" t="s">
        <v>1844</v>
      </c>
      <c r="T701" s="34">
        <v>0</v>
      </c>
      <c r="U701" s="35">
        <v>108</v>
      </c>
      <c r="V701" s="1" t="s">
        <v>2603</v>
      </c>
      <c r="W701" s="55">
        <v>1</v>
      </c>
      <c r="X701" s="35" t="str">
        <f>IFERROR(
    IF(ISNUMBER(MATCH(TRIM(CLEAN(SUBSTITUTE(SUBSTITUTE(Y701, CHAR(13), ""), CHAR(10), " "))), sizeList!A:A, 0)),
        INDEX(sizeList!B:B, MATCH(TRIM(CLEAN(SUBSTITUTE(SUBSTITUTE(Y701, CHAR(13), ""), CHAR(10), " "))), sizeList!A:A, 0)),
        IF(ISNUMBER(MATCH(Y701, sizeList!A:A, 0)),
            INDEX(sizeList!B:B, MATCH(Y701, sizeList!A:A, 0)),
            IF(ISNUMBER(MATCH(TRIM(CLEAN(SUBSTITUTE(SUBSTITUTE(Y701, CHAR(13), ""), CHAR(10), " "))), sizeList!B:B, 0)),
                INDEX(sizeList!B:B, MATCH(TRIM(CLEAN(SUBSTITUTE(SUBSTITUTE(Y701, CHAR(13), ""), CHAR(10), " "))), sizeList!B:B, 0)),
                IF(ISNUMBER(MATCH(Y701, sizeList!B:B, 0)),
                    INDEX(sizeList!B:B, MATCH(Y701, sizeList!B:B, 0)),
                    "")
            )
        )
    ),
    ""
)</f>
        <v>100 cm</v>
      </c>
      <c r="Y701" s="35" t="s">
        <v>835</v>
      </c>
      <c r="Z701" s="35" t="s">
        <v>2604</v>
      </c>
      <c r="AA701" s="117" t="str">
        <f t="shared" si="87"/>
        <v>BLACK</v>
      </c>
      <c r="AB701" s="7" t="str">
        <f>IF(AA701="", "", IFERROR(VLOOKUP(AA701, colorList!A:B,2,FALSE),""))</f>
        <v>fekete</v>
      </c>
      <c r="AC701" s="7" t="str">
        <f>IF(Z701="", "", IFERROR(VLOOKUP(Z701, colorList!A:B,2,FALSE),""))</f>
        <v>fekete</v>
      </c>
      <c r="AD701" s="7"/>
    </row>
    <row r="702" spans="1:30" ht="60" customHeight="1" x14ac:dyDescent="0.25">
      <c r="A702" s="53" t="s">
        <v>906</v>
      </c>
      <c r="B702" s="7" t="str" cm="1">
        <f t="array" ref="B702">ProcessN2(S702,A702,C702)</f>
        <v>ETH00002_BK</v>
      </c>
      <c r="C702" s="7" t="s">
        <v>1186</v>
      </c>
      <c r="D702" s="52" t="str">
        <f t="shared" si="80"/>
        <v>Equestro kishasvédős formázott bőrheveder</v>
      </c>
      <c r="E702" s="52" t="s">
        <v>2800</v>
      </c>
      <c r="F702" s="52" t="str">
        <f t="shared" si="81"/>
        <v>Jumping girth shaped leather</v>
      </c>
      <c r="G702" s="52" t="s">
        <v>2922</v>
      </c>
      <c r="H702" s="116" t="str">
        <f t="shared" si="82"/>
        <v>Equestro</v>
      </c>
      <c r="I702" s="35" t="s">
        <v>3000</v>
      </c>
      <c r="J702" s="53" t="str">
        <f t="shared" si="83"/>
        <v>Lófelszerelés</v>
      </c>
      <c r="K702" s="53" t="s">
        <v>3007</v>
      </c>
      <c r="L702" s="53" t="str">
        <f t="shared" si="84"/>
        <v>Nyereg és tartozékai</v>
      </c>
      <c r="M702" s="53" t="s">
        <v>3008</v>
      </c>
      <c r="N702" s="35" t="str">
        <f t="shared" si="85"/>
        <v>Heveder</v>
      </c>
      <c r="O702" s="35" t="s">
        <v>3009</v>
      </c>
      <c r="P702" s="53" t="str">
        <f t="shared" si="86"/>
        <v>Hasvédős heveder</v>
      </c>
      <c r="Q702" s="53" t="s">
        <v>3012</v>
      </c>
      <c r="R702" s="55" t="s">
        <v>3152</v>
      </c>
      <c r="S702" s="35" t="s">
        <v>1845</v>
      </c>
      <c r="T702" s="34">
        <v>0</v>
      </c>
      <c r="U702" s="35">
        <v>108</v>
      </c>
      <c r="V702" s="1" t="s">
        <v>2603</v>
      </c>
      <c r="W702" s="55">
        <v>1</v>
      </c>
      <c r="X702" s="35" t="str">
        <f>IFERROR(
    IF(ISNUMBER(MATCH(TRIM(CLEAN(SUBSTITUTE(SUBSTITUTE(Y702, CHAR(13), ""), CHAR(10), " "))), sizeList!A:A, 0)),
        INDEX(sizeList!B:B, MATCH(TRIM(CLEAN(SUBSTITUTE(SUBSTITUTE(Y702, CHAR(13), ""), CHAR(10), " "))), sizeList!A:A, 0)),
        IF(ISNUMBER(MATCH(Y702, sizeList!A:A, 0)),
            INDEX(sizeList!B:B, MATCH(Y702, sizeList!A:A, 0)),
            IF(ISNUMBER(MATCH(TRIM(CLEAN(SUBSTITUTE(SUBSTITUTE(Y702, CHAR(13), ""), CHAR(10), " "))), sizeList!B:B, 0)),
                INDEX(sizeList!B:B, MATCH(TRIM(CLEAN(SUBSTITUTE(SUBSTITUTE(Y702, CHAR(13), ""), CHAR(10), " "))), sizeList!B:B, 0)),
                IF(ISNUMBER(MATCH(Y702, sizeList!B:B, 0)),
                    INDEX(sizeList!B:B, MATCH(Y702, sizeList!B:B, 0)),
                    "")
            )
        )
    ),
    ""
)</f>
        <v>105 cm</v>
      </c>
      <c r="Y702" s="35" t="s">
        <v>836</v>
      </c>
      <c r="Z702" s="35" t="s">
        <v>2604</v>
      </c>
      <c r="AA702" s="117" t="str">
        <f t="shared" si="87"/>
        <v>BLACK</v>
      </c>
      <c r="AB702" s="7" t="str">
        <f>IF(AA702="", "", IFERROR(VLOOKUP(AA702, colorList!A:B,2,FALSE),""))</f>
        <v>fekete</v>
      </c>
      <c r="AC702" s="7" t="str">
        <f>IF(Z702="", "", IFERROR(VLOOKUP(Z702, colorList!A:B,2,FALSE),""))</f>
        <v>fekete</v>
      </c>
      <c r="AD702" s="7"/>
    </row>
    <row r="703" spans="1:30" ht="60" customHeight="1" x14ac:dyDescent="0.25">
      <c r="A703" s="53" t="s">
        <v>906</v>
      </c>
      <c r="B703" s="7" t="str" cm="1">
        <f t="array" ref="B703">ProcessN2(S703,A703,C703)</f>
        <v>ETH00002_BK</v>
      </c>
      <c r="C703" s="7" t="s">
        <v>1018</v>
      </c>
      <c r="D703" s="52" t="str">
        <f t="shared" si="80"/>
        <v>Equestro kishasvédős formázott bőrheveder</v>
      </c>
      <c r="E703" s="52" t="s">
        <v>2800</v>
      </c>
      <c r="F703" s="52" t="str">
        <f t="shared" si="81"/>
        <v>Jumping girth shaped leather</v>
      </c>
      <c r="G703" s="52" t="s">
        <v>2922</v>
      </c>
      <c r="H703" s="116" t="str">
        <f t="shared" si="82"/>
        <v>Equestro</v>
      </c>
      <c r="I703" s="35" t="s">
        <v>3000</v>
      </c>
      <c r="J703" s="53" t="str">
        <f t="shared" si="83"/>
        <v>Lófelszerelés</v>
      </c>
      <c r="K703" s="53" t="s">
        <v>3007</v>
      </c>
      <c r="L703" s="53" t="str">
        <f t="shared" si="84"/>
        <v>Nyereg és tartozékai</v>
      </c>
      <c r="M703" s="53" t="s">
        <v>3008</v>
      </c>
      <c r="N703" s="35" t="str">
        <f t="shared" si="85"/>
        <v>Heveder</v>
      </c>
      <c r="O703" s="35" t="s">
        <v>3009</v>
      </c>
      <c r="P703" s="53" t="str">
        <f t="shared" si="86"/>
        <v>Hasvédős heveder</v>
      </c>
      <c r="Q703" s="53" t="s">
        <v>3012</v>
      </c>
      <c r="R703" s="55" t="s">
        <v>3152</v>
      </c>
      <c r="S703" s="35" t="s">
        <v>1846</v>
      </c>
      <c r="T703" s="34">
        <v>0</v>
      </c>
      <c r="U703" s="35">
        <v>108</v>
      </c>
      <c r="V703" s="1" t="s">
        <v>2603</v>
      </c>
      <c r="W703" s="55">
        <v>1</v>
      </c>
      <c r="X703" s="35" t="str">
        <f>IFERROR(
    IF(ISNUMBER(MATCH(TRIM(CLEAN(SUBSTITUTE(SUBSTITUTE(Y703, CHAR(13), ""), CHAR(10), " "))), sizeList!A:A, 0)),
        INDEX(sizeList!B:B, MATCH(TRIM(CLEAN(SUBSTITUTE(SUBSTITUTE(Y703, CHAR(13), ""), CHAR(10), " "))), sizeList!A:A, 0)),
        IF(ISNUMBER(MATCH(Y703, sizeList!A:A, 0)),
            INDEX(sizeList!B:B, MATCH(Y703, sizeList!A:A, 0)),
            IF(ISNUMBER(MATCH(TRIM(CLEAN(SUBSTITUTE(SUBSTITUTE(Y703, CHAR(13), ""), CHAR(10), " "))), sizeList!B:B, 0)),
                INDEX(sizeList!B:B, MATCH(TRIM(CLEAN(SUBSTITUTE(SUBSTITUTE(Y703, CHAR(13), ""), CHAR(10), " "))), sizeList!B:B, 0)),
                IF(ISNUMBER(MATCH(Y703, sizeList!B:B, 0)),
                    INDEX(sizeList!B:B, MATCH(Y703, sizeList!B:B, 0)),
                    "")
            )
        )
    ),
    ""
)</f>
        <v>110 cm</v>
      </c>
      <c r="Y703" s="35" t="s">
        <v>837</v>
      </c>
      <c r="Z703" s="35" t="s">
        <v>2604</v>
      </c>
      <c r="AA703" s="117" t="str">
        <f t="shared" si="87"/>
        <v>BLACK</v>
      </c>
      <c r="AB703" s="7" t="str">
        <f>IF(AA703="", "", IFERROR(VLOOKUP(AA703, colorList!A:B,2,FALSE),""))</f>
        <v>fekete</v>
      </c>
      <c r="AC703" s="7" t="str">
        <f>IF(Z703="", "", IFERROR(VLOOKUP(Z703, colorList!A:B,2,FALSE),""))</f>
        <v>fekete</v>
      </c>
      <c r="AD703" s="7"/>
    </row>
    <row r="704" spans="1:30" ht="60" customHeight="1" x14ac:dyDescent="0.25">
      <c r="A704" s="53" t="s">
        <v>906</v>
      </c>
      <c r="B704" s="7" t="str" cm="1">
        <f t="array" ref="B704">ProcessN2(S704,A704,C704)</f>
        <v>ETH00002_BK</v>
      </c>
      <c r="C704" s="7" t="s">
        <v>979</v>
      </c>
      <c r="D704" s="52" t="str">
        <f t="shared" si="80"/>
        <v>Equestro kishasvédős formázott bőrheveder</v>
      </c>
      <c r="E704" s="52" t="s">
        <v>2800</v>
      </c>
      <c r="F704" s="52" t="str">
        <f t="shared" si="81"/>
        <v>Jumping girth shaped leather</v>
      </c>
      <c r="G704" s="52" t="s">
        <v>2922</v>
      </c>
      <c r="H704" s="116" t="str">
        <f t="shared" si="82"/>
        <v>Equestro</v>
      </c>
      <c r="I704" s="35" t="s">
        <v>3000</v>
      </c>
      <c r="J704" s="53" t="str">
        <f t="shared" si="83"/>
        <v>Lófelszerelés</v>
      </c>
      <c r="K704" s="53" t="s">
        <v>3007</v>
      </c>
      <c r="L704" s="53" t="str">
        <f t="shared" si="84"/>
        <v>Nyereg és tartozékai</v>
      </c>
      <c r="M704" s="53" t="s">
        <v>3008</v>
      </c>
      <c r="N704" s="35" t="str">
        <f t="shared" si="85"/>
        <v>Heveder</v>
      </c>
      <c r="O704" s="35" t="s">
        <v>3009</v>
      </c>
      <c r="P704" s="53" t="str">
        <f t="shared" si="86"/>
        <v>Hasvédős heveder</v>
      </c>
      <c r="Q704" s="53" t="s">
        <v>3012</v>
      </c>
      <c r="R704" s="55" t="s">
        <v>3152</v>
      </c>
      <c r="S704" s="35" t="s">
        <v>1847</v>
      </c>
      <c r="T704" s="34">
        <v>0</v>
      </c>
      <c r="U704" s="35">
        <v>108</v>
      </c>
      <c r="V704" s="1" t="s">
        <v>2603</v>
      </c>
      <c r="W704" s="55">
        <v>1</v>
      </c>
      <c r="X704" s="35" t="str">
        <f>IFERROR(
    IF(ISNUMBER(MATCH(TRIM(CLEAN(SUBSTITUTE(SUBSTITUTE(Y704, CHAR(13), ""), CHAR(10), " "))), sizeList!A:A, 0)),
        INDEX(sizeList!B:B, MATCH(TRIM(CLEAN(SUBSTITUTE(SUBSTITUTE(Y704, CHAR(13), ""), CHAR(10), " "))), sizeList!A:A, 0)),
        IF(ISNUMBER(MATCH(Y704, sizeList!A:A, 0)),
            INDEX(sizeList!B:B, MATCH(Y704, sizeList!A:A, 0)),
            IF(ISNUMBER(MATCH(TRIM(CLEAN(SUBSTITUTE(SUBSTITUTE(Y704, CHAR(13), ""), CHAR(10), " "))), sizeList!B:B, 0)),
                INDEX(sizeList!B:B, MATCH(TRIM(CLEAN(SUBSTITUTE(SUBSTITUTE(Y704, CHAR(13), ""), CHAR(10), " "))), sizeList!B:B, 0)),
                IF(ISNUMBER(MATCH(Y704, sizeList!B:B, 0)),
                    INDEX(sizeList!B:B, MATCH(Y704, sizeList!B:B, 0)),
                    "")
            )
        )
    ),
    ""
)</f>
        <v>115 cm</v>
      </c>
      <c r="Y704" s="35" t="s">
        <v>838</v>
      </c>
      <c r="Z704" s="35" t="s">
        <v>2604</v>
      </c>
      <c r="AA704" s="117" t="str">
        <f t="shared" si="87"/>
        <v>BLACK</v>
      </c>
      <c r="AB704" s="7" t="str">
        <f>IF(AA704="", "", IFERROR(VLOOKUP(AA704, colorList!A:B,2,FALSE),""))</f>
        <v>fekete</v>
      </c>
      <c r="AC704" s="7" t="str">
        <f>IF(Z704="", "", IFERROR(VLOOKUP(Z704, colorList!A:B,2,FALSE),""))</f>
        <v>fekete</v>
      </c>
      <c r="AD704" s="7"/>
    </row>
    <row r="705" spans="1:30" ht="60" customHeight="1" x14ac:dyDescent="0.25">
      <c r="A705" s="53" t="s">
        <v>906</v>
      </c>
      <c r="B705" s="7" t="str" cm="1">
        <f t="array" ref="B705">ProcessN2(S705,A705,C705)</f>
        <v>ETH00002_BK</v>
      </c>
      <c r="C705" s="7" t="s">
        <v>980</v>
      </c>
      <c r="D705" s="52" t="str">
        <f t="shared" si="80"/>
        <v>Equestro kishasvédős formázott bőrheveder</v>
      </c>
      <c r="E705" s="52" t="s">
        <v>2800</v>
      </c>
      <c r="F705" s="52" t="str">
        <f t="shared" si="81"/>
        <v>Jumping girth shaped leather</v>
      </c>
      <c r="G705" s="52" t="s">
        <v>2922</v>
      </c>
      <c r="H705" s="116" t="str">
        <f t="shared" si="82"/>
        <v>Equestro</v>
      </c>
      <c r="I705" s="35" t="s">
        <v>3000</v>
      </c>
      <c r="J705" s="53" t="str">
        <f t="shared" si="83"/>
        <v>Lófelszerelés</v>
      </c>
      <c r="K705" s="53" t="s">
        <v>3007</v>
      </c>
      <c r="L705" s="53" t="str">
        <f t="shared" si="84"/>
        <v>Nyereg és tartozékai</v>
      </c>
      <c r="M705" s="53" t="s">
        <v>3008</v>
      </c>
      <c r="N705" s="35" t="str">
        <f t="shared" si="85"/>
        <v>Heveder</v>
      </c>
      <c r="O705" s="35" t="s">
        <v>3009</v>
      </c>
      <c r="P705" s="53" t="str">
        <f t="shared" si="86"/>
        <v>Hasvédős heveder</v>
      </c>
      <c r="Q705" s="53" t="s">
        <v>3012</v>
      </c>
      <c r="R705" s="55" t="s">
        <v>3152</v>
      </c>
      <c r="S705" s="35" t="s">
        <v>1848</v>
      </c>
      <c r="T705" s="34">
        <v>0</v>
      </c>
      <c r="U705" s="35">
        <v>108</v>
      </c>
      <c r="V705" s="1" t="s">
        <v>2603</v>
      </c>
      <c r="W705" s="55">
        <v>1</v>
      </c>
      <c r="X705" s="35" t="str">
        <f>IFERROR(
    IF(ISNUMBER(MATCH(TRIM(CLEAN(SUBSTITUTE(SUBSTITUTE(Y705, CHAR(13), ""), CHAR(10), " "))), sizeList!A:A, 0)),
        INDEX(sizeList!B:B, MATCH(TRIM(CLEAN(SUBSTITUTE(SUBSTITUTE(Y705, CHAR(13), ""), CHAR(10), " "))), sizeList!A:A, 0)),
        IF(ISNUMBER(MATCH(Y705, sizeList!A:A, 0)),
            INDEX(sizeList!B:B, MATCH(Y705, sizeList!A:A, 0)),
            IF(ISNUMBER(MATCH(TRIM(CLEAN(SUBSTITUTE(SUBSTITUTE(Y705, CHAR(13), ""), CHAR(10), " "))), sizeList!B:B, 0)),
                INDEX(sizeList!B:B, MATCH(TRIM(CLEAN(SUBSTITUTE(SUBSTITUTE(Y705, CHAR(13), ""), CHAR(10), " "))), sizeList!B:B, 0)),
                IF(ISNUMBER(MATCH(Y705, sizeList!B:B, 0)),
                    INDEX(sizeList!B:B, MATCH(Y705, sizeList!B:B, 0)),
                    "")
            )
        )
    ),
    ""
)</f>
        <v>120 cm</v>
      </c>
      <c r="Y705" s="35" t="s">
        <v>840</v>
      </c>
      <c r="Z705" s="35" t="s">
        <v>2604</v>
      </c>
      <c r="AA705" s="117" t="str">
        <f t="shared" si="87"/>
        <v>BLACK</v>
      </c>
      <c r="AB705" s="7" t="str">
        <f>IF(AA705="", "", IFERROR(VLOOKUP(AA705, colorList!A:B,2,FALSE),""))</f>
        <v>fekete</v>
      </c>
      <c r="AC705" s="7" t="str">
        <f>IF(Z705="", "", IFERROR(VLOOKUP(Z705, colorList!A:B,2,FALSE),""))</f>
        <v>fekete</v>
      </c>
      <c r="AD705" s="7"/>
    </row>
    <row r="706" spans="1:30" ht="60" customHeight="1" x14ac:dyDescent="0.25">
      <c r="A706" s="53" t="s">
        <v>906</v>
      </c>
      <c r="B706" s="7" t="str" cm="1">
        <f t="array" ref="B706">ProcessN2(S706,A706,C706)</f>
        <v>ETH00002_BK</v>
      </c>
      <c r="C706" s="7" t="s">
        <v>981</v>
      </c>
      <c r="D706" s="52" t="str">
        <f t="shared" ref="D706:D769" si="88">TRIM(CLEAN(SUBSTITUTE(SUBSTITUTE(E706, CHAR(13), ""), CHAR(10), " ")))</f>
        <v>Equestro kishasvédős formázott bőrheveder</v>
      </c>
      <c r="E706" s="52" t="s">
        <v>2800</v>
      </c>
      <c r="F706" s="52" t="str">
        <f t="shared" ref="F706:F769" si="89">TRIM(CLEAN(SUBSTITUTE(SUBSTITUTE(G706, CHAR(13), ""), CHAR(10), " ")))</f>
        <v>Jumping girth shaped leather</v>
      </c>
      <c r="G706" s="52" t="s">
        <v>2922</v>
      </c>
      <c r="H706" s="116" t="str">
        <f t="shared" ref="H706:H769" si="90">TRIM(CLEAN(SUBSTITUTE(SUBSTITUTE(I706, CHAR(13), ""), CHAR(10), " ")))</f>
        <v>Equestro</v>
      </c>
      <c r="I706" s="35" t="s">
        <v>3000</v>
      </c>
      <c r="J706" s="53" t="str">
        <f t="shared" ref="J706:J769" si="91">TRIM(CLEAN(SUBSTITUTE(SUBSTITUTE(K706, CHAR(13), ""), CHAR(10), " ")))</f>
        <v>Lófelszerelés</v>
      </c>
      <c r="K706" s="53" t="s">
        <v>3007</v>
      </c>
      <c r="L706" s="53" t="str">
        <f t="shared" ref="L706:L769" si="92">TRIM(CLEAN(SUBSTITUTE(SUBSTITUTE(M706, CHAR(13), ""), CHAR(10), " ")))</f>
        <v>Nyereg és tartozékai</v>
      </c>
      <c r="M706" s="53" t="s">
        <v>3008</v>
      </c>
      <c r="N706" s="35" t="str">
        <f t="shared" ref="N706:N769" si="93">TRIM(CLEAN(SUBSTITUTE(SUBSTITUTE(O706, CHAR(13), ""), CHAR(10), " ")))</f>
        <v>Heveder</v>
      </c>
      <c r="O706" s="35" t="s">
        <v>3009</v>
      </c>
      <c r="P706" s="53" t="str">
        <f t="shared" ref="P706:P769" si="94">TRIM(CLEAN(SUBSTITUTE(SUBSTITUTE(Q706, CHAR(13), ""), CHAR(10), " ")))</f>
        <v>Hasvédős heveder</v>
      </c>
      <c r="Q706" s="53" t="s">
        <v>3012</v>
      </c>
      <c r="R706" s="55" t="s">
        <v>3152</v>
      </c>
      <c r="S706" s="35" t="s">
        <v>1849</v>
      </c>
      <c r="T706" s="34">
        <v>0</v>
      </c>
      <c r="U706" s="35">
        <v>108</v>
      </c>
      <c r="V706" s="1" t="s">
        <v>2603</v>
      </c>
      <c r="W706" s="55">
        <v>1</v>
      </c>
      <c r="X706" s="35" t="str">
        <f>IFERROR(
    IF(ISNUMBER(MATCH(TRIM(CLEAN(SUBSTITUTE(SUBSTITUTE(Y706, CHAR(13), ""), CHAR(10), " "))), sizeList!A:A, 0)),
        INDEX(sizeList!B:B, MATCH(TRIM(CLEAN(SUBSTITUTE(SUBSTITUTE(Y706, CHAR(13), ""), CHAR(10), " "))), sizeList!A:A, 0)),
        IF(ISNUMBER(MATCH(Y706, sizeList!A:A, 0)),
            INDEX(sizeList!B:B, MATCH(Y706, sizeList!A:A, 0)),
            IF(ISNUMBER(MATCH(TRIM(CLEAN(SUBSTITUTE(SUBSTITUTE(Y706, CHAR(13), ""), CHAR(10), " "))), sizeList!B:B, 0)),
                INDEX(sizeList!B:B, MATCH(TRIM(CLEAN(SUBSTITUTE(SUBSTITUTE(Y706, CHAR(13), ""), CHAR(10), " "))), sizeList!B:B, 0)),
                IF(ISNUMBER(MATCH(Y706, sizeList!B:B, 0)),
                    INDEX(sizeList!B:B, MATCH(Y706, sizeList!B:B, 0)),
                    "")
            )
        )
    ),
    ""
)</f>
        <v>125 cm</v>
      </c>
      <c r="Y706" s="35" t="s">
        <v>841</v>
      </c>
      <c r="Z706" s="35" t="s">
        <v>2604</v>
      </c>
      <c r="AA706" s="117" t="str">
        <f t="shared" ref="AA706:AA769" si="95">TRIM(CLEAN(SUBSTITUTE(SUBSTITUTE(Z706, CHAR(13), ""), CHAR(10), " ")))</f>
        <v>BLACK</v>
      </c>
      <c r="AB706" s="7" t="str">
        <f>IF(AA706="", "", IFERROR(VLOOKUP(AA706, colorList!A:B,2,FALSE),""))</f>
        <v>fekete</v>
      </c>
      <c r="AC706" s="7" t="str">
        <f>IF(Z706="", "", IFERROR(VLOOKUP(Z706, colorList!A:B,2,FALSE),""))</f>
        <v>fekete</v>
      </c>
      <c r="AD706" s="7"/>
    </row>
    <row r="707" spans="1:30" ht="60" customHeight="1" x14ac:dyDescent="0.25">
      <c r="A707" s="53" t="s">
        <v>906</v>
      </c>
      <c r="B707" s="7" t="str" cm="1">
        <f t="array" ref="B707">ProcessN2(S707,A707,C707)</f>
        <v>ETH00002_BK</v>
      </c>
      <c r="C707" s="7" t="s">
        <v>982</v>
      </c>
      <c r="D707" s="52" t="str">
        <f t="shared" si="88"/>
        <v>Equestro kishasvédős formázott bőrheveder</v>
      </c>
      <c r="E707" s="52" t="s">
        <v>2800</v>
      </c>
      <c r="F707" s="52" t="str">
        <f t="shared" si="89"/>
        <v>Jumping girth shaped leather</v>
      </c>
      <c r="G707" s="52" t="s">
        <v>2922</v>
      </c>
      <c r="H707" s="116" t="str">
        <f t="shared" si="90"/>
        <v>Equestro</v>
      </c>
      <c r="I707" s="35" t="s">
        <v>3000</v>
      </c>
      <c r="J707" s="53" t="str">
        <f t="shared" si="91"/>
        <v>Lófelszerelés</v>
      </c>
      <c r="K707" s="53" t="s">
        <v>3007</v>
      </c>
      <c r="L707" s="53" t="str">
        <f t="shared" si="92"/>
        <v>Nyereg és tartozékai</v>
      </c>
      <c r="M707" s="53" t="s">
        <v>3008</v>
      </c>
      <c r="N707" s="35" t="str">
        <f t="shared" si="93"/>
        <v>Heveder</v>
      </c>
      <c r="O707" s="35" t="s">
        <v>3009</v>
      </c>
      <c r="P707" s="53" t="str">
        <f t="shared" si="94"/>
        <v>Hasvédős heveder</v>
      </c>
      <c r="Q707" s="53" t="s">
        <v>3012</v>
      </c>
      <c r="R707" s="55" t="s">
        <v>3152</v>
      </c>
      <c r="S707" s="35" t="s">
        <v>1850</v>
      </c>
      <c r="T707" s="34">
        <v>0</v>
      </c>
      <c r="U707" s="35">
        <v>108</v>
      </c>
      <c r="V707" s="1" t="s">
        <v>2603</v>
      </c>
      <c r="W707" s="55">
        <v>1</v>
      </c>
      <c r="X707" s="35" t="str">
        <f>IFERROR(
    IF(ISNUMBER(MATCH(TRIM(CLEAN(SUBSTITUTE(SUBSTITUTE(Y707, CHAR(13), ""), CHAR(10), " "))), sizeList!A:A, 0)),
        INDEX(sizeList!B:B, MATCH(TRIM(CLEAN(SUBSTITUTE(SUBSTITUTE(Y707, CHAR(13), ""), CHAR(10), " "))), sizeList!A:A, 0)),
        IF(ISNUMBER(MATCH(Y707, sizeList!A:A, 0)),
            INDEX(sizeList!B:B, MATCH(Y707, sizeList!A:A, 0)),
            IF(ISNUMBER(MATCH(TRIM(CLEAN(SUBSTITUTE(SUBSTITUTE(Y707, CHAR(13), ""), CHAR(10), " "))), sizeList!B:B, 0)),
                INDEX(sizeList!B:B, MATCH(TRIM(CLEAN(SUBSTITUTE(SUBSTITUTE(Y707, CHAR(13), ""), CHAR(10), " "))), sizeList!B:B, 0)),
                IF(ISNUMBER(MATCH(Y707, sizeList!B:B, 0)),
                    INDEX(sizeList!B:B, MATCH(Y707, sizeList!B:B, 0)),
                    "")
            )
        )
    ),
    ""
)</f>
        <v>130 cm</v>
      </c>
      <c r="Y707" s="35" t="s">
        <v>842</v>
      </c>
      <c r="Z707" s="35" t="s">
        <v>2604</v>
      </c>
      <c r="AA707" s="117" t="str">
        <f t="shared" si="95"/>
        <v>BLACK</v>
      </c>
      <c r="AB707" s="7" t="str">
        <f>IF(AA707="", "", IFERROR(VLOOKUP(AA707, colorList!A:B,2,FALSE),""))</f>
        <v>fekete</v>
      </c>
      <c r="AC707" s="7" t="str">
        <f>IF(Z707="", "", IFERROR(VLOOKUP(Z707, colorList!A:B,2,FALSE),""))</f>
        <v>fekete</v>
      </c>
      <c r="AD707" s="7"/>
    </row>
    <row r="708" spans="1:30" ht="60" customHeight="1" x14ac:dyDescent="0.25">
      <c r="A708" s="53" t="s">
        <v>906</v>
      </c>
      <c r="B708" s="7" t="str" cm="1">
        <f t="array" ref="B708">ProcessN2(S708,A708,C708)</f>
        <v>ETH00002_BK</v>
      </c>
      <c r="C708" s="7" t="s">
        <v>983</v>
      </c>
      <c r="D708" s="52" t="str">
        <f t="shared" si="88"/>
        <v>Equestro kishasvédős formázott bőrheveder</v>
      </c>
      <c r="E708" s="52" t="s">
        <v>2800</v>
      </c>
      <c r="F708" s="52" t="str">
        <f t="shared" si="89"/>
        <v>Jumping girth shaped leather</v>
      </c>
      <c r="G708" s="52" t="s">
        <v>2922</v>
      </c>
      <c r="H708" s="116" t="str">
        <f t="shared" si="90"/>
        <v>Equestro</v>
      </c>
      <c r="I708" s="35" t="s">
        <v>3000</v>
      </c>
      <c r="J708" s="53" t="str">
        <f t="shared" si="91"/>
        <v>Lófelszerelés</v>
      </c>
      <c r="K708" s="53" t="s">
        <v>3007</v>
      </c>
      <c r="L708" s="53" t="str">
        <f t="shared" si="92"/>
        <v>Nyereg és tartozékai</v>
      </c>
      <c r="M708" s="53" t="s">
        <v>3008</v>
      </c>
      <c r="N708" s="35" t="str">
        <f t="shared" si="93"/>
        <v>Heveder</v>
      </c>
      <c r="O708" s="35" t="s">
        <v>3009</v>
      </c>
      <c r="P708" s="53" t="str">
        <f t="shared" si="94"/>
        <v>Hasvédős heveder</v>
      </c>
      <c r="Q708" s="53" t="s">
        <v>3012</v>
      </c>
      <c r="R708" s="55" t="s">
        <v>3152</v>
      </c>
      <c r="S708" s="35" t="s">
        <v>1851</v>
      </c>
      <c r="T708" s="34">
        <v>0</v>
      </c>
      <c r="U708" s="35">
        <v>108</v>
      </c>
      <c r="V708" s="1" t="s">
        <v>2603</v>
      </c>
      <c r="W708" s="55">
        <v>1</v>
      </c>
      <c r="X708" s="35" t="str">
        <f>IFERROR(
    IF(ISNUMBER(MATCH(TRIM(CLEAN(SUBSTITUTE(SUBSTITUTE(Y708, CHAR(13), ""), CHAR(10), " "))), sizeList!A:A, 0)),
        INDEX(sizeList!B:B, MATCH(TRIM(CLEAN(SUBSTITUTE(SUBSTITUTE(Y708, CHAR(13), ""), CHAR(10), " "))), sizeList!A:A, 0)),
        IF(ISNUMBER(MATCH(Y708, sizeList!A:A, 0)),
            INDEX(sizeList!B:B, MATCH(Y708, sizeList!A:A, 0)),
            IF(ISNUMBER(MATCH(TRIM(CLEAN(SUBSTITUTE(SUBSTITUTE(Y708, CHAR(13), ""), CHAR(10), " "))), sizeList!B:B, 0)),
                INDEX(sizeList!B:B, MATCH(TRIM(CLEAN(SUBSTITUTE(SUBSTITUTE(Y708, CHAR(13), ""), CHAR(10), " "))), sizeList!B:B, 0)),
                IF(ISNUMBER(MATCH(Y708, sizeList!B:B, 0)),
                    INDEX(sizeList!B:B, MATCH(Y708, sizeList!B:B, 0)),
                    "")
            )
        )
    ),
    ""
)</f>
        <v>135 cm</v>
      </c>
      <c r="Y708" s="35" t="s">
        <v>843</v>
      </c>
      <c r="Z708" s="35" t="s">
        <v>2604</v>
      </c>
      <c r="AA708" s="117" t="str">
        <f t="shared" si="95"/>
        <v>BLACK</v>
      </c>
      <c r="AB708" s="7" t="str">
        <f>IF(AA708="", "", IFERROR(VLOOKUP(AA708, colorList!A:B,2,FALSE),""))</f>
        <v>fekete</v>
      </c>
      <c r="AC708" s="7" t="str">
        <f>IF(Z708="", "", IFERROR(VLOOKUP(Z708, colorList!A:B,2,FALSE),""))</f>
        <v>fekete</v>
      </c>
      <c r="AD708" s="7"/>
    </row>
    <row r="709" spans="1:30" ht="60" customHeight="1" x14ac:dyDescent="0.25">
      <c r="A709" s="53" t="s">
        <v>906</v>
      </c>
      <c r="B709" s="7" t="str" cm="1">
        <f t="array" ref="B709">ProcessN2(S709,A709,C709)</f>
        <v>ETH00002_BK</v>
      </c>
      <c r="C709" s="7" t="s">
        <v>984</v>
      </c>
      <c r="D709" s="52" t="str">
        <f t="shared" si="88"/>
        <v>Equestro kishasvédős formázott bőrheveder</v>
      </c>
      <c r="E709" s="52" t="s">
        <v>2800</v>
      </c>
      <c r="F709" s="52" t="str">
        <f t="shared" si="89"/>
        <v>Jumping girth shaped leather</v>
      </c>
      <c r="G709" s="52" t="s">
        <v>2922</v>
      </c>
      <c r="H709" s="116" t="str">
        <f t="shared" si="90"/>
        <v>Equestro</v>
      </c>
      <c r="I709" s="35" t="s">
        <v>3000</v>
      </c>
      <c r="J709" s="53" t="str">
        <f t="shared" si="91"/>
        <v>Lófelszerelés</v>
      </c>
      <c r="K709" s="53" t="s">
        <v>3007</v>
      </c>
      <c r="L709" s="53" t="str">
        <f t="shared" si="92"/>
        <v>Nyereg és tartozékai</v>
      </c>
      <c r="M709" s="53" t="s">
        <v>3008</v>
      </c>
      <c r="N709" s="35" t="str">
        <f t="shared" si="93"/>
        <v>Heveder</v>
      </c>
      <c r="O709" s="35" t="s">
        <v>3009</v>
      </c>
      <c r="P709" s="53" t="str">
        <f t="shared" si="94"/>
        <v>Hasvédős heveder</v>
      </c>
      <c r="Q709" s="53" t="s">
        <v>3012</v>
      </c>
      <c r="R709" s="55" t="s">
        <v>3152</v>
      </c>
      <c r="S709" s="35" t="s">
        <v>1852</v>
      </c>
      <c r="T709" s="34">
        <v>0</v>
      </c>
      <c r="U709" s="35">
        <v>108</v>
      </c>
      <c r="V709" s="1" t="s">
        <v>2603</v>
      </c>
      <c r="W709" s="55">
        <v>1</v>
      </c>
      <c r="X709" s="35" t="str">
        <f>IFERROR(
    IF(ISNUMBER(MATCH(TRIM(CLEAN(SUBSTITUTE(SUBSTITUTE(Y709, CHAR(13), ""), CHAR(10), " "))), sizeList!A:A, 0)),
        INDEX(sizeList!B:B, MATCH(TRIM(CLEAN(SUBSTITUTE(SUBSTITUTE(Y709, CHAR(13), ""), CHAR(10), " "))), sizeList!A:A, 0)),
        IF(ISNUMBER(MATCH(Y709, sizeList!A:A, 0)),
            INDEX(sizeList!B:B, MATCH(Y709, sizeList!A:A, 0)),
            IF(ISNUMBER(MATCH(TRIM(CLEAN(SUBSTITUTE(SUBSTITUTE(Y709, CHAR(13), ""), CHAR(10), " "))), sizeList!B:B, 0)),
                INDEX(sizeList!B:B, MATCH(TRIM(CLEAN(SUBSTITUTE(SUBSTITUTE(Y709, CHAR(13), ""), CHAR(10), " "))), sizeList!B:B, 0)),
                IF(ISNUMBER(MATCH(Y709, sizeList!B:B, 0)),
                    INDEX(sizeList!B:B, MATCH(Y709, sizeList!B:B, 0)),
                    "")
            )
        )
    ),
    ""
)</f>
        <v>140 cm</v>
      </c>
      <c r="Y709" s="35" t="s">
        <v>844</v>
      </c>
      <c r="Z709" s="35" t="s">
        <v>2604</v>
      </c>
      <c r="AA709" s="117" t="str">
        <f t="shared" si="95"/>
        <v>BLACK</v>
      </c>
      <c r="AB709" s="7" t="str">
        <f>IF(AA709="", "", IFERROR(VLOOKUP(AA709, colorList!A:B,2,FALSE),""))</f>
        <v>fekete</v>
      </c>
      <c r="AC709" s="7" t="str">
        <f>IF(Z709="", "", IFERROR(VLOOKUP(Z709, colorList!A:B,2,FALSE),""))</f>
        <v>fekete</v>
      </c>
      <c r="AD709" s="7"/>
    </row>
    <row r="710" spans="1:30" ht="60" customHeight="1" x14ac:dyDescent="0.25">
      <c r="A710" s="53" t="s">
        <v>906</v>
      </c>
      <c r="B710" s="7" t="str" cm="1">
        <f t="array" ref="B710">ProcessN2(S710,A710,C710)</f>
        <v>ETH00002_BK</v>
      </c>
      <c r="C710" s="7" t="s">
        <v>1019</v>
      </c>
      <c r="D710" s="52" t="str">
        <f t="shared" si="88"/>
        <v>Equestro kishasvédős formázott bőrheveder</v>
      </c>
      <c r="E710" s="52" t="s">
        <v>2800</v>
      </c>
      <c r="F710" s="52" t="str">
        <f t="shared" si="89"/>
        <v>Jumping girth shaped leather</v>
      </c>
      <c r="G710" s="52" t="s">
        <v>2922</v>
      </c>
      <c r="H710" s="116" t="str">
        <f t="shared" si="90"/>
        <v>Equestro</v>
      </c>
      <c r="I710" s="35" t="s">
        <v>3000</v>
      </c>
      <c r="J710" s="53" t="str">
        <f t="shared" si="91"/>
        <v>Lófelszerelés</v>
      </c>
      <c r="K710" s="53" t="s">
        <v>3007</v>
      </c>
      <c r="L710" s="53" t="str">
        <f t="shared" si="92"/>
        <v>Nyereg és tartozékai</v>
      </c>
      <c r="M710" s="53" t="s">
        <v>3008</v>
      </c>
      <c r="N710" s="35" t="str">
        <f t="shared" si="93"/>
        <v>Heveder</v>
      </c>
      <c r="O710" s="35" t="s">
        <v>3009</v>
      </c>
      <c r="P710" s="53" t="str">
        <f t="shared" si="94"/>
        <v>Hasvédős heveder</v>
      </c>
      <c r="Q710" s="53" t="s">
        <v>3012</v>
      </c>
      <c r="R710" s="55" t="s">
        <v>3152</v>
      </c>
      <c r="S710" s="35" t="s">
        <v>1853</v>
      </c>
      <c r="T710" s="34">
        <v>0</v>
      </c>
      <c r="U710" s="35">
        <v>108</v>
      </c>
      <c r="V710" s="1" t="s">
        <v>2603</v>
      </c>
      <c r="W710" s="55">
        <v>1</v>
      </c>
      <c r="X710" s="35" t="str">
        <f>IFERROR(
    IF(ISNUMBER(MATCH(TRIM(CLEAN(SUBSTITUTE(SUBSTITUTE(Y710, CHAR(13), ""), CHAR(10), " "))), sizeList!A:A, 0)),
        INDEX(sizeList!B:B, MATCH(TRIM(CLEAN(SUBSTITUTE(SUBSTITUTE(Y710, CHAR(13), ""), CHAR(10), " "))), sizeList!A:A, 0)),
        IF(ISNUMBER(MATCH(Y710, sizeList!A:A, 0)),
            INDEX(sizeList!B:B, MATCH(Y710, sizeList!A:A, 0)),
            IF(ISNUMBER(MATCH(TRIM(CLEAN(SUBSTITUTE(SUBSTITUTE(Y710, CHAR(13), ""), CHAR(10), " "))), sizeList!B:B, 0)),
                INDEX(sizeList!B:B, MATCH(TRIM(CLEAN(SUBSTITUTE(SUBSTITUTE(Y710, CHAR(13), ""), CHAR(10), " "))), sizeList!B:B, 0)),
                IF(ISNUMBER(MATCH(Y710, sizeList!B:B, 0)),
                    INDEX(sizeList!B:B, MATCH(Y710, sizeList!B:B, 0)),
                    "")
            )
        )
    ),
    ""
)</f>
        <v>145 cm</v>
      </c>
      <c r="Y710" s="35" t="s">
        <v>845</v>
      </c>
      <c r="Z710" s="35" t="s">
        <v>2604</v>
      </c>
      <c r="AA710" s="117" t="str">
        <f t="shared" si="95"/>
        <v>BLACK</v>
      </c>
      <c r="AB710" s="7" t="str">
        <f>IF(AA710="", "", IFERROR(VLOOKUP(AA710, colorList!A:B,2,FALSE),""))</f>
        <v>fekete</v>
      </c>
      <c r="AC710" s="7" t="str">
        <f>IF(Z710="", "", IFERROR(VLOOKUP(Z710, colorList!A:B,2,FALSE),""))</f>
        <v>fekete</v>
      </c>
      <c r="AD710" s="7"/>
    </row>
    <row r="711" spans="1:30" ht="60" customHeight="1" x14ac:dyDescent="0.25">
      <c r="A711" s="53" t="s">
        <v>906</v>
      </c>
      <c r="B711" s="7" t="str" cm="1">
        <f t="array" ref="B711">ProcessN2(S711,A711,C711)</f>
        <v>ETH00002_BK</v>
      </c>
      <c r="C711" s="7" t="s">
        <v>1020</v>
      </c>
      <c r="D711" s="52" t="str">
        <f t="shared" si="88"/>
        <v>Equestro kishasvédős formázott bőrheveder</v>
      </c>
      <c r="E711" s="52" t="s">
        <v>2800</v>
      </c>
      <c r="F711" s="52" t="str">
        <f t="shared" si="89"/>
        <v>Jumping girth shaped leather</v>
      </c>
      <c r="G711" s="52" t="s">
        <v>2922</v>
      </c>
      <c r="H711" s="116" t="str">
        <f t="shared" si="90"/>
        <v>Equestro</v>
      </c>
      <c r="I711" s="35" t="s">
        <v>3000</v>
      </c>
      <c r="J711" s="53" t="str">
        <f t="shared" si="91"/>
        <v>Lófelszerelés</v>
      </c>
      <c r="K711" s="53" t="s">
        <v>3007</v>
      </c>
      <c r="L711" s="53" t="str">
        <f t="shared" si="92"/>
        <v>Nyereg és tartozékai</v>
      </c>
      <c r="M711" s="53" t="s">
        <v>3008</v>
      </c>
      <c r="N711" s="35" t="str">
        <f t="shared" si="93"/>
        <v>Heveder</v>
      </c>
      <c r="O711" s="35" t="s">
        <v>3009</v>
      </c>
      <c r="P711" s="53" t="str">
        <f t="shared" si="94"/>
        <v>Hasvédős heveder</v>
      </c>
      <c r="Q711" s="53" t="s">
        <v>3012</v>
      </c>
      <c r="R711" s="55" t="s">
        <v>3152</v>
      </c>
      <c r="S711" s="35" t="s">
        <v>1854</v>
      </c>
      <c r="T711" s="34">
        <v>0</v>
      </c>
      <c r="U711" s="35">
        <v>108</v>
      </c>
      <c r="V711" s="1" t="s">
        <v>2603</v>
      </c>
      <c r="W711" s="55">
        <v>1</v>
      </c>
      <c r="X711" s="35" t="str">
        <f>IFERROR(
    IF(ISNUMBER(MATCH(TRIM(CLEAN(SUBSTITUTE(SUBSTITUTE(Y711, CHAR(13), ""), CHAR(10), " "))), sizeList!A:A, 0)),
        INDEX(sizeList!B:B, MATCH(TRIM(CLEAN(SUBSTITUTE(SUBSTITUTE(Y711, CHAR(13), ""), CHAR(10), " "))), sizeList!A:A, 0)),
        IF(ISNUMBER(MATCH(Y711, sizeList!A:A, 0)),
            INDEX(sizeList!B:B, MATCH(Y711, sizeList!A:A, 0)),
            IF(ISNUMBER(MATCH(TRIM(CLEAN(SUBSTITUTE(SUBSTITUTE(Y711, CHAR(13), ""), CHAR(10), " "))), sizeList!B:B, 0)),
                INDEX(sizeList!B:B, MATCH(TRIM(CLEAN(SUBSTITUTE(SUBSTITUTE(Y711, CHAR(13), ""), CHAR(10), " "))), sizeList!B:B, 0)),
                IF(ISNUMBER(MATCH(Y711, sizeList!B:B, 0)),
                    INDEX(sizeList!B:B, MATCH(Y711, sizeList!B:B, 0)),
                    "")
            )
        )
    ),
    ""
)</f>
        <v>150 cm</v>
      </c>
      <c r="Y711" s="35" t="s">
        <v>846</v>
      </c>
      <c r="Z711" s="35" t="s">
        <v>2604</v>
      </c>
      <c r="AA711" s="117" t="str">
        <f t="shared" si="95"/>
        <v>BLACK</v>
      </c>
      <c r="AB711" s="7" t="str">
        <f>IF(AA711="", "", IFERROR(VLOOKUP(AA711, colorList!A:B,2,FALSE),""))</f>
        <v>fekete</v>
      </c>
      <c r="AC711" s="7" t="str">
        <f>IF(Z711="", "", IFERROR(VLOOKUP(Z711, colorList!A:B,2,FALSE),""))</f>
        <v>fekete</v>
      </c>
      <c r="AD711" s="7"/>
    </row>
    <row r="712" spans="1:30" ht="60" customHeight="1" x14ac:dyDescent="0.25">
      <c r="A712" s="53" t="s">
        <v>906</v>
      </c>
      <c r="B712" s="7" t="str" cm="1">
        <f t="array" ref="B712">ProcessN2(S712,A712,C712)</f>
        <v>ETH00002_TM</v>
      </c>
      <c r="C712" s="7" t="s">
        <v>1187</v>
      </c>
      <c r="D712" s="52" t="str">
        <f t="shared" si="88"/>
        <v>Equestro kishasvédős formázott bőrheveder</v>
      </c>
      <c r="E712" s="52" t="s">
        <v>2800</v>
      </c>
      <c r="F712" s="52" t="str">
        <f t="shared" si="89"/>
        <v>Jumping girth shaped leather</v>
      </c>
      <c r="G712" s="52" t="s">
        <v>2922</v>
      </c>
      <c r="H712" s="116" t="str">
        <f t="shared" si="90"/>
        <v>Equestro</v>
      </c>
      <c r="I712" s="35" t="s">
        <v>3000</v>
      </c>
      <c r="J712" s="53" t="str">
        <f t="shared" si="91"/>
        <v>Lófelszerelés</v>
      </c>
      <c r="K712" s="53" t="s">
        <v>3007</v>
      </c>
      <c r="L712" s="53" t="str">
        <f t="shared" si="92"/>
        <v>Nyereg és tartozékai</v>
      </c>
      <c r="M712" s="53" t="s">
        <v>3008</v>
      </c>
      <c r="N712" s="35" t="str">
        <f t="shared" si="93"/>
        <v>Heveder</v>
      </c>
      <c r="O712" s="35" t="s">
        <v>3009</v>
      </c>
      <c r="P712" s="53" t="str">
        <f t="shared" si="94"/>
        <v>Hasvédős heveder</v>
      </c>
      <c r="Q712" s="53" t="s">
        <v>3012</v>
      </c>
      <c r="R712" s="55" t="s">
        <v>3152</v>
      </c>
      <c r="S712" s="35" t="s">
        <v>1855</v>
      </c>
      <c r="T712" s="34">
        <v>0</v>
      </c>
      <c r="U712" s="35">
        <v>108</v>
      </c>
      <c r="V712" s="1" t="s">
        <v>2603</v>
      </c>
      <c r="W712" s="55">
        <v>1</v>
      </c>
      <c r="X712" s="35" t="str">
        <f>IFERROR(
    IF(ISNUMBER(MATCH(TRIM(CLEAN(SUBSTITUTE(SUBSTITUTE(Y712, CHAR(13), ""), CHAR(10), " "))), sizeList!A:A, 0)),
        INDEX(sizeList!B:B, MATCH(TRIM(CLEAN(SUBSTITUTE(SUBSTITUTE(Y712, CHAR(13), ""), CHAR(10), " "))), sizeList!A:A, 0)),
        IF(ISNUMBER(MATCH(Y712, sizeList!A:A, 0)),
            INDEX(sizeList!B:B, MATCH(Y712, sizeList!A:A, 0)),
            IF(ISNUMBER(MATCH(TRIM(CLEAN(SUBSTITUTE(SUBSTITUTE(Y712, CHAR(13), ""), CHAR(10), " "))), sizeList!B:B, 0)),
                INDEX(sizeList!B:B, MATCH(TRIM(CLEAN(SUBSTITUTE(SUBSTITUTE(Y712, CHAR(13), ""), CHAR(10), " "))), sizeList!B:B, 0)),
                IF(ISNUMBER(MATCH(Y712, sizeList!B:B, 0)),
                    INDEX(sizeList!B:B, MATCH(Y712, sizeList!B:B, 0)),
                    "")
            )
        )
    ),
    ""
)</f>
        <v>100 cm</v>
      </c>
      <c r="Y712" s="35" t="s">
        <v>835</v>
      </c>
      <c r="Z712" s="35" t="s">
        <v>2605</v>
      </c>
      <c r="AA712" s="117" t="str">
        <f t="shared" si="95"/>
        <v>DARK BROWN</v>
      </c>
      <c r="AB712" s="7" t="str">
        <f>IF(AA712="", "", IFERROR(VLOOKUP(AA712, colorList!A:B,2,FALSE),""))</f>
        <v>sötétbarna</v>
      </c>
      <c r="AC712" s="7" t="str">
        <f>IF(Z712="", "", IFERROR(VLOOKUP(Z712, colorList!A:B,2,FALSE),""))</f>
        <v>sötétbarna</v>
      </c>
      <c r="AD712" s="7"/>
    </row>
    <row r="713" spans="1:30" ht="60" customHeight="1" x14ac:dyDescent="0.25">
      <c r="A713" s="53" t="s">
        <v>906</v>
      </c>
      <c r="B713" s="7" t="str" cm="1">
        <f t="array" ref="B713">ProcessN2(S713,A713,C713)</f>
        <v>ETH00002_TM</v>
      </c>
      <c r="C713" s="7" t="s">
        <v>1188</v>
      </c>
      <c r="D713" s="52" t="str">
        <f t="shared" si="88"/>
        <v>Equestro kishasvédős formázott bőrheveder</v>
      </c>
      <c r="E713" s="52" t="s">
        <v>2800</v>
      </c>
      <c r="F713" s="52" t="str">
        <f t="shared" si="89"/>
        <v>Jumping girth shaped leather</v>
      </c>
      <c r="G713" s="52" t="s">
        <v>2922</v>
      </c>
      <c r="H713" s="116" t="str">
        <f t="shared" si="90"/>
        <v>Equestro</v>
      </c>
      <c r="I713" s="35" t="s">
        <v>3000</v>
      </c>
      <c r="J713" s="53" t="str">
        <f t="shared" si="91"/>
        <v>Lófelszerelés</v>
      </c>
      <c r="K713" s="53" t="s">
        <v>3007</v>
      </c>
      <c r="L713" s="53" t="str">
        <f t="shared" si="92"/>
        <v>Nyereg és tartozékai</v>
      </c>
      <c r="M713" s="53" t="s">
        <v>3008</v>
      </c>
      <c r="N713" s="35" t="str">
        <f t="shared" si="93"/>
        <v>Heveder</v>
      </c>
      <c r="O713" s="35" t="s">
        <v>3009</v>
      </c>
      <c r="P713" s="53" t="str">
        <f t="shared" si="94"/>
        <v>Hasvédős heveder</v>
      </c>
      <c r="Q713" s="53" t="s">
        <v>3012</v>
      </c>
      <c r="R713" s="55" t="s">
        <v>3152</v>
      </c>
      <c r="S713" s="35" t="s">
        <v>1856</v>
      </c>
      <c r="T713" s="34">
        <v>0</v>
      </c>
      <c r="U713" s="35">
        <v>108</v>
      </c>
      <c r="V713" s="1" t="s">
        <v>2603</v>
      </c>
      <c r="W713" s="55">
        <v>1</v>
      </c>
      <c r="X713" s="35" t="str">
        <f>IFERROR(
    IF(ISNUMBER(MATCH(TRIM(CLEAN(SUBSTITUTE(SUBSTITUTE(Y713, CHAR(13), ""), CHAR(10), " "))), sizeList!A:A, 0)),
        INDEX(sizeList!B:B, MATCH(TRIM(CLEAN(SUBSTITUTE(SUBSTITUTE(Y713, CHAR(13), ""), CHAR(10), " "))), sizeList!A:A, 0)),
        IF(ISNUMBER(MATCH(Y713, sizeList!A:A, 0)),
            INDEX(sizeList!B:B, MATCH(Y713, sizeList!A:A, 0)),
            IF(ISNUMBER(MATCH(TRIM(CLEAN(SUBSTITUTE(SUBSTITUTE(Y713, CHAR(13), ""), CHAR(10), " "))), sizeList!B:B, 0)),
                INDEX(sizeList!B:B, MATCH(TRIM(CLEAN(SUBSTITUTE(SUBSTITUTE(Y713, CHAR(13), ""), CHAR(10), " "))), sizeList!B:B, 0)),
                IF(ISNUMBER(MATCH(Y713, sizeList!B:B, 0)),
                    INDEX(sizeList!B:B, MATCH(Y713, sizeList!B:B, 0)),
                    "")
            )
        )
    ),
    ""
)</f>
        <v>105 cm</v>
      </c>
      <c r="Y713" s="35" t="s">
        <v>836</v>
      </c>
      <c r="Z713" s="35" t="s">
        <v>2605</v>
      </c>
      <c r="AA713" s="117" t="str">
        <f t="shared" si="95"/>
        <v>DARK BROWN</v>
      </c>
      <c r="AB713" s="7" t="str">
        <f>IF(AA713="", "", IFERROR(VLOOKUP(AA713, colorList!A:B,2,FALSE),""))</f>
        <v>sötétbarna</v>
      </c>
      <c r="AC713" s="7" t="str">
        <f>IF(Z713="", "", IFERROR(VLOOKUP(Z713, colorList!A:B,2,FALSE),""))</f>
        <v>sötétbarna</v>
      </c>
      <c r="AD713" s="7"/>
    </row>
    <row r="714" spans="1:30" ht="60" customHeight="1" x14ac:dyDescent="0.25">
      <c r="A714" s="53" t="s">
        <v>906</v>
      </c>
      <c r="B714" s="7" t="str" cm="1">
        <f t="array" ref="B714">ProcessN2(S714,A714,C714)</f>
        <v>ETH00002_TM</v>
      </c>
      <c r="C714" s="7" t="s">
        <v>1030</v>
      </c>
      <c r="D714" s="52" t="str">
        <f t="shared" si="88"/>
        <v>Equestro kishasvédős formázott bőrheveder</v>
      </c>
      <c r="E714" s="52" t="s">
        <v>2800</v>
      </c>
      <c r="F714" s="52" t="str">
        <f t="shared" si="89"/>
        <v>Jumping girth shaped leather</v>
      </c>
      <c r="G714" s="52" t="s">
        <v>2922</v>
      </c>
      <c r="H714" s="116" t="str">
        <f t="shared" si="90"/>
        <v>Equestro</v>
      </c>
      <c r="I714" s="35" t="s">
        <v>3000</v>
      </c>
      <c r="J714" s="53" t="str">
        <f t="shared" si="91"/>
        <v>Lófelszerelés</v>
      </c>
      <c r="K714" s="53" t="s">
        <v>3007</v>
      </c>
      <c r="L714" s="53" t="str">
        <f t="shared" si="92"/>
        <v>Nyereg és tartozékai</v>
      </c>
      <c r="M714" s="53" t="s">
        <v>3008</v>
      </c>
      <c r="N714" s="35" t="str">
        <f t="shared" si="93"/>
        <v>Heveder</v>
      </c>
      <c r="O714" s="35" t="s">
        <v>3009</v>
      </c>
      <c r="P714" s="53" t="str">
        <f t="shared" si="94"/>
        <v>Hasvédős heveder</v>
      </c>
      <c r="Q714" s="53" t="s">
        <v>3012</v>
      </c>
      <c r="R714" s="55" t="s">
        <v>3152</v>
      </c>
      <c r="S714" s="35" t="s">
        <v>1857</v>
      </c>
      <c r="T714" s="34">
        <v>0</v>
      </c>
      <c r="U714" s="35">
        <v>108</v>
      </c>
      <c r="V714" s="1" t="s">
        <v>2603</v>
      </c>
      <c r="W714" s="55">
        <v>1</v>
      </c>
      <c r="X714" s="35" t="str">
        <f>IFERROR(
    IF(ISNUMBER(MATCH(TRIM(CLEAN(SUBSTITUTE(SUBSTITUTE(Y714, CHAR(13), ""), CHAR(10), " "))), sizeList!A:A, 0)),
        INDEX(sizeList!B:B, MATCH(TRIM(CLEAN(SUBSTITUTE(SUBSTITUTE(Y714, CHAR(13), ""), CHAR(10), " "))), sizeList!A:A, 0)),
        IF(ISNUMBER(MATCH(Y714, sizeList!A:A, 0)),
            INDEX(sizeList!B:B, MATCH(Y714, sizeList!A:A, 0)),
            IF(ISNUMBER(MATCH(TRIM(CLEAN(SUBSTITUTE(SUBSTITUTE(Y714, CHAR(13), ""), CHAR(10), " "))), sizeList!B:B, 0)),
                INDEX(sizeList!B:B, MATCH(TRIM(CLEAN(SUBSTITUTE(SUBSTITUTE(Y714, CHAR(13), ""), CHAR(10), " "))), sizeList!B:B, 0)),
                IF(ISNUMBER(MATCH(Y714, sizeList!B:B, 0)),
                    INDEX(sizeList!B:B, MATCH(Y714, sizeList!B:B, 0)),
                    "")
            )
        )
    ),
    ""
)</f>
        <v>110 cm</v>
      </c>
      <c r="Y714" s="35" t="s">
        <v>837</v>
      </c>
      <c r="Z714" s="35" t="s">
        <v>2605</v>
      </c>
      <c r="AA714" s="117" t="str">
        <f t="shared" si="95"/>
        <v>DARK BROWN</v>
      </c>
      <c r="AB714" s="7" t="str">
        <f>IF(AA714="", "", IFERROR(VLOOKUP(AA714, colorList!A:B,2,FALSE),""))</f>
        <v>sötétbarna</v>
      </c>
      <c r="AC714" s="7" t="str">
        <f>IF(Z714="", "", IFERROR(VLOOKUP(Z714, colorList!A:B,2,FALSE),""))</f>
        <v>sötétbarna</v>
      </c>
      <c r="AD714" s="7"/>
    </row>
    <row r="715" spans="1:30" ht="60" customHeight="1" x14ac:dyDescent="0.25">
      <c r="A715" s="53" t="s">
        <v>906</v>
      </c>
      <c r="B715" s="7" t="str" cm="1">
        <f t="array" ref="B715">ProcessN2(S715,A715,C715)</f>
        <v>ETH00002_TM</v>
      </c>
      <c r="C715" s="7" t="s">
        <v>985</v>
      </c>
      <c r="D715" s="52" t="str">
        <f t="shared" si="88"/>
        <v>Equestro kishasvédős formázott bőrheveder</v>
      </c>
      <c r="E715" s="52" t="s">
        <v>2800</v>
      </c>
      <c r="F715" s="52" t="str">
        <f t="shared" si="89"/>
        <v>Jumping girth shaped leather</v>
      </c>
      <c r="G715" s="52" t="s">
        <v>2922</v>
      </c>
      <c r="H715" s="116" t="str">
        <f t="shared" si="90"/>
        <v>Equestro</v>
      </c>
      <c r="I715" s="35" t="s">
        <v>3000</v>
      </c>
      <c r="J715" s="53" t="str">
        <f t="shared" si="91"/>
        <v>Lófelszerelés</v>
      </c>
      <c r="K715" s="53" t="s">
        <v>3007</v>
      </c>
      <c r="L715" s="53" t="str">
        <f t="shared" si="92"/>
        <v>Nyereg és tartozékai</v>
      </c>
      <c r="M715" s="53" t="s">
        <v>3008</v>
      </c>
      <c r="N715" s="35" t="str">
        <f t="shared" si="93"/>
        <v>Heveder</v>
      </c>
      <c r="O715" s="35" t="s">
        <v>3009</v>
      </c>
      <c r="P715" s="53" t="str">
        <f t="shared" si="94"/>
        <v>Hasvédős heveder</v>
      </c>
      <c r="Q715" s="53" t="s">
        <v>3012</v>
      </c>
      <c r="R715" s="55" t="s">
        <v>3152</v>
      </c>
      <c r="S715" s="35" t="s">
        <v>1858</v>
      </c>
      <c r="T715" s="34">
        <v>0</v>
      </c>
      <c r="U715" s="35">
        <v>108</v>
      </c>
      <c r="V715" s="1" t="s">
        <v>2603</v>
      </c>
      <c r="W715" s="55">
        <v>1</v>
      </c>
      <c r="X715" s="35" t="str">
        <f>IFERROR(
    IF(ISNUMBER(MATCH(TRIM(CLEAN(SUBSTITUTE(SUBSTITUTE(Y715, CHAR(13), ""), CHAR(10), " "))), sizeList!A:A, 0)),
        INDEX(sizeList!B:B, MATCH(TRIM(CLEAN(SUBSTITUTE(SUBSTITUTE(Y715, CHAR(13), ""), CHAR(10), " "))), sizeList!A:A, 0)),
        IF(ISNUMBER(MATCH(Y715, sizeList!A:A, 0)),
            INDEX(sizeList!B:B, MATCH(Y715, sizeList!A:A, 0)),
            IF(ISNUMBER(MATCH(TRIM(CLEAN(SUBSTITUTE(SUBSTITUTE(Y715, CHAR(13), ""), CHAR(10), " "))), sizeList!B:B, 0)),
                INDEX(sizeList!B:B, MATCH(TRIM(CLEAN(SUBSTITUTE(SUBSTITUTE(Y715, CHAR(13), ""), CHAR(10), " "))), sizeList!B:B, 0)),
                IF(ISNUMBER(MATCH(Y715, sizeList!B:B, 0)),
                    INDEX(sizeList!B:B, MATCH(Y715, sizeList!B:B, 0)),
                    "")
            )
        )
    ),
    ""
)</f>
        <v>115 cm</v>
      </c>
      <c r="Y715" s="35" t="s">
        <v>838</v>
      </c>
      <c r="Z715" s="35" t="s">
        <v>2605</v>
      </c>
      <c r="AA715" s="117" t="str">
        <f t="shared" si="95"/>
        <v>DARK BROWN</v>
      </c>
      <c r="AB715" s="7" t="str">
        <f>IF(AA715="", "", IFERROR(VLOOKUP(AA715, colorList!A:B,2,FALSE),""))</f>
        <v>sötétbarna</v>
      </c>
      <c r="AC715" s="7" t="str">
        <f>IF(Z715="", "", IFERROR(VLOOKUP(Z715, colorList!A:B,2,FALSE),""))</f>
        <v>sötétbarna</v>
      </c>
      <c r="AD715" s="7"/>
    </row>
    <row r="716" spans="1:30" ht="60" customHeight="1" x14ac:dyDescent="0.25">
      <c r="A716" s="53" t="s">
        <v>906</v>
      </c>
      <c r="B716" s="7" t="str" cm="1">
        <f t="array" ref="B716">ProcessN2(S716,A716,C716)</f>
        <v>ETH00002_TM</v>
      </c>
      <c r="C716" s="7" t="s">
        <v>986</v>
      </c>
      <c r="D716" s="52" t="str">
        <f t="shared" si="88"/>
        <v>Equestro kishasvédős formázott bőrheveder</v>
      </c>
      <c r="E716" s="52" t="s">
        <v>2800</v>
      </c>
      <c r="F716" s="52" t="str">
        <f t="shared" si="89"/>
        <v>Jumping girth shaped leather</v>
      </c>
      <c r="G716" s="52" t="s">
        <v>2922</v>
      </c>
      <c r="H716" s="116" t="str">
        <f t="shared" si="90"/>
        <v>Equestro</v>
      </c>
      <c r="I716" s="35" t="s">
        <v>3000</v>
      </c>
      <c r="J716" s="53" t="str">
        <f t="shared" si="91"/>
        <v>Lófelszerelés</v>
      </c>
      <c r="K716" s="53" t="s">
        <v>3007</v>
      </c>
      <c r="L716" s="53" t="str">
        <f t="shared" si="92"/>
        <v>Nyereg és tartozékai</v>
      </c>
      <c r="M716" s="53" t="s">
        <v>3008</v>
      </c>
      <c r="N716" s="35" t="str">
        <f t="shared" si="93"/>
        <v>Heveder</v>
      </c>
      <c r="O716" s="35" t="s">
        <v>3009</v>
      </c>
      <c r="P716" s="53" t="str">
        <f t="shared" si="94"/>
        <v>Hasvédős heveder</v>
      </c>
      <c r="Q716" s="53" t="s">
        <v>3012</v>
      </c>
      <c r="R716" s="55" t="s">
        <v>3152</v>
      </c>
      <c r="S716" s="35" t="s">
        <v>1859</v>
      </c>
      <c r="T716" s="34">
        <v>0</v>
      </c>
      <c r="U716" s="35">
        <v>108</v>
      </c>
      <c r="V716" s="1" t="s">
        <v>2603</v>
      </c>
      <c r="W716" s="55">
        <v>1</v>
      </c>
      <c r="X716" s="35" t="str">
        <f>IFERROR(
    IF(ISNUMBER(MATCH(TRIM(CLEAN(SUBSTITUTE(SUBSTITUTE(Y716, CHAR(13), ""), CHAR(10), " "))), sizeList!A:A, 0)),
        INDEX(sizeList!B:B, MATCH(TRIM(CLEAN(SUBSTITUTE(SUBSTITUTE(Y716, CHAR(13), ""), CHAR(10), " "))), sizeList!A:A, 0)),
        IF(ISNUMBER(MATCH(Y716, sizeList!A:A, 0)),
            INDEX(sizeList!B:B, MATCH(Y716, sizeList!A:A, 0)),
            IF(ISNUMBER(MATCH(TRIM(CLEAN(SUBSTITUTE(SUBSTITUTE(Y716, CHAR(13), ""), CHAR(10), " "))), sizeList!B:B, 0)),
                INDEX(sizeList!B:B, MATCH(TRIM(CLEAN(SUBSTITUTE(SUBSTITUTE(Y716, CHAR(13), ""), CHAR(10), " "))), sizeList!B:B, 0)),
                IF(ISNUMBER(MATCH(Y716, sizeList!B:B, 0)),
                    INDEX(sizeList!B:B, MATCH(Y716, sizeList!B:B, 0)),
                    "")
            )
        )
    ),
    ""
)</f>
        <v>120 cm</v>
      </c>
      <c r="Y716" s="35" t="s">
        <v>840</v>
      </c>
      <c r="Z716" s="35" t="s">
        <v>2605</v>
      </c>
      <c r="AA716" s="117" t="str">
        <f t="shared" si="95"/>
        <v>DARK BROWN</v>
      </c>
      <c r="AB716" s="7" t="str">
        <f>IF(AA716="", "", IFERROR(VLOOKUP(AA716, colorList!A:B,2,FALSE),""))</f>
        <v>sötétbarna</v>
      </c>
      <c r="AC716" s="7" t="str">
        <f>IF(Z716="", "", IFERROR(VLOOKUP(Z716, colorList!A:B,2,FALSE),""))</f>
        <v>sötétbarna</v>
      </c>
      <c r="AD716" s="7"/>
    </row>
    <row r="717" spans="1:30" ht="60" customHeight="1" x14ac:dyDescent="0.25">
      <c r="A717" s="53" t="s">
        <v>906</v>
      </c>
      <c r="B717" s="7" t="str" cm="1">
        <f t="array" ref="B717">ProcessN2(S717,A717,C717)</f>
        <v>ETH00002_TM</v>
      </c>
      <c r="C717" s="7" t="s">
        <v>987</v>
      </c>
      <c r="D717" s="52" t="str">
        <f t="shared" si="88"/>
        <v>Equestro kishasvédős formázott bőrheveder</v>
      </c>
      <c r="E717" s="52" t="s">
        <v>2800</v>
      </c>
      <c r="F717" s="52" t="str">
        <f t="shared" si="89"/>
        <v>Jumping girth shaped leather</v>
      </c>
      <c r="G717" s="52" t="s">
        <v>2922</v>
      </c>
      <c r="H717" s="116" t="str">
        <f t="shared" si="90"/>
        <v>Equestro</v>
      </c>
      <c r="I717" s="35" t="s">
        <v>3000</v>
      </c>
      <c r="J717" s="53" t="str">
        <f t="shared" si="91"/>
        <v>Lófelszerelés</v>
      </c>
      <c r="K717" s="53" t="s">
        <v>3007</v>
      </c>
      <c r="L717" s="53" t="str">
        <f t="shared" si="92"/>
        <v>Nyereg és tartozékai</v>
      </c>
      <c r="M717" s="53" t="s">
        <v>3008</v>
      </c>
      <c r="N717" s="35" t="str">
        <f t="shared" si="93"/>
        <v>Heveder</v>
      </c>
      <c r="O717" s="35" t="s">
        <v>3009</v>
      </c>
      <c r="P717" s="53" t="str">
        <f t="shared" si="94"/>
        <v>Hasvédős heveder</v>
      </c>
      <c r="Q717" s="53" t="s">
        <v>3012</v>
      </c>
      <c r="R717" s="55" t="s">
        <v>3152</v>
      </c>
      <c r="S717" s="35" t="s">
        <v>1860</v>
      </c>
      <c r="T717" s="34">
        <v>0</v>
      </c>
      <c r="U717" s="35">
        <v>108</v>
      </c>
      <c r="V717" s="1" t="s">
        <v>2603</v>
      </c>
      <c r="W717" s="55">
        <v>1</v>
      </c>
      <c r="X717" s="35" t="str">
        <f>IFERROR(
    IF(ISNUMBER(MATCH(TRIM(CLEAN(SUBSTITUTE(SUBSTITUTE(Y717, CHAR(13), ""), CHAR(10), " "))), sizeList!A:A, 0)),
        INDEX(sizeList!B:B, MATCH(TRIM(CLEAN(SUBSTITUTE(SUBSTITUTE(Y717, CHAR(13), ""), CHAR(10), " "))), sizeList!A:A, 0)),
        IF(ISNUMBER(MATCH(Y717, sizeList!A:A, 0)),
            INDEX(sizeList!B:B, MATCH(Y717, sizeList!A:A, 0)),
            IF(ISNUMBER(MATCH(TRIM(CLEAN(SUBSTITUTE(SUBSTITUTE(Y717, CHAR(13), ""), CHAR(10), " "))), sizeList!B:B, 0)),
                INDEX(sizeList!B:B, MATCH(TRIM(CLEAN(SUBSTITUTE(SUBSTITUTE(Y717, CHAR(13), ""), CHAR(10), " "))), sizeList!B:B, 0)),
                IF(ISNUMBER(MATCH(Y717, sizeList!B:B, 0)),
                    INDEX(sizeList!B:B, MATCH(Y717, sizeList!B:B, 0)),
                    "")
            )
        )
    ),
    ""
)</f>
        <v>125 cm</v>
      </c>
      <c r="Y717" s="35" t="s">
        <v>841</v>
      </c>
      <c r="Z717" s="35" t="s">
        <v>2605</v>
      </c>
      <c r="AA717" s="117" t="str">
        <f t="shared" si="95"/>
        <v>DARK BROWN</v>
      </c>
      <c r="AB717" s="7" t="str">
        <f>IF(AA717="", "", IFERROR(VLOOKUP(AA717, colorList!A:B,2,FALSE),""))</f>
        <v>sötétbarna</v>
      </c>
      <c r="AC717" s="7" t="str">
        <f>IF(Z717="", "", IFERROR(VLOOKUP(Z717, colorList!A:B,2,FALSE),""))</f>
        <v>sötétbarna</v>
      </c>
      <c r="AD717" s="7"/>
    </row>
    <row r="718" spans="1:30" ht="60" customHeight="1" x14ac:dyDescent="0.25">
      <c r="A718" s="53" t="s">
        <v>906</v>
      </c>
      <c r="B718" s="7" t="str" cm="1">
        <f t="array" ref="B718">ProcessN2(S718,A718,C718)</f>
        <v>ETH00002_TM</v>
      </c>
      <c r="C718" s="7" t="s">
        <v>988</v>
      </c>
      <c r="D718" s="52" t="str">
        <f t="shared" si="88"/>
        <v>Equestro kishasvédős formázott bőrheveder</v>
      </c>
      <c r="E718" s="52" t="s">
        <v>2800</v>
      </c>
      <c r="F718" s="52" t="str">
        <f t="shared" si="89"/>
        <v>Jumping girth shaped leather</v>
      </c>
      <c r="G718" s="52" t="s">
        <v>2922</v>
      </c>
      <c r="H718" s="116" t="str">
        <f t="shared" si="90"/>
        <v>Equestro</v>
      </c>
      <c r="I718" s="35" t="s">
        <v>3000</v>
      </c>
      <c r="J718" s="53" t="str">
        <f t="shared" si="91"/>
        <v>Lófelszerelés</v>
      </c>
      <c r="K718" s="53" t="s">
        <v>3007</v>
      </c>
      <c r="L718" s="53" t="str">
        <f t="shared" si="92"/>
        <v>Nyereg és tartozékai</v>
      </c>
      <c r="M718" s="53" t="s">
        <v>3008</v>
      </c>
      <c r="N718" s="35" t="str">
        <f t="shared" si="93"/>
        <v>Heveder</v>
      </c>
      <c r="O718" s="35" t="s">
        <v>3009</v>
      </c>
      <c r="P718" s="53" t="str">
        <f t="shared" si="94"/>
        <v>Hasvédős heveder</v>
      </c>
      <c r="Q718" s="53" t="s">
        <v>3012</v>
      </c>
      <c r="R718" s="55" t="s">
        <v>3152</v>
      </c>
      <c r="S718" s="35" t="s">
        <v>1861</v>
      </c>
      <c r="T718" s="34">
        <v>0</v>
      </c>
      <c r="U718" s="35">
        <v>108</v>
      </c>
      <c r="V718" s="1" t="s">
        <v>2603</v>
      </c>
      <c r="W718" s="55">
        <v>1</v>
      </c>
      <c r="X718" s="35" t="str">
        <f>IFERROR(
    IF(ISNUMBER(MATCH(TRIM(CLEAN(SUBSTITUTE(SUBSTITUTE(Y718, CHAR(13), ""), CHAR(10), " "))), sizeList!A:A, 0)),
        INDEX(sizeList!B:B, MATCH(TRIM(CLEAN(SUBSTITUTE(SUBSTITUTE(Y718, CHAR(13), ""), CHAR(10), " "))), sizeList!A:A, 0)),
        IF(ISNUMBER(MATCH(Y718, sizeList!A:A, 0)),
            INDEX(sizeList!B:B, MATCH(Y718, sizeList!A:A, 0)),
            IF(ISNUMBER(MATCH(TRIM(CLEAN(SUBSTITUTE(SUBSTITUTE(Y718, CHAR(13), ""), CHAR(10), " "))), sizeList!B:B, 0)),
                INDEX(sizeList!B:B, MATCH(TRIM(CLEAN(SUBSTITUTE(SUBSTITUTE(Y718, CHAR(13), ""), CHAR(10), " "))), sizeList!B:B, 0)),
                IF(ISNUMBER(MATCH(Y718, sizeList!B:B, 0)),
                    INDEX(sizeList!B:B, MATCH(Y718, sizeList!B:B, 0)),
                    "")
            )
        )
    ),
    ""
)</f>
        <v>130 cm</v>
      </c>
      <c r="Y718" s="35" t="s">
        <v>842</v>
      </c>
      <c r="Z718" s="35" t="s">
        <v>2605</v>
      </c>
      <c r="AA718" s="117" t="str">
        <f t="shared" si="95"/>
        <v>DARK BROWN</v>
      </c>
      <c r="AB718" s="7" t="str">
        <f>IF(AA718="", "", IFERROR(VLOOKUP(AA718, colorList!A:B,2,FALSE),""))</f>
        <v>sötétbarna</v>
      </c>
      <c r="AC718" s="7" t="str">
        <f>IF(Z718="", "", IFERROR(VLOOKUP(Z718, colorList!A:B,2,FALSE),""))</f>
        <v>sötétbarna</v>
      </c>
      <c r="AD718" s="7"/>
    </row>
    <row r="719" spans="1:30" ht="60" customHeight="1" x14ac:dyDescent="0.25">
      <c r="A719" s="53" t="s">
        <v>906</v>
      </c>
      <c r="B719" s="7" t="str" cm="1">
        <f t="array" ref="B719">ProcessN2(S719,A719,C719)</f>
        <v>ETH00002_TM</v>
      </c>
      <c r="C719" s="7" t="s">
        <v>989</v>
      </c>
      <c r="D719" s="52" t="str">
        <f t="shared" si="88"/>
        <v>Equestro kishasvédős formázott bőrheveder</v>
      </c>
      <c r="E719" s="52" t="s">
        <v>2800</v>
      </c>
      <c r="F719" s="52" t="str">
        <f t="shared" si="89"/>
        <v>Jumping girth shaped leather</v>
      </c>
      <c r="G719" s="52" t="s">
        <v>2922</v>
      </c>
      <c r="H719" s="116" t="str">
        <f t="shared" si="90"/>
        <v>Equestro</v>
      </c>
      <c r="I719" s="35" t="s">
        <v>3000</v>
      </c>
      <c r="J719" s="53" t="str">
        <f t="shared" si="91"/>
        <v>Lófelszerelés</v>
      </c>
      <c r="K719" s="53" t="s">
        <v>3007</v>
      </c>
      <c r="L719" s="53" t="str">
        <f t="shared" si="92"/>
        <v>Nyereg és tartozékai</v>
      </c>
      <c r="M719" s="53" t="s">
        <v>3008</v>
      </c>
      <c r="N719" s="35" t="str">
        <f t="shared" si="93"/>
        <v>Heveder</v>
      </c>
      <c r="O719" s="35" t="s">
        <v>3009</v>
      </c>
      <c r="P719" s="53" t="str">
        <f t="shared" si="94"/>
        <v>Hasvédős heveder</v>
      </c>
      <c r="Q719" s="53" t="s">
        <v>3012</v>
      </c>
      <c r="R719" s="55" t="s">
        <v>3152</v>
      </c>
      <c r="S719" s="35" t="s">
        <v>1862</v>
      </c>
      <c r="T719" s="34">
        <v>0</v>
      </c>
      <c r="U719" s="35">
        <v>108</v>
      </c>
      <c r="V719" s="1" t="s">
        <v>2603</v>
      </c>
      <c r="W719" s="55">
        <v>1</v>
      </c>
      <c r="X719" s="35" t="str">
        <f>IFERROR(
    IF(ISNUMBER(MATCH(TRIM(CLEAN(SUBSTITUTE(SUBSTITUTE(Y719, CHAR(13), ""), CHAR(10), " "))), sizeList!A:A, 0)),
        INDEX(sizeList!B:B, MATCH(TRIM(CLEAN(SUBSTITUTE(SUBSTITUTE(Y719, CHAR(13), ""), CHAR(10), " "))), sizeList!A:A, 0)),
        IF(ISNUMBER(MATCH(Y719, sizeList!A:A, 0)),
            INDEX(sizeList!B:B, MATCH(Y719, sizeList!A:A, 0)),
            IF(ISNUMBER(MATCH(TRIM(CLEAN(SUBSTITUTE(SUBSTITUTE(Y719, CHAR(13), ""), CHAR(10), " "))), sizeList!B:B, 0)),
                INDEX(sizeList!B:B, MATCH(TRIM(CLEAN(SUBSTITUTE(SUBSTITUTE(Y719, CHAR(13), ""), CHAR(10), " "))), sizeList!B:B, 0)),
                IF(ISNUMBER(MATCH(Y719, sizeList!B:B, 0)),
                    INDEX(sizeList!B:B, MATCH(Y719, sizeList!B:B, 0)),
                    "")
            )
        )
    ),
    ""
)</f>
        <v>135 cm</v>
      </c>
      <c r="Y719" s="35" t="s">
        <v>843</v>
      </c>
      <c r="Z719" s="35" t="s">
        <v>2605</v>
      </c>
      <c r="AA719" s="117" t="str">
        <f t="shared" si="95"/>
        <v>DARK BROWN</v>
      </c>
      <c r="AB719" s="7" t="str">
        <f>IF(AA719="", "", IFERROR(VLOOKUP(AA719, colorList!A:B,2,FALSE),""))</f>
        <v>sötétbarna</v>
      </c>
      <c r="AC719" s="7" t="str">
        <f>IF(Z719="", "", IFERROR(VLOOKUP(Z719, colorList!A:B,2,FALSE),""))</f>
        <v>sötétbarna</v>
      </c>
      <c r="AD719" s="7"/>
    </row>
    <row r="720" spans="1:30" ht="60" customHeight="1" x14ac:dyDescent="0.25">
      <c r="A720" s="53" t="s">
        <v>906</v>
      </c>
      <c r="B720" s="7" t="str" cm="1">
        <f t="array" ref="B720">ProcessN2(S720,A720,C720)</f>
        <v>ETH00002_TM</v>
      </c>
      <c r="C720" s="7" t="s">
        <v>990</v>
      </c>
      <c r="D720" s="52" t="str">
        <f t="shared" si="88"/>
        <v>Equestro kishasvédős formázott bőrheveder</v>
      </c>
      <c r="E720" s="52" t="s">
        <v>2800</v>
      </c>
      <c r="F720" s="52" t="str">
        <f t="shared" si="89"/>
        <v>Jumping girth shaped leather</v>
      </c>
      <c r="G720" s="52" t="s">
        <v>2922</v>
      </c>
      <c r="H720" s="116" t="str">
        <f t="shared" si="90"/>
        <v>Equestro</v>
      </c>
      <c r="I720" s="35" t="s">
        <v>3000</v>
      </c>
      <c r="J720" s="53" t="str">
        <f t="shared" si="91"/>
        <v>Lófelszerelés</v>
      </c>
      <c r="K720" s="53" t="s">
        <v>3007</v>
      </c>
      <c r="L720" s="53" t="str">
        <f t="shared" si="92"/>
        <v>Nyereg és tartozékai</v>
      </c>
      <c r="M720" s="53" t="s">
        <v>3008</v>
      </c>
      <c r="N720" s="35" t="str">
        <f t="shared" si="93"/>
        <v>Heveder</v>
      </c>
      <c r="O720" s="35" t="s">
        <v>3009</v>
      </c>
      <c r="P720" s="53" t="str">
        <f t="shared" si="94"/>
        <v>Hasvédős heveder</v>
      </c>
      <c r="Q720" s="53" t="s">
        <v>3012</v>
      </c>
      <c r="R720" s="55" t="s">
        <v>3152</v>
      </c>
      <c r="S720" s="35" t="s">
        <v>1863</v>
      </c>
      <c r="T720" s="34">
        <v>0</v>
      </c>
      <c r="U720" s="35">
        <v>108</v>
      </c>
      <c r="V720" s="1" t="s">
        <v>2603</v>
      </c>
      <c r="W720" s="55">
        <v>1</v>
      </c>
      <c r="X720" s="35" t="str">
        <f>IFERROR(
    IF(ISNUMBER(MATCH(TRIM(CLEAN(SUBSTITUTE(SUBSTITUTE(Y720, CHAR(13), ""), CHAR(10), " "))), sizeList!A:A, 0)),
        INDEX(sizeList!B:B, MATCH(TRIM(CLEAN(SUBSTITUTE(SUBSTITUTE(Y720, CHAR(13), ""), CHAR(10), " "))), sizeList!A:A, 0)),
        IF(ISNUMBER(MATCH(Y720, sizeList!A:A, 0)),
            INDEX(sizeList!B:B, MATCH(Y720, sizeList!A:A, 0)),
            IF(ISNUMBER(MATCH(TRIM(CLEAN(SUBSTITUTE(SUBSTITUTE(Y720, CHAR(13), ""), CHAR(10), " "))), sizeList!B:B, 0)),
                INDEX(sizeList!B:B, MATCH(TRIM(CLEAN(SUBSTITUTE(SUBSTITUTE(Y720, CHAR(13), ""), CHAR(10), " "))), sizeList!B:B, 0)),
                IF(ISNUMBER(MATCH(Y720, sizeList!B:B, 0)),
                    INDEX(sizeList!B:B, MATCH(Y720, sizeList!B:B, 0)),
                    "")
            )
        )
    ),
    ""
)</f>
        <v>140 cm</v>
      </c>
      <c r="Y720" s="35" t="s">
        <v>844</v>
      </c>
      <c r="Z720" s="35" t="s">
        <v>2605</v>
      </c>
      <c r="AA720" s="117" t="str">
        <f t="shared" si="95"/>
        <v>DARK BROWN</v>
      </c>
      <c r="AB720" s="7" t="str">
        <f>IF(AA720="", "", IFERROR(VLOOKUP(AA720, colorList!A:B,2,FALSE),""))</f>
        <v>sötétbarna</v>
      </c>
      <c r="AC720" s="7" t="str">
        <f>IF(Z720="", "", IFERROR(VLOOKUP(Z720, colorList!A:B,2,FALSE),""))</f>
        <v>sötétbarna</v>
      </c>
      <c r="AD720" s="7"/>
    </row>
    <row r="721" spans="1:30" ht="60" customHeight="1" x14ac:dyDescent="0.25">
      <c r="A721" s="53" t="s">
        <v>906</v>
      </c>
      <c r="B721" s="7" t="str" cm="1">
        <f t="array" ref="B721">ProcessN2(S721,A721,C721)</f>
        <v>ETH00002_TM</v>
      </c>
      <c r="C721" s="7" t="s">
        <v>1031</v>
      </c>
      <c r="D721" s="52" t="str">
        <f t="shared" si="88"/>
        <v>Equestro kishasvédős formázott bőrheveder</v>
      </c>
      <c r="E721" s="52" t="s">
        <v>2800</v>
      </c>
      <c r="F721" s="52" t="str">
        <f t="shared" si="89"/>
        <v>Jumping girth shaped leather</v>
      </c>
      <c r="G721" s="52" t="s">
        <v>2922</v>
      </c>
      <c r="H721" s="116" t="str">
        <f t="shared" si="90"/>
        <v>Equestro</v>
      </c>
      <c r="I721" s="35" t="s">
        <v>3000</v>
      </c>
      <c r="J721" s="53" t="str">
        <f t="shared" si="91"/>
        <v>Lófelszerelés</v>
      </c>
      <c r="K721" s="53" t="s">
        <v>3007</v>
      </c>
      <c r="L721" s="53" t="str">
        <f t="shared" si="92"/>
        <v>Nyereg és tartozékai</v>
      </c>
      <c r="M721" s="53" t="s">
        <v>3008</v>
      </c>
      <c r="N721" s="35" t="str">
        <f t="shared" si="93"/>
        <v>Heveder</v>
      </c>
      <c r="O721" s="35" t="s">
        <v>3009</v>
      </c>
      <c r="P721" s="53" t="str">
        <f t="shared" si="94"/>
        <v>Hasvédős heveder</v>
      </c>
      <c r="Q721" s="53" t="s">
        <v>3012</v>
      </c>
      <c r="R721" s="55" t="s">
        <v>3152</v>
      </c>
      <c r="S721" s="35" t="s">
        <v>1864</v>
      </c>
      <c r="T721" s="34">
        <v>0</v>
      </c>
      <c r="U721" s="35">
        <v>108</v>
      </c>
      <c r="V721" s="1" t="s">
        <v>2603</v>
      </c>
      <c r="W721" s="55">
        <v>1</v>
      </c>
      <c r="X721" s="35" t="str">
        <f>IFERROR(
    IF(ISNUMBER(MATCH(TRIM(CLEAN(SUBSTITUTE(SUBSTITUTE(Y721, CHAR(13), ""), CHAR(10), " "))), sizeList!A:A, 0)),
        INDEX(sizeList!B:B, MATCH(TRIM(CLEAN(SUBSTITUTE(SUBSTITUTE(Y721, CHAR(13), ""), CHAR(10), " "))), sizeList!A:A, 0)),
        IF(ISNUMBER(MATCH(Y721, sizeList!A:A, 0)),
            INDEX(sizeList!B:B, MATCH(Y721, sizeList!A:A, 0)),
            IF(ISNUMBER(MATCH(TRIM(CLEAN(SUBSTITUTE(SUBSTITUTE(Y721, CHAR(13), ""), CHAR(10), " "))), sizeList!B:B, 0)),
                INDEX(sizeList!B:B, MATCH(TRIM(CLEAN(SUBSTITUTE(SUBSTITUTE(Y721, CHAR(13), ""), CHAR(10), " "))), sizeList!B:B, 0)),
                IF(ISNUMBER(MATCH(Y721, sizeList!B:B, 0)),
                    INDEX(sizeList!B:B, MATCH(Y721, sizeList!B:B, 0)),
                    "")
            )
        )
    ),
    ""
)</f>
        <v>145 cm</v>
      </c>
      <c r="Y721" s="35" t="s">
        <v>845</v>
      </c>
      <c r="Z721" s="35" t="s">
        <v>2605</v>
      </c>
      <c r="AA721" s="117" t="str">
        <f t="shared" si="95"/>
        <v>DARK BROWN</v>
      </c>
      <c r="AB721" s="7" t="str">
        <f>IF(AA721="", "", IFERROR(VLOOKUP(AA721, colorList!A:B,2,FALSE),""))</f>
        <v>sötétbarna</v>
      </c>
      <c r="AC721" s="7" t="str">
        <f>IF(Z721="", "", IFERROR(VLOOKUP(Z721, colorList!A:B,2,FALSE),""))</f>
        <v>sötétbarna</v>
      </c>
      <c r="AD721" s="7"/>
    </row>
    <row r="722" spans="1:30" ht="60" customHeight="1" x14ac:dyDescent="0.25">
      <c r="A722" s="53" t="s">
        <v>906</v>
      </c>
      <c r="B722" s="7" t="str" cm="1">
        <f t="array" ref="B722">ProcessN2(S722,A722,C722)</f>
        <v>ETH00002_TM</v>
      </c>
      <c r="C722" s="7" t="s">
        <v>1032</v>
      </c>
      <c r="D722" s="52" t="str">
        <f t="shared" si="88"/>
        <v>Equestro kishasvédős formázott bőrheveder</v>
      </c>
      <c r="E722" s="52" t="s">
        <v>2800</v>
      </c>
      <c r="F722" s="52" t="str">
        <f t="shared" si="89"/>
        <v>Jumping girth shaped leather</v>
      </c>
      <c r="G722" s="52" t="s">
        <v>2922</v>
      </c>
      <c r="H722" s="116" t="str">
        <f t="shared" si="90"/>
        <v>Equestro</v>
      </c>
      <c r="I722" s="35" t="s">
        <v>3000</v>
      </c>
      <c r="J722" s="53" t="str">
        <f t="shared" si="91"/>
        <v>Lófelszerelés</v>
      </c>
      <c r="K722" s="53" t="s">
        <v>3007</v>
      </c>
      <c r="L722" s="53" t="str">
        <f t="shared" si="92"/>
        <v>Nyereg és tartozékai</v>
      </c>
      <c r="M722" s="53" t="s">
        <v>3008</v>
      </c>
      <c r="N722" s="35" t="str">
        <f t="shared" si="93"/>
        <v>Heveder</v>
      </c>
      <c r="O722" s="35" t="s">
        <v>3009</v>
      </c>
      <c r="P722" s="53" t="str">
        <f t="shared" si="94"/>
        <v>Hasvédős heveder</v>
      </c>
      <c r="Q722" s="53" t="s">
        <v>3012</v>
      </c>
      <c r="R722" s="55" t="s">
        <v>3152</v>
      </c>
      <c r="S722" s="35" t="s">
        <v>1865</v>
      </c>
      <c r="T722" s="34">
        <v>0</v>
      </c>
      <c r="U722" s="35">
        <v>108</v>
      </c>
      <c r="V722" s="1" t="s">
        <v>2603</v>
      </c>
      <c r="W722" s="55">
        <v>1</v>
      </c>
      <c r="X722" s="35" t="str">
        <f>IFERROR(
    IF(ISNUMBER(MATCH(TRIM(CLEAN(SUBSTITUTE(SUBSTITUTE(Y722, CHAR(13), ""), CHAR(10), " "))), sizeList!A:A, 0)),
        INDEX(sizeList!B:B, MATCH(TRIM(CLEAN(SUBSTITUTE(SUBSTITUTE(Y722, CHAR(13), ""), CHAR(10), " "))), sizeList!A:A, 0)),
        IF(ISNUMBER(MATCH(Y722, sizeList!A:A, 0)),
            INDEX(sizeList!B:B, MATCH(Y722, sizeList!A:A, 0)),
            IF(ISNUMBER(MATCH(TRIM(CLEAN(SUBSTITUTE(SUBSTITUTE(Y722, CHAR(13), ""), CHAR(10), " "))), sizeList!B:B, 0)),
                INDEX(sizeList!B:B, MATCH(TRIM(CLEAN(SUBSTITUTE(SUBSTITUTE(Y722, CHAR(13), ""), CHAR(10), " "))), sizeList!B:B, 0)),
                IF(ISNUMBER(MATCH(Y722, sizeList!B:B, 0)),
                    INDEX(sizeList!B:B, MATCH(Y722, sizeList!B:B, 0)),
                    "")
            )
        )
    ),
    ""
)</f>
        <v>150 cm</v>
      </c>
      <c r="Y722" s="35" t="s">
        <v>846</v>
      </c>
      <c r="Z722" s="35" t="s">
        <v>2605</v>
      </c>
      <c r="AA722" s="117" t="str">
        <f t="shared" si="95"/>
        <v>DARK BROWN</v>
      </c>
      <c r="AB722" s="7" t="str">
        <f>IF(AA722="", "", IFERROR(VLOOKUP(AA722, colorList!A:B,2,FALSE),""))</f>
        <v>sötétbarna</v>
      </c>
      <c r="AC722" s="7" t="str">
        <f>IF(Z722="", "", IFERROR(VLOOKUP(Z722, colorList!A:B,2,FALSE),""))</f>
        <v>sötétbarna</v>
      </c>
      <c r="AD722" s="7"/>
    </row>
    <row r="723" spans="1:30" ht="60" customHeight="1" x14ac:dyDescent="0.25">
      <c r="A723" s="53" t="s">
        <v>907</v>
      </c>
      <c r="B723" s="7" t="str" cm="1">
        <f t="array" ref="B723">ProcessN2(S723,A723,C723)</f>
        <v>ETH00003_BK</v>
      </c>
      <c r="C723" s="7" t="s">
        <v>1185</v>
      </c>
      <c r="D723" s="52" t="str">
        <f t="shared" si="88"/>
        <v>Equestro hasvédős heveder</v>
      </c>
      <c r="E723" s="52" t="s">
        <v>2815</v>
      </c>
      <c r="F723" s="52" t="str">
        <f t="shared" si="89"/>
        <v>Jumping girth bellyguard</v>
      </c>
      <c r="G723" s="52" t="s">
        <v>2923</v>
      </c>
      <c r="H723" s="116" t="str">
        <f t="shared" si="90"/>
        <v>Equestro</v>
      </c>
      <c r="I723" s="35" t="s">
        <v>3000</v>
      </c>
      <c r="J723" s="53" t="str">
        <f t="shared" si="91"/>
        <v>Lófelszerelés</v>
      </c>
      <c r="K723" s="53" t="s">
        <v>3007</v>
      </c>
      <c r="L723" s="53" t="str">
        <f t="shared" si="92"/>
        <v>Nyereg és tartozékai</v>
      </c>
      <c r="M723" s="53" t="s">
        <v>3008</v>
      </c>
      <c r="N723" s="35" t="str">
        <f t="shared" si="93"/>
        <v>Heveder</v>
      </c>
      <c r="O723" s="35" t="s">
        <v>3009</v>
      </c>
      <c r="P723" s="53" t="str">
        <f t="shared" si="94"/>
        <v>Hasvédős heveder</v>
      </c>
      <c r="Q723" s="53" t="s">
        <v>3012</v>
      </c>
      <c r="R723" s="55" t="s">
        <v>3153</v>
      </c>
      <c r="S723" s="35" t="s">
        <v>1866</v>
      </c>
      <c r="T723" s="34">
        <v>0</v>
      </c>
      <c r="U723" s="35">
        <v>125</v>
      </c>
      <c r="V723" s="1" t="s">
        <v>2603</v>
      </c>
      <c r="W723" s="55">
        <v>1</v>
      </c>
      <c r="X723" s="35" t="str">
        <f>IFERROR(
    IF(ISNUMBER(MATCH(TRIM(CLEAN(SUBSTITUTE(SUBSTITUTE(Y723, CHAR(13), ""), CHAR(10), " "))), sizeList!A:A, 0)),
        INDEX(sizeList!B:B, MATCH(TRIM(CLEAN(SUBSTITUTE(SUBSTITUTE(Y723, CHAR(13), ""), CHAR(10), " "))), sizeList!A:A, 0)),
        IF(ISNUMBER(MATCH(Y723, sizeList!A:A, 0)),
            INDEX(sizeList!B:B, MATCH(Y723, sizeList!A:A, 0)),
            IF(ISNUMBER(MATCH(TRIM(CLEAN(SUBSTITUTE(SUBSTITUTE(Y723, CHAR(13), ""), CHAR(10), " "))), sizeList!B:B, 0)),
                INDEX(sizeList!B:B, MATCH(TRIM(CLEAN(SUBSTITUTE(SUBSTITUTE(Y723, CHAR(13), ""), CHAR(10), " "))), sizeList!B:B, 0)),
                IF(ISNUMBER(MATCH(Y723, sizeList!B:B, 0)),
                    INDEX(sizeList!B:B, MATCH(Y723, sizeList!B:B, 0)),
                    "")
            )
        )
    ),
    ""
)</f>
        <v>100 cm</v>
      </c>
      <c r="Y723" s="35" t="s">
        <v>835</v>
      </c>
      <c r="Z723" s="35" t="s">
        <v>2604</v>
      </c>
      <c r="AA723" s="117" t="str">
        <f t="shared" si="95"/>
        <v>BLACK</v>
      </c>
      <c r="AB723" s="7" t="str">
        <f>IF(AA723="", "", IFERROR(VLOOKUP(AA723, colorList!A:B,2,FALSE),""))</f>
        <v>fekete</v>
      </c>
      <c r="AC723" s="7" t="str">
        <f>IF(Z723="", "", IFERROR(VLOOKUP(Z723, colorList!A:B,2,FALSE),""))</f>
        <v>fekete</v>
      </c>
      <c r="AD723" s="7"/>
    </row>
    <row r="724" spans="1:30" ht="60" customHeight="1" x14ac:dyDescent="0.25">
      <c r="A724" s="53" t="s">
        <v>907</v>
      </c>
      <c r="B724" s="7" t="str" cm="1">
        <f t="array" ref="B724">ProcessN2(S724,A724,C724)</f>
        <v>ETH00003_BK</v>
      </c>
      <c r="C724" s="7" t="s">
        <v>1186</v>
      </c>
      <c r="D724" s="52" t="str">
        <f t="shared" si="88"/>
        <v>Equestro hasvédős heveder</v>
      </c>
      <c r="E724" s="52" t="s">
        <v>2815</v>
      </c>
      <c r="F724" s="52" t="str">
        <f t="shared" si="89"/>
        <v>Jumping girth bellyguard</v>
      </c>
      <c r="G724" s="52" t="s">
        <v>2923</v>
      </c>
      <c r="H724" s="116" t="str">
        <f t="shared" si="90"/>
        <v>Equestro</v>
      </c>
      <c r="I724" s="35" t="s">
        <v>3000</v>
      </c>
      <c r="J724" s="53" t="str">
        <f t="shared" si="91"/>
        <v>Lófelszerelés</v>
      </c>
      <c r="K724" s="53" t="s">
        <v>3007</v>
      </c>
      <c r="L724" s="53" t="str">
        <f t="shared" si="92"/>
        <v>Nyereg és tartozékai</v>
      </c>
      <c r="M724" s="53" t="s">
        <v>3008</v>
      </c>
      <c r="N724" s="35" t="str">
        <f t="shared" si="93"/>
        <v>Heveder</v>
      </c>
      <c r="O724" s="35" t="s">
        <v>3009</v>
      </c>
      <c r="P724" s="53" t="str">
        <f t="shared" si="94"/>
        <v>Hasvédős heveder</v>
      </c>
      <c r="Q724" s="53" t="s">
        <v>3012</v>
      </c>
      <c r="R724" s="55" t="s">
        <v>3153</v>
      </c>
      <c r="S724" s="35" t="s">
        <v>1867</v>
      </c>
      <c r="T724" s="34">
        <v>0</v>
      </c>
      <c r="U724" s="35">
        <v>125</v>
      </c>
      <c r="V724" s="1" t="s">
        <v>2603</v>
      </c>
      <c r="W724" s="55">
        <v>1</v>
      </c>
      <c r="X724" s="35" t="str">
        <f>IFERROR(
    IF(ISNUMBER(MATCH(TRIM(CLEAN(SUBSTITUTE(SUBSTITUTE(Y724, CHAR(13), ""), CHAR(10), " "))), sizeList!A:A, 0)),
        INDEX(sizeList!B:B, MATCH(TRIM(CLEAN(SUBSTITUTE(SUBSTITUTE(Y724, CHAR(13), ""), CHAR(10), " "))), sizeList!A:A, 0)),
        IF(ISNUMBER(MATCH(Y724, sizeList!A:A, 0)),
            INDEX(sizeList!B:B, MATCH(Y724, sizeList!A:A, 0)),
            IF(ISNUMBER(MATCH(TRIM(CLEAN(SUBSTITUTE(SUBSTITUTE(Y724, CHAR(13), ""), CHAR(10), " "))), sizeList!B:B, 0)),
                INDEX(sizeList!B:B, MATCH(TRIM(CLEAN(SUBSTITUTE(SUBSTITUTE(Y724, CHAR(13), ""), CHAR(10), " "))), sizeList!B:B, 0)),
                IF(ISNUMBER(MATCH(Y724, sizeList!B:B, 0)),
                    INDEX(sizeList!B:B, MATCH(Y724, sizeList!B:B, 0)),
                    "")
            )
        )
    ),
    ""
)</f>
        <v>105 cm</v>
      </c>
      <c r="Y724" s="35" t="s">
        <v>836</v>
      </c>
      <c r="Z724" s="35" t="s">
        <v>2604</v>
      </c>
      <c r="AA724" s="117" t="str">
        <f t="shared" si="95"/>
        <v>BLACK</v>
      </c>
      <c r="AB724" s="7" t="str">
        <f>IF(AA724="", "", IFERROR(VLOOKUP(AA724, colorList!A:B,2,FALSE),""))</f>
        <v>fekete</v>
      </c>
      <c r="AC724" s="7" t="str">
        <f>IF(Z724="", "", IFERROR(VLOOKUP(Z724, colorList!A:B,2,FALSE),""))</f>
        <v>fekete</v>
      </c>
      <c r="AD724" s="7"/>
    </row>
    <row r="725" spans="1:30" ht="60" customHeight="1" x14ac:dyDescent="0.25">
      <c r="A725" s="53" t="s">
        <v>907</v>
      </c>
      <c r="B725" s="7" t="str" cm="1">
        <f t="array" ref="B725">ProcessN2(S725,A725,C725)</f>
        <v>ETH00003_BK</v>
      </c>
      <c r="C725" s="7" t="s">
        <v>1018</v>
      </c>
      <c r="D725" s="52" t="str">
        <f t="shared" si="88"/>
        <v>Equestro hasvédős heveder</v>
      </c>
      <c r="E725" s="52" t="s">
        <v>2815</v>
      </c>
      <c r="F725" s="52" t="str">
        <f t="shared" si="89"/>
        <v>Jumping girth bellyguard</v>
      </c>
      <c r="G725" s="52" t="s">
        <v>2923</v>
      </c>
      <c r="H725" s="116" t="str">
        <f t="shared" si="90"/>
        <v>Equestro</v>
      </c>
      <c r="I725" s="35" t="s">
        <v>3000</v>
      </c>
      <c r="J725" s="53" t="str">
        <f t="shared" si="91"/>
        <v>Lófelszerelés</v>
      </c>
      <c r="K725" s="53" t="s">
        <v>3007</v>
      </c>
      <c r="L725" s="53" t="str">
        <f t="shared" si="92"/>
        <v>Nyereg és tartozékai</v>
      </c>
      <c r="M725" s="53" t="s">
        <v>3008</v>
      </c>
      <c r="N725" s="35" t="str">
        <f t="shared" si="93"/>
        <v>Heveder</v>
      </c>
      <c r="O725" s="35" t="s">
        <v>3009</v>
      </c>
      <c r="P725" s="53" t="str">
        <f t="shared" si="94"/>
        <v>Hasvédős heveder</v>
      </c>
      <c r="Q725" s="53" t="s">
        <v>3012</v>
      </c>
      <c r="R725" s="55" t="s">
        <v>3153</v>
      </c>
      <c r="S725" s="35" t="s">
        <v>1868</v>
      </c>
      <c r="T725" s="34">
        <v>0</v>
      </c>
      <c r="U725" s="35">
        <v>125</v>
      </c>
      <c r="V725" s="1" t="s">
        <v>2603</v>
      </c>
      <c r="W725" s="55">
        <v>1</v>
      </c>
      <c r="X725" s="35" t="str">
        <f>IFERROR(
    IF(ISNUMBER(MATCH(TRIM(CLEAN(SUBSTITUTE(SUBSTITUTE(Y725, CHAR(13), ""), CHAR(10), " "))), sizeList!A:A, 0)),
        INDEX(sizeList!B:B, MATCH(TRIM(CLEAN(SUBSTITUTE(SUBSTITUTE(Y725, CHAR(13), ""), CHAR(10), " "))), sizeList!A:A, 0)),
        IF(ISNUMBER(MATCH(Y725, sizeList!A:A, 0)),
            INDEX(sizeList!B:B, MATCH(Y725, sizeList!A:A, 0)),
            IF(ISNUMBER(MATCH(TRIM(CLEAN(SUBSTITUTE(SUBSTITUTE(Y725, CHAR(13), ""), CHAR(10), " "))), sizeList!B:B, 0)),
                INDEX(sizeList!B:B, MATCH(TRIM(CLEAN(SUBSTITUTE(SUBSTITUTE(Y725, CHAR(13), ""), CHAR(10), " "))), sizeList!B:B, 0)),
                IF(ISNUMBER(MATCH(Y725, sizeList!B:B, 0)),
                    INDEX(sizeList!B:B, MATCH(Y725, sizeList!B:B, 0)),
                    "")
            )
        )
    ),
    ""
)</f>
        <v>110 cm</v>
      </c>
      <c r="Y725" s="35" t="s">
        <v>837</v>
      </c>
      <c r="Z725" s="35" t="s">
        <v>2604</v>
      </c>
      <c r="AA725" s="117" t="str">
        <f t="shared" si="95"/>
        <v>BLACK</v>
      </c>
      <c r="AB725" s="7" t="str">
        <f>IF(AA725="", "", IFERROR(VLOOKUP(AA725, colorList!A:B,2,FALSE),""))</f>
        <v>fekete</v>
      </c>
      <c r="AC725" s="7" t="str">
        <f>IF(Z725="", "", IFERROR(VLOOKUP(Z725, colorList!A:B,2,FALSE),""))</f>
        <v>fekete</v>
      </c>
      <c r="AD725" s="7"/>
    </row>
    <row r="726" spans="1:30" ht="60" customHeight="1" x14ac:dyDescent="0.25">
      <c r="A726" s="53" t="s">
        <v>907</v>
      </c>
      <c r="B726" s="7" t="str" cm="1">
        <f t="array" ref="B726">ProcessN2(S726,A726,C726)</f>
        <v>ETH00003_BK</v>
      </c>
      <c r="C726" s="7" t="s">
        <v>979</v>
      </c>
      <c r="D726" s="52" t="str">
        <f t="shared" si="88"/>
        <v>Equestro hasvédős heveder</v>
      </c>
      <c r="E726" s="52" t="s">
        <v>2815</v>
      </c>
      <c r="F726" s="52" t="str">
        <f t="shared" si="89"/>
        <v>Jumping girth bellyguard</v>
      </c>
      <c r="G726" s="52" t="s">
        <v>2923</v>
      </c>
      <c r="H726" s="116" t="str">
        <f t="shared" si="90"/>
        <v>Equestro</v>
      </c>
      <c r="I726" s="35" t="s">
        <v>3000</v>
      </c>
      <c r="J726" s="53" t="str">
        <f t="shared" si="91"/>
        <v>Lófelszerelés</v>
      </c>
      <c r="K726" s="53" t="s">
        <v>3007</v>
      </c>
      <c r="L726" s="53" t="str">
        <f t="shared" si="92"/>
        <v>Nyereg és tartozékai</v>
      </c>
      <c r="M726" s="53" t="s">
        <v>3008</v>
      </c>
      <c r="N726" s="35" t="str">
        <f t="shared" si="93"/>
        <v>Heveder</v>
      </c>
      <c r="O726" s="35" t="s">
        <v>3009</v>
      </c>
      <c r="P726" s="53" t="str">
        <f t="shared" si="94"/>
        <v>Hasvédős heveder</v>
      </c>
      <c r="Q726" s="53" t="s">
        <v>3012</v>
      </c>
      <c r="R726" s="55" t="s">
        <v>3153</v>
      </c>
      <c r="S726" s="35" t="s">
        <v>1869</v>
      </c>
      <c r="T726" s="34">
        <v>0</v>
      </c>
      <c r="U726" s="35">
        <v>125</v>
      </c>
      <c r="V726" s="1" t="s">
        <v>2603</v>
      </c>
      <c r="W726" s="55">
        <v>1</v>
      </c>
      <c r="X726" s="35" t="str">
        <f>IFERROR(
    IF(ISNUMBER(MATCH(TRIM(CLEAN(SUBSTITUTE(SUBSTITUTE(Y726, CHAR(13), ""), CHAR(10), " "))), sizeList!A:A, 0)),
        INDEX(sizeList!B:B, MATCH(TRIM(CLEAN(SUBSTITUTE(SUBSTITUTE(Y726, CHAR(13), ""), CHAR(10), " "))), sizeList!A:A, 0)),
        IF(ISNUMBER(MATCH(Y726, sizeList!A:A, 0)),
            INDEX(sizeList!B:B, MATCH(Y726, sizeList!A:A, 0)),
            IF(ISNUMBER(MATCH(TRIM(CLEAN(SUBSTITUTE(SUBSTITUTE(Y726, CHAR(13), ""), CHAR(10), " "))), sizeList!B:B, 0)),
                INDEX(sizeList!B:B, MATCH(TRIM(CLEAN(SUBSTITUTE(SUBSTITUTE(Y726, CHAR(13), ""), CHAR(10), " "))), sizeList!B:B, 0)),
                IF(ISNUMBER(MATCH(Y726, sizeList!B:B, 0)),
                    INDEX(sizeList!B:B, MATCH(Y726, sizeList!B:B, 0)),
                    "")
            )
        )
    ),
    ""
)</f>
        <v>115 cm</v>
      </c>
      <c r="Y726" s="35" t="s">
        <v>838</v>
      </c>
      <c r="Z726" s="35" t="s">
        <v>2604</v>
      </c>
      <c r="AA726" s="117" t="str">
        <f t="shared" si="95"/>
        <v>BLACK</v>
      </c>
      <c r="AB726" s="7" t="str">
        <f>IF(AA726="", "", IFERROR(VLOOKUP(AA726, colorList!A:B,2,FALSE),""))</f>
        <v>fekete</v>
      </c>
      <c r="AC726" s="7" t="str">
        <f>IF(Z726="", "", IFERROR(VLOOKUP(Z726, colorList!A:B,2,FALSE),""))</f>
        <v>fekete</v>
      </c>
      <c r="AD726" s="7"/>
    </row>
    <row r="727" spans="1:30" ht="60" customHeight="1" x14ac:dyDescent="0.25">
      <c r="A727" s="53" t="s">
        <v>907</v>
      </c>
      <c r="B727" s="7" t="str" cm="1">
        <f t="array" ref="B727">ProcessN2(S727,A727,C727)</f>
        <v>ETH00003_BK</v>
      </c>
      <c r="C727" s="7" t="s">
        <v>980</v>
      </c>
      <c r="D727" s="52" t="str">
        <f t="shared" si="88"/>
        <v>Equestro hasvédős heveder</v>
      </c>
      <c r="E727" s="52" t="s">
        <v>2815</v>
      </c>
      <c r="F727" s="52" t="str">
        <f t="shared" si="89"/>
        <v>Jumping girth bellyguard</v>
      </c>
      <c r="G727" s="52" t="s">
        <v>2923</v>
      </c>
      <c r="H727" s="116" t="str">
        <f t="shared" si="90"/>
        <v>Equestro</v>
      </c>
      <c r="I727" s="35" t="s">
        <v>3000</v>
      </c>
      <c r="J727" s="53" t="str">
        <f t="shared" si="91"/>
        <v>Lófelszerelés</v>
      </c>
      <c r="K727" s="53" t="s">
        <v>3007</v>
      </c>
      <c r="L727" s="53" t="str">
        <f t="shared" si="92"/>
        <v>Nyereg és tartozékai</v>
      </c>
      <c r="M727" s="53" t="s">
        <v>3008</v>
      </c>
      <c r="N727" s="35" t="str">
        <f t="shared" si="93"/>
        <v>Heveder</v>
      </c>
      <c r="O727" s="35" t="s">
        <v>3009</v>
      </c>
      <c r="P727" s="53" t="str">
        <f t="shared" si="94"/>
        <v>Hasvédős heveder</v>
      </c>
      <c r="Q727" s="53" t="s">
        <v>3012</v>
      </c>
      <c r="R727" s="55" t="s">
        <v>3153</v>
      </c>
      <c r="S727" s="35" t="s">
        <v>1870</v>
      </c>
      <c r="T727" s="34">
        <v>0</v>
      </c>
      <c r="U727" s="35">
        <v>125</v>
      </c>
      <c r="V727" s="1" t="s">
        <v>2603</v>
      </c>
      <c r="W727" s="55">
        <v>1</v>
      </c>
      <c r="X727" s="35" t="str">
        <f>IFERROR(
    IF(ISNUMBER(MATCH(TRIM(CLEAN(SUBSTITUTE(SUBSTITUTE(Y727, CHAR(13), ""), CHAR(10), " "))), sizeList!A:A, 0)),
        INDEX(sizeList!B:B, MATCH(TRIM(CLEAN(SUBSTITUTE(SUBSTITUTE(Y727, CHAR(13), ""), CHAR(10), " "))), sizeList!A:A, 0)),
        IF(ISNUMBER(MATCH(Y727, sizeList!A:A, 0)),
            INDEX(sizeList!B:B, MATCH(Y727, sizeList!A:A, 0)),
            IF(ISNUMBER(MATCH(TRIM(CLEAN(SUBSTITUTE(SUBSTITUTE(Y727, CHAR(13), ""), CHAR(10), " "))), sizeList!B:B, 0)),
                INDEX(sizeList!B:B, MATCH(TRIM(CLEAN(SUBSTITUTE(SUBSTITUTE(Y727, CHAR(13), ""), CHAR(10), " "))), sizeList!B:B, 0)),
                IF(ISNUMBER(MATCH(Y727, sizeList!B:B, 0)),
                    INDEX(sizeList!B:B, MATCH(Y727, sizeList!B:B, 0)),
                    "")
            )
        )
    ),
    ""
)</f>
        <v>120 cm</v>
      </c>
      <c r="Y727" s="35" t="s">
        <v>840</v>
      </c>
      <c r="Z727" s="35" t="s">
        <v>2604</v>
      </c>
      <c r="AA727" s="117" t="str">
        <f t="shared" si="95"/>
        <v>BLACK</v>
      </c>
      <c r="AB727" s="7" t="str">
        <f>IF(AA727="", "", IFERROR(VLOOKUP(AA727, colorList!A:B,2,FALSE),""))</f>
        <v>fekete</v>
      </c>
      <c r="AC727" s="7" t="str">
        <f>IF(Z727="", "", IFERROR(VLOOKUP(Z727, colorList!A:B,2,FALSE),""))</f>
        <v>fekete</v>
      </c>
      <c r="AD727" s="7"/>
    </row>
    <row r="728" spans="1:30" ht="60" customHeight="1" x14ac:dyDescent="0.25">
      <c r="A728" s="53" t="s">
        <v>907</v>
      </c>
      <c r="B728" s="7" t="str" cm="1">
        <f t="array" ref="B728">ProcessN2(S728,A728,C728)</f>
        <v>ETH00003_BK</v>
      </c>
      <c r="C728" s="7" t="s">
        <v>981</v>
      </c>
      <c r="D728" s="52" t="str">
        <f t="shared" si="88"/>
        <v>Equestro hasvédős heveder</v>
      </c>
      <c r="E728" s="52" t="s">
        <v>2815</v>
      </c>
      <c r="F728" s="52" t="str">
        <f t="shared" si="89"/>
        <v>Jumping girth bellyguard</v>
      </c>
      <c r="G728" s="52" t="s">
        <v>2923</v>
      </c>
      <c r="H728" s="116" t="str">
        <f t="shared" si="90"/>
        <v>Equestro</v>
      </c>
      <c r="I728" s="35" t="s">
        <v>3000</v>
      </c>
      <c r="J728" s="53" t="str">
        <f t="shared" si="91"/>
        <v>Lófelszerelés</v>
      </c>
      <c r="K728" s="53" t="s">
        <v>3007</v>
      </c>
      <c r="L728" s="53" t="str">
        <f t="shared" si="92"/>
        <v>Nyereg és tartozékai</v>
      </c>
      <c r="M728" s="53" t="s">
        <v>3008</v>
      </c>
      <c r="N728" s="35" t="str">
        <f t="shared" si="93"/>
        <v>Heveder</v>
      </c>
      <c r="O728" s="35" t="s">
        <v>3009</v>
      </c>
      <c r="P728" s="53" t="str">
        <f t="shared" si="94"/>
        <v>Hasvédős heveder</v>
      </c>
      <c r="Q728" s="53" t="s">
        <v>3012</v>
      </c>
      <c r="R728" s="55" t="s">
        <v>3153</v>
      </c>
      <c r="S728" s="35" t="s">
        <v>1871</v>
      </c>
      <c r="T728" s="34">
        <v>0</v>
      </c>
      <c r="U728" s="35">
        <v>125</v>
      </c>
      <c r="V728" s="1" t="s">
        <v>2603</v>
      </c>
      <c r="W728" s="55">
        <v>1</v>
      </c>
      <c r="X728" s="35" t="str">
        <f>IFERROR(
    IF(ISNUMBER(MATCH(TRIM(CLEAN(SUBSTITUTE(SUBSTITUTE(Y728, CHAR(13), ""), CHAR(10), " "))), sizeList!A:A, 0)),
        INDEX(sizeList!B:B, MATCH(TRIM(CLEAN(SUBSTITUTE(SUBSTITUTE(Y728, CHAR(13), ""), CHAR(10), " "))), sizeList!A:A, 0)),
        IF(ISNUMBER(MATCH(Y728, sizeList!A:A, 0)),
            INDEX(sizeList!B:B, MATCH(Y728, sizeList!A:A, 0)),
            IF(ISNUMBER(MATCH(TRIM(CLEAN(SUBSTITUTE(SUBSTITUTE(Y728, CHAR(13), ""), CHAR(10), " "))), sizeList!B:B, 0)),
                INDEX(sizeList!B:B, MATCH(TRIM(CLEAN(SUBSTITUTE(SUBSTITUTE(Y728, CHAR(13), ""), CHAR(10), " "))), sizeList!B:B, 0)),
                IF(ISNUMBER(MATCH(Y728, sizeList!B:B, 0)),
                    INDEX(sizeList!B:B, MATCH(Y728, sizeList!B:B, 0)),
                    "")
            )
        )
    ),
    ""
)</f>
        <v>125 cm</v>
      </c>
      <c r="Y728" s="35" t="s">
        <v>841</v>
      </c>
      <c r="Z728" s="35" t="s">
        <v>2604</v>
      </c>
      <c r="AA728" s="117" t="str">
        <f t="shared" si="95"/>
        <v>BLACK</v>
      </c>
      <c r="AB728" s="7" t="str">
        <f>IF(AA728="", "", IFERROR(VLOOKUP(AA728, colorList!A:B,2,FALSE),""))</f>
        <v>fekete</v>
      </c>
      <c r="AC728" s="7" t="str">
        <f>IF(Z728="", "", IFERROR(VLOOKUP(Z728, colorList!A:B,2,FALSE),""))</f>
        <v>fekete</v>
      </c>
      <c r="AD728" s="7"/>
    </row>
    <row r="729" spans="1:30" ht="60" customHeight="1" x14ac:dyDescent="0.25">
      <c r="A729" s="53" t="s">
        <v>907</v>
      </c>
      <c r="B729" s="7" t="str" cm="1">
        <f t="array" ref="B729">ProcessN2(S729,A729,C729)</f>
        <v>ETH00003_BK</v>
      </c>
      <c r="C729" s="7" t="s">
        <v>982</v>
      </c>
      <c r="D729" s="52" t="str">
        <f t="shared" si="88"/>
        <v>Equestro hasvédős heveder</v>
      </c>
      <c r="E729" s="52" t="s">
        <v>2815</v>
      </c>
      <c r="F729" s="52" t="str">
        <f t="shared" si="89"/>
        <v>Jumping girth bellyguard</v>
      </c>
      <c r="G729" s="52" t="s">
        <v>2923</v>
      </c>
      <c r="H729" s="116" t="str">
        <f t="shared" si="90"/>
        <v>Equestro</v>
      </c>
      <c r="I729" s="35" t="s">
        <v>3000</v>
      </c>
      <c r="J729" s="53" t="str">
        <f t="shared" si="91"/>
        <v>Lófelszerelés</v>
      </c>
      <c r="K729" s="53" t="s">
        <v>3007</v>
      </c>
      <c r="L729" s="53" t="str">
        <f t="shared" si="92"/>
        <v>Nyereg és tartozékai</v>
      </c>
      <c r="M729" s="53" t="s">
        <v>3008</v>
      </c>
      <c r="N729" s="35" t="str">
        <f t="shared" si="93"/>
        <v>Heveder</v>
      </c>
      <c r="O729" s="35" t="s">
        <v>3009</v>
      </c>
      <c r="P729" s="53" t="str">
        <f t="shared" si="94"/>
        <v>Hasvédős heveder</v>
      </c>
      <c r="Q729" s="53" t="s">
        <v>3012</v>
      </c>
      <c r="R729" s="55" t="s">
        <v>3153</v>
      </c>
      <c r="S729" s="35" t="s">
        <v>1872</v>
      </c>
      <c r="T729" s="34">
        <v>0</v>
      </c>
      <c r="U729" s="35">
        <v>125</v>
      </c>
      <c r="V729" s="1" t="s">
        <v>2603</v>
      </c>
      <c r="W729" s="55">
        <v>1</v>
      </c>
      <c r="X729" s="35" t="str">
        <f>IFERROR(
    IF(ISNUMBER(MATCH(TRIM(CLEAN(SUBSTITUTE(SUBSTITUTE(Y729, CHAR(13), ""), CHAR(10), " "))), sizeList!A:A, 0)),
        INDEX(sizeList!B:B, MATCH(TRIM(CLEAN(SUBSTITUTE(SUBSTITUTE(Y729, CHAR(13), ""), CHAR(10), " "))), sizeList!A:A, 0)),
        IF(ISNUMBER(MATCH(Y729, sizeList!A:A, 0)),
            INDEX(sizeList!B:B, MATCH(Y729, sizeList!A:A, 0)),
            IF(ISNUMBER(MATCH(TRIM(CLEAN(SUBSTITUTE(SUBSTITUTE(Y729, CHAR(13), ""), CHAR(10), " "))), sizeList!B:B, 0)),
                INDEX(sizeList!B:B, MATCH(TRIM(CLEAN(SUBSTITUTE(SUBSTITUTE(Y729, CHAR(13), ""), CHAR(10), " "))), sizeList!B:B, 0)),
                IF(ISNUMBER(MATCH(Y729, sizeList!B:B, 0)),
                    INDEX(sizeList!B:B, MATCH(Y729, sizeList!B:B, 0)),
                    "")
            )
        )
    ),
    ""
)</f>
        <v>130 cm</v>
      </c>
      <c r="Y729" s="35" t="s">
        <v>842</v>
      </c>
      <c r="Z729" s="35" t="s">
        <v>2604</v>
      </c>
      <c r="AA729" s="117" t="str">
        <f t="shared" si="95"/>
        <v>BLACK</v>
      </c>
      <c r="AB729" s="7" t="str">
        <f>IF(AA729="", "", IFERROR(VLOOKUP(AA729, colorList!A:B,2,FALSE),""))</f>
        <v>fekete</v>
      </c>
      <c r="AC729" s="7" t="str">
        <f>IF(Z729="", "", IFERROR(VLOOKUP(Z729, colorList!A:B,2,FALSE),""))</f>
        <v>fekete</v>
      </c>
      <c r="AD729" s="7"/>
    </row>
    <row r="730" spans="1:30" ht="60" customHeight="1" x14ac:dyDescent="0.25">
      <c r="A730" s="53" t="s">
        <v>907</v>
      </c>
      <c r="B730" s="7" t="str" cm="1">
        <f t="array" ref="B730">ProcessN2(S730,A730,C730)</f>
        <v>ETH00003_BK</v>
      </c>
      <c r="C730" s="7" t="s">
        <v>983</v>
      </c>
      <c r="D730" s="52" t="str">
        <f t="shared" si="88"/>
        <v>Equestro hasvédős heveder</v>
      </c>
      <c r="E730" s="52" t="s">
        <v>2815</v>
      </c>
      <c r="F730" s="52" t="str">
        <f t="shared" si="89"/>
        <v>Jumping girth bellyguard</v>
      </c>
      <c r="G730" s="52" t="s">
        <v>2923</v>
      </c>
      <c r="H730" s="116" t="str">
        <f t="shared" si="90"/>
        <v>Equestro</v>
      </c>
      <c r="I730" s="35" t="s">
        <v>3000</v>
      </c>
      <c r="J730" s="53" t="str">
        <f t="shared" si="91"/>
        <v>Lófelszerelés</v>
      </c>
      <c r="K730" s="53" t="s">
        <v>3007</v>
      </c>
      <c r="L730" s="53" t="str">
        <f t="shared" si="92"/>
        <v>Nyereg és tartozékai</v>
      </c>
      <c r="M730" s="53" t="s">
        <v>3008</v>
      </c>
      <c r="N730" s="35" t="str">
        <f t="shared" si="93"/>
        <v>Heveder</v>
      </c>
      <c r="O730" s="35" t="s">
        <v>3009</v>
      </c>
      <c r="P730" s="53" t="str">
        <f t="shared" si="94"/>
        <v>Hasvédős heveder</v>
      </c>
      <c r="Q730" s="53" t="s">
        <v>3012</v>
      </c>
      <c r="R730" s="55" t="s">
        <v>3153</v>
      </c>
      <c r="S730" s="35" t="s">
        <v>2012</v>
      </c>
      <c r="T730" s="34">
        <v>0</v>
      </c>
      <c r="U730" s="35">
        <v>125</v>
      </c>
      <c r="V730" s="1" t="s">
        <v>2603</v>
      </c>
      <c r="W730" s="55">
        <v>1</v>
      </c>
      <c r="X730" s="35" t="str">
        <f>IFERROR(
    IF(ISNUMBER(MATCH(TRIM(CLEAN(SUBSTITUTE(SUBSTITUTE(Y730, CHAR(13), ""), CHAR(10), " "))), sizeList!A:A, 0)),
        INDEX(sizeList!B:B, MATCH(TRIM(CLEAN(SUBSTITUTE(SUBSTITUTE(Y730, CHAR(13), ""), CHAR(10), " "))), sizeList!A:A, 0)),
        IF(ISNUMBER(MATCH(Y730, sizeList!A:A, 0)),
            INDEX(sizeList!B:B, MATCH(Y730, sizeList!A:A, 0)),
            IF(ISNUMBER(MATCH(TRIM(CLEAN(SUBSTITUTE(SUBSTITUTE(Y730, CHAR(13), ""), CHAR(10), " "))), sizeList!B:B, 0)),
                INDEX(sizeList!B:B, MATCH(TRIM(CLEAN(SUBSTITUTE(SUBSTITUTE(Y730, CHAR(13), ""), CHAR(10), " "))), sizeList!B:B, 0)),
                IF(ISNUMBER(MATCH(Y730, sizeList!B:B, 0)),
                    INDEX(sizeList!B:B, MATCH(Y730, sizeList!B:B, 0)),
                    "")
            )
        )
    ),
    ""
)</f>
        <v>135 cm</v>
      </c>
      <c r="Y730" s="35" t="s">
        <v>843</v>
      </c>
      <c r="Z730" s="35" t="s">
        <v>2604</v>
      </c>
      <c r="AA730" s="117" t="str">
        <f t="shared" si="95"/>
        <v>BLACK</v>
      </c>
      <c r="AB730" s="7" t="str">
        <f>IF(AA730="", "", IFERROR(VLOOKUP(AA730, colorList!A:B,2,FALSE),""))</f>
        <v>fekete</v>
      </c>
      <c r="AC730" s="7" t="str">
        <f>IF(Z730="", "", IFERROR(VLOOKUP(Z730, colorList!A:B,2,FALSE),""))</f>
        <v>fekete</v>
      </c>
      <c r="AD730" s="7"/>
    </row>
    <row r="731" spans="1:30" ht="60" customHeight="1" x14ac:dyDescent="0.25">
      <c r="A731" s="53" t="s">
        <v>907</v>
      </c>
      <c r="B731" s="7" t="str" cm="1">
        <f t="array" ref="B731">ProcessN2(S731,A731,C731)</f>
        <v>ETH00003_BK</v>
      </c>
      <c r="C731" s="7" t="s">
        <v>984</v>
      </c>
      <c r="D731" s="52" t="str">
        <f t="shared" si="88"/>
        <v>Equestro hasvédős heveder</v>
      </c>
      <c r="E731" s="52" t="s">
        <v>2815</v>
      </c>
      <c r="F731" s="52" t="str">
        <f t="shared" si="89"/>
        <v>Jumping girth bellyguard</v>
      </c>
      <c r="G731" s="52" t="s">
        <v>2923</v>
      </c>
      <c r="H731" s="116" t="str">
        <f t="shared" si="90"/>
        <v>Equestro</v>
      </c>
      <c r="I731" s="35" t="s">
        <v>3000</v>
      </c>
      <c r="J731" s="53" t="str">
        <f t="shared" si="91"/>
        <v>Lófelszerelés</v>
      </c>
      <c r="K731" s="53" t="s">
        <v>3007</v>
      </c>
      <c r="L731" s="53" t="str">
        <f t="shared" si="92"/>
        <v>Nyereg és tartozékai</v>
      </c>
      <c r="M731" s="53" t="s">
        <v>3008</v>
      </c>
      <c r="N731" s="35" t="str">
        <f t="shared" si="93"/>
        <v>Heveder</v>
      </c>
      <c r="O731" s="35" t="s">
        <v>3009</v>
      </c>
      <c r="P731" s="53" t="str">
        <f t="shared" si="94"/>
        <v>Hasvédős heveder</v>
      </c>
      <c r="Q731" s="53" t="s">
        <v>3012</v>
      </c>
      <c r="R731" s="55" t="s">
        <v>3153</v>
      </c>
      <c r="S731" s="35" t="s">
        <v>2013</v>
      </c>
      <c r="T731" s="34">
        <v>0</v>
      </c>
      <c r="U731" s="35">
        <v>125</v>
      </c>
      <c r="V731" s="1" t="s">
        <v>2603</v>
      </c>
      <c r="W731" s="55">
        <v>1</v>
      </c>
      <c r="X731" s="35" t="str">
        <f>IFERROR(
    IF(ISNUMBER(MATCH(TRIM(CLEAN(SUBSTITUTE(SUBSTITUTE(Y731, CHAR(13), ""), CHAR(10), " "))), sizeList!A:A, 0)),
        INDEX(sizeList!B:B, MATCH(TRIM(CLEAN(SUBSTITUTE(SUBSTITUTE(Y731, CHAR(13), ""), CHAR(10), " "))), sizeList!A:A, 0)),
        IF(ISNUMBER(MATCH(Y731, sizeList!A:A, 0)),
            INDEX(sizeList!B:B, MATCH(Y731, sizeList!A:A, 0)),
            IF(ISNUMBER(MATCH(TRIM(CLEAN(SUBSTITUTE(SUBSTITUTE(Y731, CHAR(13), ""), CHAR(10), " "))), sizeList!B:B, 0)),
                INDEX(sizeList!B:B, MATCH(TRIM(CLEAN(SUBSTITUTE(SUBSTITUTE(Y731, CHAR(13), ""), CHAR(10), " "))), sizeList!B:B, 0)),
                IF(ISNUMBER(MATCH(Y731, sizeList!B:B, 0)),
                    INDEX(sizeList!B:B, MATCH(Y731, sizeList!B:B, 0)),
                    "")
            )
        )
    ),
    ""
)</f>
        <v>140 cm</v>
      </c>
      <c r="Y731" s="35" t="s">
        <v>844</v>
      </c>
      <c r="Z731" s="35" t="s">
        <v>2604</v>
      </c>
      <c r="AA731" s="117" t="str">
        <f t="shared" si="95"/>
        <v>BLACK</v>
      </c>
      <c r="AB731" s="7" t="str">
        <f>IF(AA731="", "", IFERROR(VLOOKUP(AA731, colorList!A:B,2,FALSE),""))</f>
        <v>fekete</v>
      </c>
      <c r="AC731" s="7" t="str">
        <f>IF(Z731="", "", IFERROR(VLOOKUP(Z731, colorList!A:B,2,FALSE),""))</f>
        <v>fekete</v>
      </c>
      <c r="AD731" s="7"/>
    </row>
    <row r="732" spans="1:30" ht="60" customHeight="1" x14ac:dyDescent="0.25">
      <c r="A732" s="53" t="s">
        <v>907</v>
      </c>
      <c r="B732" s="7" t="str" cm="1">
        <f t="array" ref="B732">ProcessN2(S732,A732,C732)</f>
        <v>ETH00003_BK</v>
      </c>
      <c r="C732" s="7" t="s">
        <v>1019</v>
      </c>
      <c r="D732" s="52" t="str">
        <f t="shared" si="88"/>
        <v>Equestro hasvédős heveder</v>
      </c>
      <c r="E732" s="52" t="s">
        <v>2815</v>
      </c>
      <c r="F732" s="52" t="str">
        <f t="shared" si="89"/>
        <v>Jumping girth bellyguard</v>
      </c>
      <c r="G732" s="52" t="s">
        <v>2923</v>
      </c>
      <c r="H732" s="116" t="str">
        <f t="shared" si="90"/>
        <v>Equestro</v>
      </c>
      <c r="I732" s="35" t="s">
        <v>3000</v>
      </c>
      <c r="J732" s="53" t="str">
        <f t="shared" si="91"/>
        <v>Lófelszerelés</v>
      </c>
      <c r="K732" s="53" t="s">
        <v>3007</v>
      </c>
      <c r="L732" s="53" t="str">
        <f t="shared" si="92"/>
        <v>Nyereg és tartozékai</v>
      </c>
      <c r="M732" s="53" t="s">
        <v>3008</v>
      </c>
      <c r="N732" s="35" t="str">
        <f t="shared" si="93"/>
        <v>Heveder</v>
      </c>
      <c r="O732" s="35" t="s">
        <v>3009</v>
      </c>
      <c r="P732" s="53" t="str">
        <f t="shared" si="94"/>
        <v>Hasvédős heveder</v>
      </c>
      <c r="Q732" s="53" t="s">
        <v>3012</v>
      </c>
      <c r="R732" s="55" t="s">
        <v>3153</v>
      </c>
      <c r="S732" s="35" t="s">
        <v>2014</v>
      </c>
      <c r="T732" s="34">
        <v>0</v>
      </c>
      <c r="U732" s="35">
        <v>125</v>
      </c>
      <c r="V732" s="1" t="s">
        <v>2603</v>
      </c>
      <c r="W732" s="55">
        <v>1</v>
      </c>
      <c r="X732" s="35" t="str">
        <f>IFERROR(
    IF(ISNUMBER(MATCH(TRIM(CLEAN(SUBSTITUTE(SUBSTITUTE(Y732, CHAR(13), ""), CHAR(10), " "))), sizeList!A:A, 0)),
        INDEX(sizeList!B:B, MATCH(TRIM(CLEAN(SUBSTITUTE(SUBSTITUTE(Y732, CHAR(13), ""), CHAR(10), " "))), sizeList!A:A, 0)),
        IF(ISNUMBER(MATCH(Y732, sizeList!A:A, 0)),
            INDEX(sizeList!B:B, MATCH(Y732, sizeList!A:A, 0)),
            IF(ISNUMBER(MATCH(TRIM(CLEAN(SUBSTITUTE(SUBSTITUTE(Y732, CHAR(13), ""), CHAR(10), " "))), sizeList!B:B, 0)),
                INDEX(sizeList!B:B, MATCH(TRIM(CLEAN(SUBSTITUTE(SUBSTITUTE(Y732, CHAR(13), ""), CHAR(10), " "))), sizeList!B:B, 0)),
                IF(ISNUMBER(MATCH(Y732, sizeList!B:B, 0)),
                    INDEX(sizeList!B:B, MATCH(Y732, sizeList!B:B, 0)),
                    "")
            )
        )
    ),
    ""
)</f>
        <v>145 cm</v>
      </c>
      <c r="Y732" s="35" t="s">
        <v>845</v>
      </c>
      <c r="Z732" s="35" t="s">
        <v>2604</v>
      </c>
      <c r="AA732" s="117" t="str">
        <f t="shared" si="95"/>
        <v>BLACK</v>
      </c>
      <c r="AB732" s="7" t="str">
        <f>IF(AA732="", "", IFERROR(VLOOKUP(AA732, colorList!A:B,2,FALSE),""))</f>
        <v>fekete</v>
      </c>
      <c r="AC732" s="7" t="str">
        <f>IF(Z732="", "", IFERROR(VLOOKUP(Z732, colorList!A:B,2,FALSE),""))</f>
        <v>fekete</v>
      </c>
      <c r="AD732" s="7"/>
    </row>
    <row r="733" spans="1:30" ht="60" customHeight="1" x14ac:dyDescent="0.25">
      <c r="A733" s="53" t="s">
        <v>907</v>
      </c>
      <c r="B733" s="7" t="str" cm="1">
        <f t="array" ref="B733">ProcessN2(S733,A733,C733)</f>
        <v>ETH00003_BK</v>
      </c>
      <c r="C733" s="7" t="s">
        <v>1020</v>
      </c>
      <c r="D733" s="52" t="str">
        <f t="shared" si="88"/>
        <v>Equestro hasvédős heveder</v>
      </c>
      <c r="E733" s="52" t="s">
        <v>2815</v>
      </c>
      <c r="F733" s="52" t="str">
        <f t="shared" si="89"/>
        <v>Jumping girth bellyguard</v>
      </c>
      <c r="G733" s="52" t="s">
        <v>2923</v>
      </c>
      <c r="H733" s="116" t="str">
        <f t="shared" si="90"/>
        <v>Equestro</v>
      </c>
      <c r="I733" s="35" t="s">
        <v>3000</v>
      </c>
      <c r="J733" s="53" t="str">
        <f t="shared" si="91"/>
        <v>Lófelszerelés</v>
      </c>
      <c r="K733" s="53" t="s">
        <v>3007</v>
      </c>
      <c r="L733" s="53" t="str">
        <f t="shared" si="92"/>
        <v>Nyereg és tartozékai</v>
      </c>
      <c r="M733" s="53" t="s">
        <v>3008</v>
      </c>
      <c r="N733" s="35" t="str">
        <f t="shared" si="93"/>
        <v>Heveder</v>
      </c>
      <c r="O733" s="35" t="s">
        <v>3009</v>
      </c>
      <c r="P733" s="53" t="str">
        <f t="shared" si="94"/>
        <v>Hasvédős heveder</v>
      </c>
      <c r="Q733" s="53" t="s">
        <v>3012</v>
      </c>
      <c r="R733" s="55" t="s">
        <v>3153</v>
      </c>
      <c r="S733" s="35" t="s">
        <v>2015</v>
      </c>
      <c r="T733" s="34">
        <v>0</v>
      </c>
      <c r="U733" s="35">
        <v>125</v>
      </c>
      <c r="V733" s="1" t="s">
        <v>2603</v>
      </c>
      <c r="W733" s="55">
        <v>1</v>
      </c>
      <c r="X733" s="35" t="str">
        <f>IFERROR(
    IF(ISNUMBER(MATCH(TRIM(CLEAN(SUBSTITUTE(SUBSTITUTE(Y733, CHAR(13), ""), CHAR(10), " "))), sizeList!A:A, 0)),
        INDEX(sizeList!B:B, MATCH(TRIM(CLEAN(SUBSTITUTE(SUBSTITUTE(Y733, CHAR(13), ""), CHAR(10), " "))), sizeList!A:A, 0)),
        IF(ISNUMBER(MATCH(Y733, sizeList!A:A, 0)),
            INDEX(sizeList!B:B, MATCH(Y733, sizeList!A:A, 0)),
            IF(ISNUMBER(MATCH(TRIM(CLEAN(SUBSTITUTE(SUBSTITUTE(Y733, CHAR(13), ""), CHAR(10), " "))), sizeList!B:B, 0)),
                INDEX(sizeList!B:B, MATCH(TRIM(CLEAN(SUBSTITUTE(SUBSTITUTE(Y733, CHAR(13), ""), CHAR(10), " "))), sizeList!B:B, 0)),
                IF(ISNUMBER(MATCH(Y733, sizeList!B:B, 0)),
                    INDEX(sizeList!B:B, MATCH(Y733, sizeList!B:B, 0)),
                    "")
            )
        )
    ),
    ""
)</f>
        <v>150 cm</v>
      </c>
      <c r="Y733" s="35" t="s">
        <v>846</v>
      </c>
      <c r="Z733" s="35" t="s">
        <v>2604</v>
      </c>
      <c r="AA733" s="117" t="str">
        <f t="shared" si="95"/>
        <v>BLACK</v>
      </c>
      <c r="AB733" s="7" t="str">
        <f>IF(AA733="", "", IFERROR(VLOOKUP(AA733, colorList!A:B,2,FALSE),""))</f>
        <v>fekete</v>
      </c>
      <c r="AC733" s="7" t="str">
        <f>IF(Z733="", "", IFERROR(VLOOKUP(Z733, colorList!A:B,2,FALSE),""))</f>
        <v>fekete</v>
      </c>
      <c r="AD733" s="7"/>
    </row>
    <row r="734" spans="1:30" ht="60" customHeight="1" x14ac:dyDescent="0.25">
      <c r="A734" s="53" t="s">
        <v>907</v>
      </c>
      <c r="B734" s="7" t="str" cm="1">
        <f t="array" ref="B734">ProcessN2(S734,A734,C734)</f>
        <v>ETH00003_TM</v>
      </c>
      <c r="C734" s="7" t="s">
        <v>1187</v>
      </c>
      <c r="D734" s="52" t="str">
        <f t="shared" si="88"/>
        <v>Equestro hasvédős heveder</v>
      </c>
      <c r="E734" s="52" t="s">
        <v>2815</v>
      </c>
      <c r="F734" s="52" t="str">
        <f t="shared" si="89"/>
        <v>Jumping girth bellyguard</v>
      </c>
      <c r="G734" s="52" t="s">
        <v>2923</v>
      </c>
      <c r="H734" s="116" t="str">
        <f t="shared" si="90"/>
        <v>Equestro</v>
      </c>
      <c r="I734" s="35" t="s">
        <v>3000</v>
      </c>
      <c r="J734" s="53" t="str">
        <f t="shared" si="91"/>
        <v>Lófelszerelés</v>
      </c>
      <c r="K734" s="53" t="s">
        <v>3007</v>
      </c>
      <c r="L734" s="53" t="str">
        <f t="shared" si="92"/>
        <v>Nyereg és tartozékai</v>
      </c>
      <c r="M734" s="53" t="s">
        <v>3008</v>
      </c>
      <c r="N734" s="35" t="str">
        <f t="shared" si="93"/>
        <v>Heveder</v>
      </c>
      <c r="O734" s="35" t="s">
        <v>3009</v>
      </c>
      <c r="P734" s="53" t="str">
        <f t="shared" si="94"/>
        <v>Hasvédős heveder</v>
      </c>
      <c r="Q734" s="53" t="s">
        <v>3012</v>
      </c>
      <c r="R734" s="55" t="s">
        <v>3153</v>
      </c>
      <c r="S734" s="35" t="s">
        <v>2016</v>
      </c>
      <c r="T734" s="34">
        <v>0</v>
      </c>
      <c r="U734" s="35">
        <v>125</v>
      </c>
      <c r="V734" s="1" t="s">
        <v>2603</v>
      </c>
      <c r="W734" s="55">
        <v>1</v>
      </c>
      <c r="X734" s="35" t="str">
        <f>IFERROR(
    IF(ISNUMBER(MATCH(TRIM(CLEAN(SUBSTITUTE(SUBSTITUTE(Y734, CHAR(13), ""), CHAR(10), " "))), sizeList!A:A, 0)),
        INDEX(sizeList!B:B, MATCH(TRIM(CLEAN(SUBSTITUTE(SUBSTITUTE(Y734, CHAR(13), ""), CHAR(10), " "))), sizeList!A:A, 0)),
        IF(ISNUMBER(MATCH(Y734, sizeList!A:A, 0)),
            INDEX(sizeList!B:B, MATCH(Y734, sizeList!A:A, 0)),
            IF(ISNUMBER(MATCH(TRIM(CLEAN(SUBSTITUTE(SUBSTITUTE(Y734, CHAR(13), ""), CHAR(10), " "))), sizeList!B:B, 0)),
                INDEX(sizeList!B:B, MATCH(TRIM(CLEAN(SUBSTITUTE(SUBSTITUTE(Y734, CHAR(13), ""), CHAR(10), " "))), sizeList!B:B, 0)),
                IF(ISNUMBER(MATCH(Y734, sizeList!B:B, 0)),
                    INDEX(sizeList!B:B, MATCH(Y734, sizeList!B:B, 0)),
                    "")
            )
        )
    ),
    ""
)</f>
        <v>100 cm</v>
      </c>
      <c r="Y734" s="35" t="s">
        <v>835</v>
      </c>
      <c r="Z734" s="35" t="s">
        <v>2605</v>
      </c>
      <c r="AA734" s="117" t="str">
        <f t="shared" si="95"/>
        <v>DARK BROWN</v>
      </c>
      <c r="AB734" s="7" t="str">
        <f>IF(AA734="", "", IFERROR(VLOOKUP(AA734, colorList!A:B,2,FALSE),""))</f>
        <v>sötétbarna</v>
      </c>
      <c r="AC734" s="7" t="str">
        <f>IF(Z734="", "", IFERROR(VLOOKUP(Z734, colorList!A:B,2,FALSE),""))</f>
        <v>sötétbarna</v>
      </c>
      <c r="AD734" s="7"/>
    </row>
    <row r="735" spans="1:30" ht="60" customHeight="1" x14ac:dyDescent="0.25">
      <c r="A735" s="53" t="s">
        <v>907</v>
      </c>
      <c r="B735" s="7" t="str" cm="1">
        <f t="array" ref="B735">ProcessN2(S735,A735,C735)</f>
        <v>ETH00003_TM</v>
      </c>
      <c r="C735" s="7" t="s">
        <v>1188</v>
      </c>
      <c r="D735" s="52" t="str">
        <f t="shared" si="88"/>
        <v>Equestro hasvédős heveder</v>
      </c>
      <c r="E735" s="52" t="s">
        <v>2815</v>
      </c>
      <c r="F735" s="52" t="str">
        <f t="shared" si="89"/>
        <v>Jumping girth bellyguard</v>
      </c>
      <c r="G735" s="52" t="s">
        <v>2923</v>
      </c>
      <c r="H735" s="116" t="str">
        <f t="shared" si="90"/>
        <v>Equestro</v>
      </c>
      <c r="I735" s="35" t="s">
        <v>3000</v>
      </c>
      <c r="J735" s="53" t="str">
        <f t="shared" si="91"/>
        <v>Lófelszerelés</v>
      </c>
      <c r="K735" s="53" t="s">
        <v>3007</v>
      </c>
      <c r="L735" s="53" t="str">
        <f t="shared" si="92"/>
        <v>Nyereg és tartozékai</v>
      </c>
      <c r="M735" s="53" t="s">
        <v>3008</v>
      </c>
      <c r="N735" s="35" t="str">
        <f t="shared" si="93"/>
        <v>Heveder</v>
      </c>
      <c r="O735" s="35" t="s">
        <v>3009</v>
      </c>
      <c r="P735" s="53" t="str">
        <f t="shared" si="94"/>
        <v>Hasvédős heveder</v>
      </c>
      <c r="Q735" s="53" t="s">
        <v>3012</v>
      </c>
      <c r="R735" s="55" t="s">
        <v>3153</v>
      </c>
      <c r="S735" s="35" t="s">
        <v>2017</v>
      </c>
      <c r="T735" s="34">
        <v>0</v>
      </c>
      <c r="U735" s="35">
        <v>125</v>
      </c>
      <c r="V735" s="1" t="s">
        <v>2603</v>
      </c>
      <c r="W735" s="55">
        <v>1</v>
      </c>
      <c r="X735" s="35" t="str">
        <f>IFERROR(
    IF(ISNUMBER(MATCH(TRIM(CLEAN(SUBSTITUTE(SUBSTITUTE(Y735, CHAR(13), ""), CHAR(10), " "))), sizeList!A:A, 0)),
        INDEX(sizeList!B:B, MATCH(TRIM(CLEAN(SUBSTITUTE(SUBSTITUTE(Y735, CHAR(13), ""), CHAR(10), " "))), sizeList!A:A, 0)),
        IF(ISNUMBER(MATCH(Y735, sizeList!A:A, 0)),
            INDEX(sizeList!B:B, MATCH(Y735, sizeList!A:A, 0)),
            IF(ISNUMBER(MATCH(TRIM(CLEAN(SUBSTITUTE(SUBSTITUTE(Y735, CHAR(13), ""), CHAR(10), " "))), sizeList!B:B, 0)),
                INDEX(sizeList!B:B, MATCH(TRIM(CLEAN(SUBSTITUTE(SUBSTITUTE(Y735, CHAR(13), ""), CHAR(10), " "))), sizeList!B:B, 0)),
                IF(ISNUMBER(MATCH(Y735, sizeList!B:B, 0)),
                    INDEX(sizeList!B:B, MATCH(Y735, sizeList!B:B, 0)),
                    "")
            )
        )
    ),
    ""
)</f>
        <v>105 cm</v>
      </c>
      <c r="Y735" s="35" t="s">
        <v>836</v>
      </c>
      <c r="Z735" s="35" t="s">
        <v>2605</v>
      </c>
      <c r="AA735" s="117" t="str">
        <f t="shared" si="95"/>
        <v>DARK BROWN</v>
      </c>
      <c r="AB735" s="7" t="str">
        <f>IF(AA735="", "", IFERROR(VLOOKUP(AA735, colorList!A:B,2,FALSE),""))</f>
        <v>sötétbarna</v>
      </c>
      <c r="AC735" s="7" t="str">
        <f>IF(Z735="", "", IFERROR(VLOOKUP(Z735, colorList!A:B,2,FALSE),""))</f>
        <v>sötétbarna</v>
      </c>
      <c r="AD735" s="7"/>
    </row>
    <row r="736" spans="1:30" ht="60" customHeight="1" x14ac:dyDescent="0.25">
      <c r="A736" s="53" t="s">
        <v>907</v>
      </c>
      <c r="B736" s="7" t="str" cm="1">
        <f t="array" ref="B736">ProcessN2(S736,A736,C736)</f>
        <v>ETH00003_TM</v>
      </c>
      <c r="C736" s="7" t="s">
        <v>1030</v>
      </c>
      <c r="D736" s="52" t="str">
        <f t="shared" si="88"/>
        <v>Equestro hasvédős heveder</v>
      </c>
      <c r="E736" s="52" t="s">
        <v>2815</v>
      </c>
      <c r="F736" s="52" t="str">
        <f t="shared" si="89"/>
        <v>Jumping girth bellyguard</v>
      </c>
      <c r="G736" s="52" t="s">
        <v>2923</v>
      </c>
      <c r="H736" s="116" t="str">
        <f t="shared" si="90"/>
        <v>Equestro</v>
      </c>
      <c r="I736" s="35" t="s">
        <v>3000</v>
      </c>
      <c r="J736" s="53" t="str">
        <f t="shared" si="91"/>
        <v>Lófelszerelés</v>
      </c>
      <c r="K736" s="53" t="s">
        <v>3007</v>
      </c>
      <c r="L736" s="53" t="str">
        <f t="shared" si="92"/>
        <v>Nyereg és tartozékai</v>
      </c>
      <c r="M736" s="53" t="s">
        <v>3008</v>
      </c>
      <c r="N736" s="35" t="str">
        <f t="shared" si="93"/>
        <v>Heveder</v>
      </c>
      <c r="O736" s="35" t="s">
        <v>3009</v>
      </c>
      <c r="P736" s="53" t="str">
        <f t="shared" si="94"/>
        <v>Hasvédős heveder</v>
      </c>
      <c r="Q736" s="53" t="s">
        <v>3012</v>
      </c>
      <c r="R736" s="55" t="s">
        <v>3153</v>
      </c>
      <c r="S736" s="35" t="s">
        <v>2018</v>
      </c>
      <c r="T736" s="34">
        <v>0</v>
      </c>
      <c r="U736" s="35">
        <v>125</v>
      </c>
      <c r="V736" s="1" t="s">
        <v>2603</v>
      </c>
      <c r="W736" s="55">
        <v>1</v>
      </c>
      <c r="X736" s="35" t="str">
        <f>IFERROR(
    IF(ISNUMBER(MATCH(TRIM(CLEAN(SUBSTITUTE(SUBSTITUTE(Y736, CHAR(13), ""), CHAR(10), " "))), sizeList!A:A, 0)),
        INDEX(sizeList!B:B, MATCH(TRIM(CLEAN(SUBSTITUTE(SUBSTITUTE(Y736, CHAR(13), ""), CHAR(10), " "))), sizeList!A:A, 0)),
        IF(ISNUMBER(MATCH(Y736, sizeList!A:A, 0)),
            INDEX(sizeList!B:B, MATCH(Y736, sizeList!A:A, 0)),
            IF(ISNUMBER(MATCH(TRIM(CLEAN(SUBSTITUTE(SUBSTITUTE(Y736, CHAR(13), ""), CHAR(10), " "))), sizeList!B:B, 0)),
                INDEX(sizeList!B:B, MATCH(TRIM(CLEAN(SUBSTITUTE(SUBSTITUTE(Y736, CHAR(13), ""), CHAR(10), " "))), sizeList!B:B, 0)),
                IF(ISNUMBER(MATCH(Y736, sizeList!B:B, 0)),
                    INDEX(sizeList!B:B, MATCH(Y736, sizeList!B:B, 0)),
                    "")
            )
        )
    ),
    ""
)</f>
        <v>110 cm</v>
      </c>
      <c r="Y736" s="35" t="s">
        <v>837</v>
      </c>
      <c r="Z736" s="35" t="s">
        <v>2605</v>
      </c>
      <c r="AA736" s="117" t="str">
        <f t="shared" si="95"/>
        <v>DARK BROWN</v>
      </c>
      <c r="AB736" s="7" t="str">
        <f>IF(AA736="", "", IFERROR(VLOOKUP(AA736, colorList!A:B,2,FALSE),""))</f>
        <v>sötétbarna</v>
      </c>
      <c r="AC736" s="7" t="str">
        <f>IF(Z736="", "", IFERROR(VLOOKUP(Z736, colorList!A:B,2,FALSE),""))</f>
        <v>sötétbarna</v>
      </c>
      <c r="AD736" s="7"/>
    </row>
    <row r="737" spans="1:30" ht="60" customHeight="1" x14ac:dyDescent="0.25">
      <c r="A737" s="53" t="s">
        <v>907</v>
      </c>
      <c r="B737" s="7" t="str" cm="1">
        <f t="array" ref="B737">ProcessN2(S737,A737,C737)</f>
        <v>ETH00003_TM</v>
      </c>
      <c r="C737" s="7" t="s">
        <v>985</v>
      </c>
      <c r="D737" s="52" t="str">
        <f t="shared" si="88"/>
        <v>Equestro hasvédős heveder</v>
      </c>
      <c r="E737" s="52" t="s">
        <v>2815</v>
      </c>
      <c r="F737" s="52" t="str">
        <f t="shared" si="89"/>
        <v>Jumping girth bellyguard</v>
      </c>
      <c r="G737" s="52" t="s">
        <v>2923</v>
      </c>
      <c r="H737" s="116" t="str">
        <f t="shared" si="90"/>
        <v>Equestro</v>
      </c>
      <c r="I737" s="35" t="s">
        <v>3000</v>
      </c>
      <c r="J737" s="53" t="str">
        <f t="shared" si="91"/>
        <v>Lófelszerelés</v>
      </c>
      <c r="K737" s="53" t="s">
        <v>3007</v>
      </c>
      <c r="L737" s="53" t="str">
        <f t="shared" si="92"/>
        <v>Nyereg és tartozékai</v>
      </c>
      <c r="M737" s="53" t="s">
        <v>3008</v>
      </c>
      <c r="N737" s="35" t="str">
        <f t="shared" si="93"/>
        <v>Heveder</v>
      </c>
      <c r="O737" s="35" t="s">
        <v>3009</v>
      </c>
      <c r="P737" s="53" t="str">
        <f t="shared" si="94"/>
        <v>Hasvédős heveder</v>
      </c>
      <c r="Q737" s="53" t="s">
        <v>3012</v>
      </c>
      <c r="R737" s="55" t="s">
        <v>3153</v>
      </c>
      <c r="S737" s="35" t="s">
        <v>2019</v>
      </c>
      <c r="T737" s="34">
        <v>0</v>
      </c>
      <c r="U737" s="35">
        <v>125</v>
      </c>
      <c r="V737" s="1" t="s">
        <v>2603</v>
      </c>
      <c r="W737" s="55">
        <v>1</v>
      </c>
      <c r="X737" s="35" t="str">
        <f>IFERROR(
    IF(ISNUMBER(MATCH(TRIM(CLEAN(SUBSTITUTE(SUBSTITUTE(Y737, CHAR(13), ""), CHAR(10), " "))), sizeList!A:A, 0)),
        INDEX(sizeList!B:B, MATCH(TRIM(CLEAN(SUBSTITUTE(SUBSTITUTE(Y737, CHAR(13), ""), CHAR(10), " "))), sizeList!A:A, 0)),
        IF(ISNUMBER(MATCH(Y737, sizeList!A:A, 0)),
            INDEX(sizeList!B:B, MATCH(Y737, sizeList!A:A, 0)),
            IF(ISNUMBER(MATCH(TRIM(CLEAN(SUBSTITUTE(SUBSTITUTE(Y737, CHAR(13), ""), CHAR(10), " "))), sizeList!B:B, 0)),
                INDEX(sizeList!B:B, MATCH(TRIM(CLEAN(SUBSTITUTE(SUBSTITUTE(Y737, CHAR(13), ""), CHAR(10), " "))), sizeList!B:B, 0)),
                IF(ISNUMBER(MATCH(Y737, sizeList!B:B, 0)),
                    INDEX(sizeList!B:B, MATCH(Y737, sizeList!B:B, 0)),
                    "")
            )
        )
    ),
    ""
)</f>
        <v>115 cm</v>
      </c>
      <c r="Y737" s="35" t="s">
        <v>838</v>
      </c>
      <c r="Z737" s="35" t="s">
        <v>2605</v>
      </c>
      <c r="AA737" s="117" t="str">
        <f t="shared" si="95"/>
        <v>DARK BROWN</v>
      </c>
      <c r="AB737" s="7" t="str">
        <f>IF(AA737="", "", IFERROR(VLOOKUP(AA737, colorList!A:B,2,FALSE),""))</f>
        <v>sötétbarna</v>
      </c>
      <c r="AC737" s="7" t="str">
        <f>IF(Z737="", "", IFERROR(VLOOKUP(Z737, colorList!A:B,2,FALSE),""))</f>
        <v>sötétbarna</v>
      </c>
      <c r="AD737" s="7"/>
    </row>
    <row r="738" spans="1:30" ht="60" customHeight="1" x14ac:dyDescent="0.25">
      <c r="A738" s="53" t="s">
        <v>907</v>
      </c>
      <c r="B738" s="7" t="str" cm="1">
        <f t="array" ref="B738">ProcessN2(S738,A738,C738)</f>
        <v>ETH00003_TM</v>
      </c>
      <c r="C738" s="7" t="s">
        <v>986</v>
      </c>
      <c r="D738" s="52" t="str">
        <f t="shared" si="88"/>
        <v>Equestro hasvédős heveder</v>
      </c>
      <c r="E738" s="52" t="s">
        <v>2815</v>
      </c>
      <c r="F738" s="52" t="str">
        <f t="shared" si="89"/>
        <v>Jumping girth bellyguard</v>
      </c>
      <c r="G738" s="52" t="s">
        <v>2923</v>
      </c>
      <c r="H738" s="116" t="str">
        <f t="shared" si="90"/>
        <v>Equestro</v>
      </c>
      <c r="I738" s="35" t="s">
        <v>3000</v>
      </c>
      <c r="J738" s="53" t="str">
        <f t="shared" si="91"/>
        <v>Lófelszerelés</v>
      </c>
      <c r="K738" s="53" t="s">
        <v>3007</v>
      </c>
      <c r="L738" s="53" t="str">
        <f t="shared" si="92"/>
        <v>Nyereg és tartozékai</v>
      </c>
      <c r="M738" s="53" t="s">
        <v>3008</v>
      </c>
      <c r="N738" s="35" t="str">
        <f t="shared" si="93"/>
        <v>Heveder</v>
      </c>
      <c r="O738" s="35" t="s">
        <v>3009</v>
      </c>
      <c r="P738" s="53" t="str">
        <f t="shared" si="94"/>
        <v>Hasvédős heveder</v>
      </c>
      <c r="Q738" s="53" t="s">
        <v>3012</v>
      </c>
      <c r="R738" s="55" t="s">
        <v>3153</v>
      </c>
      <c r="S738" s="35" t="s">
        <v>2020</v>
      </c>
      <c r="T738" s="34">
        <v>0</v>
      </c>
      <c r="U738" s="35">
        <v>125</v>
      </c>
      <c r="V738" s="1" t="s">
        <v>2603</v>
      </c>
      <c r="W738" s="55">
        <v>1</v>
      </c>
      <c r="X738" s="35" t="str">
        <f>IFERROR(
    IF(ISNUMBER(MATCH(TRIM(CLEAN(SUBSTITUTE(SUBSTITUTE(Y738, CHAR(13), ""), CHAR(10), " "))), sizeList!A:A, 0)),
        INDEX(sizeList!B:B, MATCH(TRIM(CLEAN(SUBSTITUTE(SUBSTITUTE(Y738, CHAR(13), ""), CHAR(10), " "))), sizeList!A:A, 0)),
        IF(ISNUMBER(MATCH(Y738, sizeList!A:A, 0)),
            INDEX(sizeList!B:B, MATCH(Y738, sizeList!A:A, 0)),
            IF(ISNUMBER(MATCH(TRIM(CLEAN(SUBSTITUTE(SUBSTITUTE(Y738, CHAR(13), ""), CHAR(10), " "))), sizeList!B:B, 0)),
                INDEX(sizeList!B:B, MATCH(TRIM(CLEAN(SUBSTITUTE(SUBSTITUTE(Y738, CHAR(13), ""), CHAR(10), " "))), sizeList!B:B, 0)),
                IF(ISNUMBER(MATCH(Y738, sizeList!B:B, 0)),
                    INDEX(sizeList!B:B, MATCH(Y738, sizeList!B:B, 0)),
                    "")
            )
        )
    ),
    ""
)</f>
        <v>120 cm</v>
      </c>
      <c r="Y738" s="35" t="s">
        <v>840</v>
      </c>
      <c r="Z738" s="35" t="s">
        <v>2605</v>
      </c>
      <c r="AA738" s="117" t="str">
        <f t="shared" si="95"/>
        <v>DARK BROWN</v>
      </c>
      <c r="AB738" s="7" t="str">
        <f>IF(AA738="", "", IFERROR(VLOOKUP(AA738, colorList!A:B,2,FALSE),""))</f>
        <v>sötétbarna</v>
      </c>
      <c r="AC738" s="7" t="str">
        <f>IF(Z738="", "", IFERROR(VLOOKUP(Z738, colorList!A:B,2,FALSE),""))</f>
        <v>sötétbarna</v>
      </c>
      <c r="AD738" s="7"/>
    </row>
    <row r="739" spans="1:30" ht="60" customHeight="1" x14ac:dyDescent="0.25">
      <c r="A739" s="53" t="s">
        <v>907</v>
      </c>
      <c r="B739" s="7" t="str" cm="1">
        <f t="array" ref="B739">ProcessN2(S739,A739,C739)</f>
        <v>ETH00003_TM</v>
      </c>
      <c r="C739" s="7" t="s">
        <v>987</v>
      </c>
      <c r="D739" s="52" t="str">
        <f t="shared" si="88"/>
        <v>Equestro hasvédős heveder</v>
      </c>
      <c r="E739" s="52" t="s">
        <v>2815</v>
      </c>
      <c r="F739" s="52" t="str">
        <f t="shared" si="89"/>
        <v>Jumping girth bellyguard</v>
      </c>
      <c r="G739" s="52" t="s">
        <v>2923</v>
      </c>
      <c r="H739" s="116" t="str">
        <f t="shared" si="90"/>
        <v>Equestro</v>
      </c>
      <c r="I739" s="35" t="s">
        <v>3000</v>
      </c>
      <c r="J739" s="53" t="str">
        <f t="shared" si="91"/>
        <v>Lófelszerelés</v>
      </c>
      <c r="K739" s="53" t="s">
        <v>3007</v>
      </c>
      <c r="L739" s="53" t="str">
        <f t="shared" si="92"/>
        <v>Nyereg és tartozékai</v>
      </c>
      <c r="M739" s="53" t="s">
        <v>3008</v>
      </c>
      <c r="N739" s="35" t="str">
        <f t="shared" si="93"/>
        <v>Heveder</v>
      </c>
      <c r="O739" s="35" t="s">
        <v>3009</v>
      </c>
      <c r="P739" s="53" t="str">
        <f t="shared" si="94"/>
        <v>Hasvédős heveder</v>
      </c>
      <c r="Q739" s="53" t="s">
        <v>3012</v>
      </c>
      <c r="R739" s="55" t="s">
        <v>3153</v>
      </c>
      <c r="S739" s="35" t="s">
        <v>2021</v>
      </c>
      <c r="T739" s="34">
        <v>0</v>
      </c>
      <c r="U739" s="35">
        <v>125</v>
      </c>
      <c r="V739" s="1" t="s">
        <v>2603</v>
      </c>
      <c r="W739" s="55">
        <v>1</v>
      </c>
      <c r="X739" s="35" t="str">
        <f>IFERROR(
    IF(ISNUMBER(MATCH(TRIM(CLEAN(SUBSTITUTE(SUBSTITUTE(Y739, CHAR(13), ""), CHAR(10), " "))), sizeList!A:A, 0)),
        INDEX(sizeList!B:B, MATCH(TRIM(CLEAN(SUBSTITUTE(SUBSTITUTE(Y739, CHAR(13), ""), CHAR(10), " "))), sizeList!A:A, 0)),
        IF(ISNUMBER(MATCH(Y739, sizeList!A:A, 0)),
            INDEX(sizeList!B:B, MATCH(Y739, sizeList!A:A, 0)),
            IF(ISNUMBER(MATCH(TRIM(CLEAN(SUBSTITUTE(SUBSTITUTE(Y739, CHAR(13), ""), CHAR(10), " "))), sizeList!B:B, 0)),
                INDEX(sizeList!B:B, MATCH(TRIM(CLEAN(SUBSTITUTE(SUBSTITUTE(Y739, CHAR(13), ""), CHAR(10), " "))), sizeList!B:B, 0)),
                IF(ISNUMBER(MATCH(Y739, sizeList!B:B, 0)),
                    INDEX(sizeList!B:B, MATCH(Y739, sizeList!B:B, 0)),
                    "")
            )
        )
    ),
    ""
)</f>
        <v>125 cm</v>
      </c>
      <c r="Y739" s="35" t="s">
        <v>841</v>
      </c>
      <c r="Z739" s="35" t="s">
        <v>2605</v>
      </c>
      <c r="AA739" s="117" t="str">
        <f t="shared" si="95"/>
        <v>DARK BROWN</v>
      </c>
      <c r="AB739" s="7" t="str">
        <f>IF(AA739="", "", IFERROR(VLOOKUP(AA739, colorList!A:B,2,FALSE),""))</f>
        <v>sötétbarna</v>
      </c>
      <c r="AC739" s="7" t="str">
        <f>IF(Z739="", "", IFERROR(VLOOKUP(Z739, colorList!A:B,2,FALSE),""))</f>
        <v>sötétbarna</v>
      </c>
      <c r="AD739" s="7"/>
    </row>
    <row r="740" spans="1:30" ht="60" customHeight="1" x14ac:dyDescent="0.25">
      <c r="A740" s="53" t="s">
        <v>907</v>
      </c>
      <c r="B740" s="7" t="str" cm="1">
        <f t="array" ref="B740">ProcessN2(S740,A740,C740)</f>
        <v>ETH00003_TM</v>
      </c>
      <c r="C740" s="7" t="s">
        <v>988</v>
      </c>
      <c r="D740" s="52" t="str">
        <f t="shared" si="88"/>
        <v>Equestro hasvédős heveder</v>
      </c>
      <c r="E740" s="52" t="s">
        <v>2815</v>
      </c>
      <c r="F740" s="52" t="str">
        <f t="shared" si="89"/>
        <v>Jumping girth bellyguard</v>
      </c>
      <c r="G740" s="52" t="s">
        <v>2923</v>
      </c>
      <c r="H740" s="116" t="str">
        <f t="shared" si="90"/>
        <v>Equestro</v>
      </c>
      <c r="I740" s="35" t="s">
        <v>3000</v>
      </c>
      <c r="J740" s="53" t="str">
        <f t="shared" si="91"/>
        <v>Lófelszerelés</v>
      </c>
      <c r="K740" s="53" t="s">
        <v>3007</v>
      </c>
      <c r="L740" s="53" t="str">
        <f t="shared" si="92"/>
        <v>Nyereg és tartozékai</v>
      </c>
      <c r="M740" s="53" t="s">
        <v>3008</v>
      </c>
      <c r="N740" s="35" t="str">
        <f t="shared" si="93"/>
        <v>Heveder</v>
      </c>
      <c r="O740" s="35" t="s">
        <v>3009</v>
      </c>
      <c r="P740" s="53" t="str">
        <f t="shared" si="94"/>
        <v>Hasvédős heveder</v>
      </c>
      <c r="Q740" s="53" t="s">
        <v>3012</v>
      </c>
      <c r="R740" s="55" t="s">
        <v>3153</v>
      </c>
      <c r="S740" s="35" t="s">
        <v>2022</v>
      </c>
      <c r="T740" s="34">
        <v>0</v>
      </c>
      <c r="U740" s="35">
        <v>125</v>
      </c>
      <c r="V740" s="1" t="s">
        <v>2603</v>
      </c>
      <c r="W740" s="55">
        <v>1</v>
      </c>
      <c r="X740" s="35" t="str">
        <f>IFERROR(
    IF(ISNUMBER(MATCH(TRIM(CLEAN(SUBSTITUTE(SUBSTITUTE(Y740, CHAR(13), ""), CHAR(10), " "))), sizeList!A:A, 0)),
        INDEX(sizeList!B:B, MATCH(TRIM(CLEAN(SUBSTITUTE(SUBSTITUTE(Y740, CHAR(13), ""), CHAR(10), " "))), sizeList!A:A, 0)),
        IF(ISNUMBER(MATCH(Y740, sizeList!A:A, 0)),
            INDEX(sizeList!B:B, MATCH(Y740, sizeList!A:A, 0)),
            IF(ISNUMBER(MATCH(TRIM(CLEAN(SUBSTITUTE(SUBSTITUTE(Y740, CHAR(13), ""), CHAR(10), " "))), sizeList!B:B, 0)),
                INDEX(sizeList!B:B, MATCH(TRIM(CLEAN(SUBSTITUTE(SUBSTITUTE(Y740, CHAR(13), ""), CHAR(10), " "))), sizeList!B:B, 0)),
                IF(ISNUMBER(MATCH(Y740, sizeList!B:B, 0)),
                    INDEX(sizeList!B:B, MATCH(Y740, sizeList!B:B, 0)),
                    "")
            )
        )
    ),
    ""
)</f>
        <v>130 cm</v>
      </c>
      <c r="Y740" s="35" t="s">
        <v>842</v>
      </c>
      <c r="Z740" s="35" t="s">
        <v>2605</v>
      </c>
      <c r="AA740" s="117" t="str">
        <f t="shared" si="95"/>
        <v>DARK BROWN</v>
      </c>
      <c r="AB740" s="7" t="str">
        <f>IF(AA740="", "", IFERROR(VLOOKUP(AA740, colorList!A:B,2,FALSE),""))</f>
        <v>sötétbarna</v>
      </c>
      <c r="AC740" s="7" t="str">
        <f>IF(Z740="", "", IFERROR(VLOOKUP(Z740, colorList!A:B,2,FALSE),""))</f>
        <v>sötétbarna</v>
      </c>
      <c r="AD740" s="7"/>
    </row>
    <row r="741" spans="1:30" ht="60" customHeight="1" x14ac:dyDescent="0.25">
      <c r="A741" s="53" t="s">
        <v>907</v>
      </c>
      <c r="B741" s="7" t="str" cm="1">
        <f t="array" ref="B741">ProcessN2(S741,A741,C741)</f>
        <v>ETH00003_TM</v>
      </c>
      <c r="C741" s="7" t="s">
        <v>989</v>
      </c>
      <c r="D741" s="52" t="str">
        <f t="shared" si="88"/>
        <v>Equestro hasvédős heveder</v>
      </c>
      <c r="E741" s="52" t="s">
        <v>2815</v>
      </c>
      <c r="F741" s="52" t="str">
        <f t="shared" si="89"/>
        <v>Jumping girth bellyguard</v>
      </c>
      <c r="G741" s="52" t="s">
        <v>2923</v>
      </c>
      <c r="H741" s="116" t="str">
        <f t="shared" si="90"/>
        <v>Equestro</v>
      </c>
      <c r="I741" s="35" t="s">
        <v>3000</v>
      </c>
      <c r="J741" s="53" t="str">
        <f t="shared" si="91"/>
        <v>Lófelszerelés</v>
      </c>
      <c r="K741" s="53" t="s">
        <v>3007</v>
      </c>
      <c r="L741" s="53" t="str">
        <f t="shared" si="92"/>
        <v>Nyereg és tartozékai</v>
      </c>
      <c r="M741" s="53" t="s">
        <v>3008</v>
      </c>
      <c r="N741" s="35" t="str">
        <f t="shared" si="93"/>
        <v>Heveder</v>
      </c>
      <c r="O741" s="35" t="s">
        <v>3009</v>
      </c>
      <c r="P741" s="53" t="str">
        <f t="shared" si="94"/>
        <v>Hasvédős heveder</v>
      </c>
      <c r="Q741" s="53" t="s">
        <v>3012</v>
      </c>
      <c r="R741" s="55" t="s">
        <v>3153</v>
      </c>
      <c r="S741" s="35" t="s">
        <v>2023</v>
      </c>
      <c r="T741" s="34">
        <v>0</v>
      </c>
      <c r="U741" s="35">
        <v>125</v>
      </c>
      <c r="V741" s="1" t="s">
        <v>2603</v>
      </c>
      <c r="W741" s="55">
        <v>1</v>
      </c>
      <c r="X741" s="35" t="str">
        <f>IFERROR(
    IF(ISNUMBER(MATCH(TRIM(CLEAN(SUBSTITUTE(SUBSTITUTE(Y741, CHAR(13), ""), CHAR(10), " "))), sizeList!A:A, 0)),
        INDEX(sizeList!B:B, MATCH(TRIM(CLEAN(SUBSTITUTE(SUBSTITUTE(Y741, CHAR(13), ""), CHAR(10), " "))), sizeList!A:A, 0)),
        IF(ISNUMBER(MATCH(Y741, sizeList!A:A, 0)),
            INDEX(sizeList!B:B, MATCH(Y741, sizeList!A:A, 0)),
            IF(ISNUMBER(MATCH(TRIM(CLEAN(SUBSTITUTE(SUBSTITUTE(Y741, CHAR(13), ""), CHAR(10), " "))), sizeList!B:B, 0)),
                INDEX(sizeList!B:B, MATCH(TRIM(CLEAN(SUBSTITUTE(SUBSTITUTE(Y741, CHAR(13), ""), CHAR(10), " "))), sizeList!B:B, 0)),
                IF(ISNUMBER(MATCH(Y741, sizeList!B:B, 0)),
                    INDEX(sizeList!B:B, MATCH(Y741, sizeList!B:B, 0)),
                    "")
            )
        )
    ),
    ""
)</f>
        <v>135 cm</v>
      </c>
      <c r="Y741" s="35" t="s">
        <v>843</v>
      </c>
      <c r="Z741" s="35" t="s">
        <v>2605</v>
      </c>
      <c r="AA741" s="117" t="str">
        <f t="shared" si="95"/>
        <v>DARK BROWN</v>
      </c>
      <c r="AB741" s="7" t="str">
        <f>IF(AA741="", "", IFERROR(VLOOKUP(AA741, colorList!A:B,2,FALSE),""))</f>
        <v>sötétbarna</v>
      </c>
      <c r="AC741" s="7" t="str">
        <f>IF(Z741="", "", IFERROR(VLOOKUP(Z741, colorList!A:B,2,FALSE),""))</f>
        <v>sötétbarna</v>
      </c>
      <c r="AD741" s="7"/>
    </row>
    <row r="742" spans="1:30" ht="60" customHeight="1" x14ac:dyDescent="0.25">
      <c r="A742" s="53" t="s">
        <v>907</v>
      </c>
      <c r="B742" s="7" t="str" cm="1">
        <f t="array" ref="B742">ProcessN2(S742,A742,C742)</f>
        <v>ETH00003_TM</v>
      </c>
      <c r="C742" s="7" t="s">
        <v>990</v>
      </c>
      <c r="D742" s="52" t="str">
        <f t="shared" si="88"/>
        <v>Equestro hasvédős heveder</v>
      </c>
      <c r="E742" s="52" t="s">
        <v>2815</v>
      </c>
      <c r="F742" s="52" t="str">
        <f t="shared" si="89"/>
        <v>Jumping girth bellyguard</v>
      </c>
      <c r="G742" s="52" t="s">
        <v>2923</v>
      </c>
      <c r="H742" s="116" t="str">
        <f t="shared" si="90"/>
        <v>Equestro</v>
      </c>
      <c r="I742" s="35" t="s">
        <v>3000</v>
      </c>
      <c r="J742" s="53" t="str">
        <f t="shared" si="91"/>
        <v>Lófelszerelés</v>
      </c>
      <c r="K742" s="53" t="s">
        <v>3007</v>
      </c>
      <c r="L742" s="53" t="str">
        <f t="shared" si="92"/>
        <v>Nyereg és tartozékai</v>
      </c>
      <c r="M742" s="53" t="s">
        <v>3008</v>
      </c>
      <c r="N742" s="35" t="str">
        <f t="shared" si="93"/>
        <v>Heveder</v>
      </c>
      <c r="O742" s="35" t="s">
        <v>3009</v>
      </c>
      <c r="P742" s="53" t="str">
        <f t="shared" si="94"/>
        <v>Hasvédős heveder</v>
      </c>
      <c r="Q742" s="53" t="s">
        <v>3012</v>
      </c>
      <c r="R742" s="55" t="s">
        <v>3153</v>
      </c>
      <c r="S742" s="35" t="s">
        <v>2024</v>
      </c>
      <c r="T742" s="34">
        <v>0</v>
      </c>
      <c r="U742" s="35">
        <v>125</v>
      </c>
      <c r="V742" s="1" t="s">
        <v>2603</v>
      </c>
      <c r="W742" s="55">
        <v>1</v>
      </c>
      <c r="X742" s="35" t="str">
        <f>IFERROR(
    IF(ISNUMBER(MATCH(TRIM(CLEAN(SUBSTITUTE(SUBSTITUTE(Y742, CHAR(13), ""), CHAR(10), " "))), sizeList!A:A, 0)),
        INDEX(sizeList!B:B, MATCH(TRIM(CLEAN(SUBSTITUTE(SUBSTITUTE(Y742, CHAR(13), ""), CHAR(10), " "))), sizeList!A:A, 0)),
        IF(ISNUMBER(MATCH(Y742, sizeList!A:A, 0)),
            INDEX(sizeList!B:B, MATCH(Y742, sizeList!A:A, 0)),
            IF(ISNUMBER(MATCH(TRIM(CLEAN(SUBSTITUTE(SUBSTITUTE(Y742, CHAR(13), ""), CHAR(10), " "))), sizeList!B:B, 0)),
                INDEX(sizeList!B:B, MATCH(TRIM(CLEAN(SUBSTITUTE(SUBSTITUTE(Y742, CHAR(13), ""), CHAR(10), " "))), sizeList!B:B, 0)),
                IF(ISNUMBER(MATCH(Y742, sizeList!B:B, 0)),
                    INDEX(sizeList!B:B, MATCH(Y742, sizeList!B:B, 0)),
                    "")
            )
        )
    ),
    ""
)</f>
        <v>140 cm</v>
      </c>
      <c r="Y742" s="35" t="s">
        <v>844</v>
      </c>
      <c r="Z742" s="35" t="s">
        <v>2605</v>
      </c>
      <c r="AA742" s="117" t="str">
        <f t="shared" si="95"/>
        <v>DARK BROWN</v>
      </c>
      <c r="AB742" s="7" t="str">
        <f>IF(AA742="", "", IFERROR(VLOOKUP(AA742, colorList!A:B,2,FALSE),""))</f>
        <v>sötétbarna</v>
      </c>
      <c r="AC742" s="7" t="str">
        <f>IF(Z742="", "", IFERROR(VLOOKUP(Z742, colorList!A:B,2,FALSE),""))</f>
        <v>sötétbarna</v>
      </c>
      <c r="AD742" s="7"/>
    </row>
    <row r="743" spans="1:30" ht="60" customHeight="1" x14ac:dyDescent="0.25">
      <c r="A743" s="53" t="s">
        <v>907</v>
      </c>
      <c r="B743" s="7" t="str" cm="1">
        <f t="array" ref="B743">ProcessN2(S743,A743,C743)</f>
        <v>ETH00003_TM</v>
      </c>
      <c r="C743" s="7" t="s">
        <v>1031</v>
      </c>
      <c r="D743" s="52" t="str">
        <f t="shared" si="88"/>
        <v>Equestro hasvédős heveder</v>
      </c>
      <c r="E743" s="52" t="s">
        <v>2815</v>
      </c>
      <c r="F743" s="52" t="str">
        <f t="shared" si="89"/>
        <v>Jumping girth bellyguard</v>
      </c>
      <c r="G743" s="52" t="s">
        <v>2923</v>
      </c>
      <c r="H743" s="116" t="str">
        <f t="shared" si="90"/>
        <v>Equestro</v>
      </c>
      <c r="I743" s="35" t="s">
        <v>3000</v>
      </c>
      <c r="J743" s="53" t="str">
        <f t="shared" si="91"/>
        <v>Lófelszerelés</v>
      </c>
      <c r="K743" s="53" t="s">
        <v>3007</v>
      </c>
      <c r="L743" s="53" t="str">
        <f t="shared" si="92"/>
        <v>Nyereg és tartozékai</v>
      </c>
      <c r="M743" s="53" t="s">
        <v>3008</v>
      </c>
      <c r="N743" s="35" t="str">
        <f t="shared" si="93"/>
        <v>Heveder</v>
      </c>
      <c r="O743" s="35" t="s">
        <v>3009</v>
      </c>
      <c r="P743" s="53" t="str">
        <f t="shared" si="94"/>
        <v>Hasvédős heveder</v>
      </c>
      <c r="Q743" s="53" t="s">
        <v>3012</v>
      </c>
      <c r="R743" s="55" t="s">
        <v>3153</v>
      </c>
      <c r="S743" s="35" t="s">
        <v>2025</v>
      </c>
      <c r="T743" s="34">
        <v>0</v>
      </c>
      <c r="U743" s="35">
        <v>125</v>
      </c>
      <c r="V743" s="1" t="s">
        <v>2603</v>
      </c>
      <c r="W743" s="55">
        <v>1</v>
      </c>
      <c r="X743" s="35" t="str">
        <f>IFERROR(
    IF(ISNUMBER(MATCH(TRIM(CLEAN(SUBSTITUTE(SUBSTITUTE(Y743, CHAR(13), ""), CHAR(10), " "))), sizeList!A:A, 0)),
        INDEX(sizeList!B:B, MATCH(TRIM(CLEAN(SUBSTITUTE(SUBSTITUTE(Y743, CHAR(13), ""), CHAR(10), " "))), sizeList!A:A, 0)),
        IF(ISNUMBER(MATCH(Y743, sizeList!A:A, 0)),
            INDEX(sizeList!B:B, MATCH(Y743, sizeList!A:A, 0)),
            IF(ISNUMBER(MATCH(TRIM(CLEAN(SUBSTITUTE(SUBSTITUTE(Y743, CHAR(13), ""), CHAR(10), " "))), sizeList!B:B, 0)),
                INDEX(sizeList!B:B, MATCH(TRIM(CLEAN(SUBSTITUTE(SUBSTITUTE(Y743, CHAR(13), ""), CHAR(10), " "))), sizeList!B:B, 0)),
                IF(ISNUMBER(MATCH(Y743, sizeList!B:B, 0)),
                    INDEX(sizeList!B:B, MATCH(Y743, sizeList!B:B, 0)),
                    "")
            )
        )
    ),
    ""
)</f>
        <v>145 cm</v>
      </c>
      <c r="Y743" s="35" t="s">
        <v>845</v>
      </c>
      <c r="Z743" s="35" t="s">
        <v>2605</v>
      </c>
      <c r="AA743" s="117" t="str">
        <f t="shared" si="95"/>
        <v>DARK BROWN</v>
      </c>
      <c r="AB743" s="7" t="str">
        <f>IF(AA743="", "", IFERROR(VLOOKUP(AA743, colorList!A:B,2,FALSE),""))</f>
        <v>sötétbarna</v>
      </c>
      <c r="AC743" s="7" t="str">
        <f>IF(Z743="", "", IFERROR(VLOOKUP(Z743, colorList!A:B,2,FALSE),""))</f>
        <v>sötétbarna</v>
      </c>
      <c r="AD743" s="7"/>
    </row>
    <row r="744" spans="1:30" ht="60" customHeight="1" x14ac:dyDescent="0.25">
      <c r="A744" s="53" t="s">
        <v>907</v>
      </c>
      <c r="B744" s="7" t="str" cm="1">
        <f t="array" ref="B744">ProcessN2(S744,A744,C744)</f>
        <v>ETH00003_TM</v>
      </c>
      <c r="C744" s="7" t="s">
        <v>1032</v>
      </c>
      <c r="D744" s="52" t="str">
        <f t="shared" si="88"/>
        <v>Equestro hasvédős heveder</v>
      </c>
      <c r="E744" s="52" t="s">
        <v>2815</v>
      </c>
      <c r="F744" s="52" t="str">
        <f t="shared" si="89"/>
        <v>Jumping girth bellyguard</v>
      </c>
      <c r="G744" s="52" t="s">
        <v>2923</v>
      </c>
      <c r="H744" s="116" t="str">
        <f t="shared" si="90"/>
        <v>Equestro</v>
      </c>
      <c r="I744" s="35" t="s">
        <v>3000</v>
      </c>
      <c r="J744" s="53" t="str">
        <f t="shared" si="91"/>
        <v>Lófelszerelés</v>
      </c>
      <c r="K744" s="53" t="s">
        <v>3007</v>
      </c>
      <c r="L744" s="53" t="str">
        <f t="shared" si="92"/>
        <v>Nyereg és tartozékai</v>
      </c>
      <c r="M744" s="53" t="s">
        <v>3008</v>
      </c>
      <c r="N744" s="35" t="str">
        <f t="shared" si="93"/>
        <v>Heveder</v>
      </c>
      <c r="O744" s="35" t="s">
        <v>3009</v>
      </c>
      <c r="P744" s="53" t="str">
        <f t="shared" si="94"/>
        <v>Hasvédős heveder</v>
      </c>
      <c r="Q744" s="53" t="s">
        <v>3012</v>
      </c>
      <c r="R744" s="55" t="s">
        <v>3153</v>
      </c>
      <c r="S744" s="35" t="s">
        <v>2026</v>
      </c>
      <c r="T744" s="34">
        <v>0</v>
      </c>
      <c r="U744" s="35">
        <v>125</v>
      </c>
      <c r="V744" s="1" t="s">
        <v>2603</v>
      </c>
      <c r="W744" s="55">
        <v>1</v>
      </c>
      <c r="X744" s="35" t="str">
        <f>IFERROR(
    IF(ISNUMBER(MATCH(TRIM(CLEAN(SUBSTITUTE(SUBSTITUTE(Y744, CHAR(13), ""), CHAR(10), " "))), sizeList!A:A, 0)),
        INDEX(sizeList!B:B, MATCH(TRIM(CLEAN(SUBSTITUTE(SUBSTITUTE(Y744, CHAR(13), ""), CHAR(10), " "))), sizeList!A:A, 0)),
        IF(ISNUMBER(MATCH(Y744, sizeList!A:A, 0)),
            INDEX(sizeList!B:B, MATCH(Y744, sizeList!A:A, 0)),
            IF(ISNUMBER(MATCH(TRIM(CLEAN(SUBSTITUTE(SUBSTITUTE(Y744, CHAR(13), ""), CHAR(10), " "))), sizeList!B:B, 0)),
                INDEX(sizeList!B:B, MATCH(TRIM(CLEAN(SUBSTITUTE(SUBSTITUTE(Y744, CHAR(13), ""), CHAR(10), " "))), sizeList!B:B, 0)),
                IF(ISNUMBER(MATCH(Y744, sizeList!B:B, 0)),
                    INDEX(sizeList!B:B, MATCH(Y744, sizeList!B:B, 0)),
                    "")
            )
        )
    ),
    ""
)</f>
        <v>150 cm</v>
      </c>
      <c r="Y744" s="35" t="s">
        <v>846</v>
      </c>
      <c r="Z744" s="35" t="s">
        <v>2605</v>
      </c>
      <c r="AA744" s="117" t="str">
        <f t="shared" si="95"/>
        <v>DARK BROWN</v>
      </c>
      <c r="AB744" s="7" t="str">
        <f>IF(AA744="", "", IFERROR(VLOOKUP(AA744, colorList!A:B,2,FALSE),""))</f>
        <v>sötétbarna</v>
      </c>
      <c r="AC744" s="7" t="str">
        <f>IF(Z744="", "", IFERROR(VLOOKUP(Z744, colorList!A:B,2,FALSE),""))</f>
        <v>sötétbarna</v>
      </c>
      <c r="AD744" s="7"/>
    </row>
    <row r="745" spans="1:30" ht="60" customHeight="1" x14ac:dyDescent="0.25">
      <c r="A745" s="53" t="s">
        <v>924</v>
      </c>
      <c r="B745" s="7" t="str" cm="1">
        <f t="array" ref="B745">ProcessN2(S745,A745,C745)</f>
        <v>ETH00006_BK</v>
      </c>
      <c r="C745" s="7" t="s">
        <v>1262</v>
      </c>
      <c r="D745" s="52" t="str">
        <f t="shared" si="88"/>
        <v>Equestro neoprén heveder</v>
      </c>
      <c r="E745" s="52" t="s">
        <v>2816</v>
      </c>
      <c r="F745" s="52" t="str">
        <f t="shared" si="89"/>
        <v>Neoprene soft touch jumping girth</v>
      </c>
      <c r="G745" s="52" t="s">
        <v>2940</v>
      </c>
      <c r="H745" s="116" t="str">
        <f t="shared" si="90"/>
        <v>Equestro</v>
      </c>
      <c r="I745" s="35" t="s">
        <v>3000</v>
      </c>
      <c r="J745" s="53" t="str">
        <f t="shared" si="91"/>
        <v>Lófelszerelés</v>
      </c>
      <c r="K745" s="53" t="s">
        <v>3007</v>
      </c>
      <c r="L745" s="53" t="str">
        <f t="shared" si="92"/>
        <v>Nyereg és tartozékai</v>
      </c>
      <c r="M745" s="53" t="s">
        <v>3008</v>
      </c>
      <c r="N745" s="35" t="str">
        <f t="shared" si="93"/>
        <v>Heveder</v>
      </c>
      <c r="O745" s="35" t="s">
        <v>3009</v>
      </c>
      <c r="P745" s="53" t="str">
        <f t="shared" si="94"/>
        <v>Univerzális heveder</v>
      </c>
      <c r="Q745" s="53" t="s">
        <v>3010</v>
      </c>
      <c r="R745" s="50" t="s">
        <v>3169</v>
      </c>
      <c r="S745" s="35" t="s">
        <v>2027</v>
      </c>
      <c r="T745" s="34">
        <v>0</v>
      </c>
      <c r="U745" s="35">
        <v>63.9</v>
      </c>
      <c r="V745" s="1" t="s">
        <v>2603</v>
      </c>
      <c r="W745" s="55">
        <v>1</v>
      </c>
      <c r="X745" s="35" t="str">
        <f>IFERROR(
    IF(ISNUMBER(MATCH(TRIM(CLEAN(SUBSTITUTE(SUBSTITUTE(Y745, CHAR(13), ""), CHAR(10), " "))), sizeList!A:A, 0)),
        INDEX(sizeList!B:B, MATCH(TRIM(CLEAN(SUBSTITUTE(SUBSTITUTE(Y745, CHAR(13), ""), CHAR(10), " "))), sizeList!A:A, 0)),
        IF(ISNUMBER(MATCH(Y745, sizeList!A:A, 0)),
            INDEX(sizeList!B:B, MATCH(Y745, sizeList!A:A, 0)),
            IF(ISNUMBER(MATCH(TRIM(CLEAN(SUBSTITUTE(SUBSTITUTE(Y745, CHAR(13), ""), CHAR(10), " "))), sizeList!B:B, 0)),
                INDEX(sizeList!B:B, MATCH(TRIM(CLEAN(SUBSTITUTE(SUBSTITUTE(Y745, CHAR(13), ""), CHAR(10), " "))), sizeList!B:B, 0)),
                IF(ISNUMBER(MATCH(Y745, sizeList!B:B, 0)),
                    INDEX(sizeList!B:B, MATCH(Y745, sizeList!B:B, 0)),
                    "")
            )
        )
    ),
    ""
)</f>
        <v>90 cm</v>
      </c>
      <c r="Y745" s="35" t="s">
        <v>854</v>
      </c>
      <c r="Z745" s="35" t="s">
        <v>2604</v>
      </c>
      <c r="AA745" s="117" t="str">
        <f t="shared" si="95"/>
        <v>BLACK</v>
      </c>
      <c r="AB745" s="7" t="str">
        <f>IF(AA745="", "", IFERROR(VLOOKUP(AA745, colorList!A:B,2,FALSE),""))</f>
        <v>fekete</v>
      </c>
      <c r="AC745" s="7" t="str">
        <f>IF(Z745="", "", IFERROR(VLOOKUP(Z745, colorList!A:B,2,FALSE),""))</f>
        <v>fekete</v>
      </c>
      <c r="AD745" s="7"/>
    </row>
    <row r="746" spans="1:30" ht="60" customHeight="1" x14ac:dyDescent="0.25">
      <c r="A746" s="53" t="s">
        <v>924</v>
      </c>
      <c r="B746" s="7" t="str" cm="1">
        <f t="array" ref="B746">ProcessN2(S746,A746,C746)</f>
        <v>ETH00006_BK</v>
      </c>
      <c r="C746" s="7" t="s">
        <v>1263</v>
      </c>
      <c r="D746" s="52" t="str">
        <f t="shared" si="88"/>
        <v>Equestro neoprén heveder</v>
      </c>
      <c r="E746" s="52" t="s">
        <v>2816</v>
      </c>
      <c r="F746" s="52" t="str">
        <f t="shared" si="89"/>
        <v>Neoprene soft touch jumping girth</v>
      </c>
      <c r="G746" s="52" t="s">
        <v>2940</v>
      </c>
      <c r="H746" s="116" t="str">
        <f t="shared" si="90"/>
        <v>Equestro</v>
      </c>
      <c r="I746" s="35" t="s">
        <v>3000</v>
      </c>
      <c r="J746" s="53" t="str">
        <f t="shared" si="91"/>
        <v>Lófelszerelés</v>
      </c>
      <c r="K746" s="53" t="s">
        <v>3007</v>
      </c>
      <c r="L746" s="53" t="str">
        <f t="shared" si="92"/>
        <v>Nyereg és tartozékai</v>
      </c>
      <c r="M746" s="53" t="s">
        <v>3008</v>
      </c>
      <c r="N746" s="35" t="str">
        <f t="shared" si="93"/>
        <v>Heveder</v>
      </c>
      <c r="O746" s="35" t="s">
        <v>3009</v>
      </c>
      <c r="P746" s="53" t="str">
        <f t="shared" si="94"/>
        <v>Univerzális heveder</v>
      </c>
      <c r="Q746" s="53" t="s">
        <v>3010</v>
      </c>
      <c r="R746" s="71" t="s">
        <v>3169</v>
      </c>
      <c r="S746" s="35" t="s">
        <v>2028</v>
      </c>
      <c r="T746" s="34">
        <v>0</v>
      </c>
      <c r="U746" s="35">
        <v>63.9</v>
      </c>
      <c r="V746" s="1" t="s">
        <v>2603</v>
      </c>
      <c r="W746" s="55">
        <v>1</v>
      </c>
      <c r="X746" s="35" t="str">
        <f>IFERROR(
    IF(ISNUMBER(MATCH(TRIM(CLEAN(SUBSTITUTE(SUBSTITUTE(Y746, CHAR(13), ""), CHAR(10), " "))), sizeList!A:A, 0)),
        INDEX(sizeList!B:B, MATCH(TRIM(CLEAN(SUBSTITUTE(SUBSTITUTE(Y746, CHAR(13), ""), CHAR(10), " "))), sizeList!A:A, 0)),
        IF(ISNUMBER(MATCH(Y746, sizeList!A:A, 0)),
            INDEX(sizeList!B:B, MATCH(Y746, sizeList!A:A, 0)),
            IF(ISNUMBER(MATCH(TRIM(CLEAN(SUBSTITUTE(SUBSTITUTE(Y746, CHAR(13), ""), CHAR(10), " "))), sizeList!B:B, 0)),
                INDEX(sizeList!B:B, MATCH(TRIM(CLEAN(SUBSTITUTE(SUBSTITUTE(Y746, CHAR(13), ""), CHAR(10), " "))), sizeList!B:B, 0)),
                IF(ISNUMBER(MATCH(Y746, sizeList!B:B, 0)),
                    INDEX(sizeList!B:B, MATCH(Y746, sizeList!B:B, 0)),
                    "")
            )
        )
    ),
    ""
)</f>
        <v>95 cm</v>
      </c>
      <c r="Y746" s="35" t="s">
        <v>855</v>
      </c>
      <c r="Z746" s="35" t="s">
        <v>2604</v>
      </c>
      <c r="AA746" s="117" t="str">
        <f t="shared" si="95"/>
        <v>BLACK</v>
      </c>
      <c r="AB746" s="7" t="str">
        <f>IF(AA746="", "", IFERROR(VLOOKUP(AA746, colorList!A:B,2,FALSE),""))</f>
        <v>fekete</v>
      </c>
      <c r="AC746" s="7" t="str">
        <f>IF(Z746="", "", IFERROR(VLOOKUP(Z746, colorList!A:B,2,FALSE),""))</f>
        <v>fekete</v>
      </c>
      <c r="AD746" s="7"/>
    </row>
    <row r="747" spans="1:30" ht="60" customHeight="1" x14ac:dyDescent="0.25">
      <c r="A747" s="53" t="s">
        <v>924</v>
      </c>
      <c r="B747" s="7" t="str" cm="1">
        <f t="array" ref="B747">ProcessN2(S747,A747,C747)</f>
        <v>ETH00006_BK</v>
      </c>
      <c r="C747" s="7" t="s">
        <v>1185</v>
      </c>
      <c r="D747" s="52" t="str">
        <f t="shared" si="88"/>
        <v>Equestro neoprén heveder</v>
      </c>
      <c r="E747" s="52" t="s">
        <v>2816</v>
      </c>
      <c r="F747" s="52" t="str">
        <f t="shared" si="89"/>
        <v>Neoprene soft touch jumping girth</v>
      </c>
      <c r="G747" s="52" t="s">
        <v>2940</v>
      </c>
      <c r="H747" s="116" t="str">
        <f t="shared" si="90"/>
        <v>Equestro</v>
      </c>
      <c r="I747" s="35" t="s">
        <v>3000</v>
      </c>
      <c r="J747" s="53" t="str">
        <f t="shared" si="91"/>
        <v>Lófelszerelés</v>
      </c>
      <c r="K747" s="53" t="s">
        <v>3007</v>
      </c>
      <c r="L747" s="53" t="str">
        <f t="shared" si="92"/>
        <v>Nyereg és tartozékai</v>
      </c>
      <c r="M747" s="53" t="s">
        <v>3008</v>
      </c>
      <c r="N747" s="35" t="str">
        <f t="shared" si="93"/>
        <v>Heveder</v>
      </c>
      <c r="O747" s="35" t="s">
        <v>3009</v>
      </c>
      <c r="P747" s="53" t="str">
        <f t="shared" si="94"/>
        <v>Univerzális heveder</v>
      </c>
      <c r="Q747" s="53" t="s">
        <v>3010</v>
      </c>
      <c r="R747" s="71" t="s">
        <v>3169</v>
      </c>
      <c r="S747" s="35" t="s">
        <v>2029</v>
      </c>
      <c r="T747" s="34">
        <v>0</v>
      </c>
      <c r="U747" s="35">
        <v>63.9</v>
      </c>
      <c r="V747" s="1" t="s">
        <v>2603</v>
      </c>
      <c r="W747" s="55">
        <v>1</v>
      </c>
      <c r="X747" s="35" t="str">
        <f>IFERROR(
    IF(ISNUMBER(MATCH(TRIM(CLEAN(SUBSTITUTE(SUBSTITUTE(Y747, CHAR(13), ""), CHAR(10), " "))), sizeList!A:A, 0)),
        INDEX(sizeList!B:B, MATCH(TRIM(CLEAN(SUBSTITUTE(SUBSTITUTE(Y747, CHAR(13), ""), CHAR(10), " "))), sizeList!A:A, 0)),
        IF(ISNUMBER(MATCH(Y747, sizeList!A:A, 0)),
            INDEX(sizeList!B:B, MATCH(Y747, sizeList!A:A, 0)),
            IF(ISNUMBER(MATCH(TRIM(CLEAN(SUBSTITUTE(SUBSTITUTE(Y747, CHAR(13), ""), CHAR(10), " "))), sizeList!B:B, 0)),
                INDEX(sizeList!B:B, MATCH(TRIM(CLEAN(SUBSTITUTE(SUBSTITUTE(Y747, CHAR(13), ""), CHAR(10), " "))), sizeList!B:B, 0)),
                IF(ISNUMBER(MATCH(Y747, sizeList!B:B, 0)),
                    INDEX(sizeList!B:B, MATCH(Y747, sizeList!B:B, 0)),
                    "")
            )
        )
    ),
    ""
)</f>
        <v>100 cm</v>
      </c>
      <c r="Y747" s="35" t="s">
        <v>835</v>
      </c>
      <c r="Z747" s="35" t="s">
        <v>2604</v>
      </c>
      <c r="AA747" s="117" t="str">
        <f t="shared" si="95"/>
        <v>BLACK</v>
      </c>
      <c r="AB747" s="7" t="str">
        <f>IF(AA747="", "", IFERROR(VLOOKUP(AA747, colorList!A:B,2,FALSE),""))</f>
        <v>fekete</v>
      </c>
      <c r="AC747" s="7" t="str">
        <f>IF(Z747="", "", IFERROR(VLOOKUP(Z747, colorList!A:B,2,FALSE),""))</f>
        <v>fekete</v>
      </c>
      <c r="AD747" s="7"/>
    </row>
    <row r="748" spans="1:30" ht="60" customHeight="1" x14ac:dyDescent="0.25">
      <c r="A748" s="53" t="s">
        <v>924</v>
      </c>
      <c r="B748" s="7" t="str" cm="1">
        <f t="array" ref="B748">ProcessN2(S748,A748,C748)</f>
        <v>ETH00006_BK</v>
      </c>
      <c r="C748" s="7" t="s">
        <v>1186</v>
      </c>
      <c r="D748" s="52" t="str">
        <f t="shared" si="88"/>
        <v>Equestro neoprén heveder</v>
      </c>
      <c r="E748" s="52" t="s">
        <v>2816</v>
      </c>
      <c r="F748" s="52" t="str">
        <f t="shared" si="89"/>
        <v>Neoprene soft touch jumping girth</v>
      </c>
      <c r="G748" s="52" t="s">
        <v>2940</v>
      </c>
      <c r="H748" s="116" t="str">
        <f t="shared" si="90"/>
        <v>Equestro</v>
      </c>
      <c r="I748" s="35" t="s">
        <v>3000</v>
      </c>
      <c r="J748" s="53" t="str">
        <f t="shared" si="91"/>
        <v>Lófelszerelés</v>
      </c>
      <c r="K748" s="53" t="s">
        <v>3007</v>
      </c>
      <c r="L748" s="53" t="str">
        <f t="shared" si="92"/>
        <v>Nyereg és tartozékai</v>
      </c>
      <c r="M748" s="53" t="s">
        <v>3008</v>
      </c>
      <c r="N748" s="35" t="str">
        <f t="shared" si="93"/>
        <v>Heveder</v>
      </c>
      <c r="O748" s="35" t="s">
        <v>3009</v>
      </c>
      <c r="P748" s="53" t="str">
        <f t="shared" si="94"/>
        <v>Univerzális heveder</v>
      </c>
      <c r="Q748" s="53" t="s">
        <v>3010</v>
      </c>
      <c r="R748" s="71" t="s">
        <v>3169</v>
      </c>
      <c r="S748" s="35" t="s">
        <v>2030</v>
      </c>
      <c r="T748" s="34">
        <v>0</v>
      </c>
      <c r="U748" s="35">
        <v>63.9</v>
      </c>
      <c r="V748" s="1" t="s">
        <v>2603</v>
      </c>
      <c r="W748" s="55">
        <v>1</v>
      </c>
      <c r="X748" s="35" t="str">
        <f>IFERROR(
    IF(ISNUMBER(MATCH(TRIM(CLEAN(SUBSTITUTE(SUBSTITUTE(Y748, CHAR(13), ""), CHAR(10), " "))), sizeList!A:A, 0)),
        INDEX(sizeList!B:B, MATCH(TRIM(CLEAN(SUBSTITUTE(SUBSTITUTE(Y748, CHAR(13), ""), CHAR(10), " "))), sizeList!A:A, 0)),
        IF(ISNUMBER(MATCH(Y748, sizeList!A:A, 0)),
            INDEX(sizeList!B:B, MATCH(Y748, sizeList!A:A, 0)),
            IF(ISNUMBER(MATCH(TRIM(CLEAN(SUBSTITUTE(SUBSTITUTE(Y748, CHAR(13), ""), CHAR(10), " "))), sizeList!B:B, 0)),
                INDEX(sizeList!B:B, MATCH(TRIM(CLEAN(SUBSTITUTE(SUBSTITUTE(Y748, CHAR(13), ""), CHAR(10), " "))), sizeList!B:B, 0)),
                IF(ISNUMBER(MATCH(Y748, sizeList!B:B, 0)),
                    INDEX(sizeList!B:B, MATCH(Y748, sizeList!B:B, 0)),
                    "")
            )
        )
    ),
    ""
)</f>
        <v>105 cm</v>
      </c>
      <c r="Y748" s="35" t="s">
        <v>836</v>
      </c>
      <c r="Z748" s="35" t="s">
        <v>2604</v>
      </c>
      <c r="AA748" s="117" t="str">
        <f t="shared" si="95"/>
        <v>BLACK</v>
      </c>
      <c r="AB748" s="7" t="str">
        <f>IF(AA748="", "", IFERROR(VLOOKUP(AA748, colorList!A:B,2,FALSE),""))</f>
        <v>fekete</v>
      </c>
      <c r="AC748" s="7" t="str">
        <f>IF(Z748="", "", IFERROR(VLOOKUP(Z748, colorList!A:B,2,FALSE),""))</f>
        <v>fekete</v>
      </c>
      <c r="AD748" s="7"/>
    </row>
    <row r="749" spans="1:30" ht="60" customHeight="1" x14ac:dyDescent="0.25">
      <c r="A749" s="53" t="s">
        <v>924</v>
      </c>
      <c r="B749" s="7" t="str" cm="1">
        <f t="array" ref="B749">ProcessN2(S749,A749,C749)</f>
        <v>ETH00006_BK</v>
      </c>
      <c r="C749" s="7" t="s">
        <v>1018</v>
      </c>
      <c r="D749" s="52" t="str">
        <f t="shared" si="88"/>
        <v>Equestro neoprén heveder</v>
      </c>
      <c r="E749" s="52" t="s">
        <v>2816</v>
      </c>
      <c r="F749" s="52" t="str">
        <f t="shared" si="89"/>
        <v>Neoprene soft touch jumping girth</v>
      </c>
      <c r="G749" s="52" t="s">
        <v>2940</v>
      </c>
      <c r="H749" s="116" t="str">
        <f t="shared" si="90"/>
        <v>Equestro</v>
      </c>
      <c r="I749" s="35" t="s">
        <v>3000</v>
      </c>
      <c r="J749" s="53" t="str">
        <f t="shared" si="91"/>
        <v>Lófelszerelés</v>
      </c>
      <c r="K749" s="53" t="s">
        <v>3007</v>
      </c>
      <c r="L749" s="53" t="str">
        <f t="shared" si="92"/>
        <v>Nyereg és tartozékai</v>
      </c>
      <c r="M749" s="53" t="s">
        <v>3008</v>
      </c>
      <c r="N749" s="35" t="str">
        <f t="shared" si="93"/>
        <v>Heveder</v>
      </c>
      <c r="O749" s="35" t="s">
        <v>3009</v>
      </c>
      <c r="P749" s="53" t="str">
        <f t="shared" si="94"/>
        <v>Univerzális heveder</v>
      </c>
      <c r="Q749" s="53" t="s">
        <v>3010</v>
      </c>
      <c r="R749" s="71" t="s">
        <v>3169</v>
      </c>
      <c r="S749" s="35" t="s">
        <v>2031</v>
      </c>
      <c r="T749" s="34">
        <v>0</v>
      </c>
      <c r="U749" s="35">
        <v>63.9</v>
      </c>
      <c r="V749" s="1" t="s">
        <v>2603</v>
      </c>
      <c r="W749" s="55">
        <v>1</v>
      </c>
      <c r="X749" s="35" t="str">
        <f>IFERROR(
    IF(ISNUMBER(MATCH(TRIM(CLEAN(SUBSTITUTE(SUBSTITUTE(Y749, CHAR(13), ""), CHAR(10), " "))), sizeList!A:A, 0)),
        INDEX(sizeList!B:B, MATCH(TRIM(CLEAN(SUBSTITUTE(SUBSTITUTE(Y749, CHAR(13), ""), CHAR(10), " "))), sizeList!A:A, 0)),
        IF(ISNUMBER(MATCH(Y749, sizeList!A:A, 0)),
            INDEX(sizeList!B:B, MATCH(Y749, sizeList!A:A, 0)),
            IF(ISNUMBER(MATCH(TRIM(CLEAN(SUBSTITUTE(SUBSTITUTE(Y749, CHAR(13), ""), CHAR(10), " "))), sizeList!B:B, 0)),
                INDEX(sizeList!B:B, MATCH(TRIM(CLEAN(SUBSTITUTE(SUBSTITUTE(Y749, CHAR(13), ""), CHAR(10), " "))), sizeList!B:B, 0)),
                IF(ISNUMBER(MATCH(Y749, sizeList!B:B, 0)),
                    INDEX(sizeList!B:B, MATCH(Y749, sizeList!B:B, 0)),
                    "")
            )
        )
    ),
    ""
)</f>
        <v>110 cm</v>
      </c>
      <c r="Y749" s="35" t="s">
        <v>837</v>
      </c>
      <c r="Z749" s="35" t="s">
        <v>2604</v>
      </c>
      <c r="AA749" s="117" t="str">
        <f t="shared" si="95"/>
        <v>BLACK</v>
      </c>
      <c r="AB749" s="7" t="str">
        <f>IF(AA749="", "", IFERROR(VLOOKUP(AA749, colorList!A:B,2,FALSE),""))</f>
        <v>fekete</v>
      </c>
      <c r="AC749" s="7" t="str">
        <f>IF(Z749="", "", IFERROR(VLOOKUP(Z749, colorList!A:B,2,FALSE),""))</f>
        <v>fekete</v>
      </c>
      <c r="AD749" s="7"/>
    </row>
    <row r="750" spans="1:30" ht="60" customHeight="1" x14ac:dyDescent="0.25">
      <c r="A750" s="53" t="s">
        <v>924</v>
      </c>
      <c r="B750" s="7" t="str" cm="1">
        <f t="array" ref="B750">ProcessN2(S750,A750,C750)</f>
        <v>ETH00006_BK</v>
      </c>
      <c r="C750" s="7" t="s">
        <v>979</v>
      </c>
      <c r="D750" s="52" t="str">
        <f t="shared" si="88"/>
        <v>Equestro neoprén heveder</v>
      </c>
      <c r="E750" s="52" t="s">
        <v>2816</v>
      </c>
      <c r="F750" s="52" t="str">
        <f t="shared" si="89"/>
        <v>Neoprene soft touch jumping girth</v>
      </c>
      <c r="G750" s="52" t="s">
        <v>2940</v>
      </c>
      <c r="H750" s="116" t="str">
        <f t="shared" si="90"/>
        <v>Equestro</v>
      </c>
      <c r="I750" s="35" t="s">
        <v>3000</v>
      </c>
      <c r="J750" s="53" t="str">
        <f t="shared" si="91"/>
        <v>Lófelszerelés</v>
      </c>
      <c r="K750" s="53" t="s">
        <v>3007</v>
      </c>
      <c r="L750" s="53" t="str">
        <f t="shared" si="92"/>
        <v>Nyereg és tartozékai</v>
      </c>
      <c r="M750" s="53" t="s">
        <v>3008</v>
      </c>
      <c r="N750" s="35" t="str">
        <f t="shared" si="93"/>
        <v>Heveder</v>
      </c>
      <c r="O750" s="35" t="s">
        <v>3009</v>
      </c>
      <c r="P750" s="53" t="str">
        <f t="shared" si="94"/>
        <v>Univerzális heveder</v>
      </c>
      <c r="Q750" s="53" t="s">
        <v>3010</v>
      </c>
      <c r="R750" s="71" t="s">
        <v>3169</v>
      </c>
      <c r="S750" s="35" t="s">
        <v>2032</v>
      </c>
      <c r="T750" s="34">
        <v>0</v>
      </c>
      <c r="U750" s="35">
        <v>63.9</v>
      </c>
      <c r="V750" s="1" t="s">
        <v>2603</v>
      </c>
      <c r="W750" s="55">
        <v>1</v>
      </c>
      <c r="X750" s="35" t="str">
        <f>IFERROR(
    IF(ISNUMBER(MATCH(TRIM(CLEAN(SUBSTITUTE(SUBSTITUTE(Y750, CHAR(13), ""), CHAR(10), " "))), sizeList!A:A, 0)),
        INDEX(sizeList!B:B, MATCH(TRIM(CLEAN(SUBSTITUTE(SUBSTITUTE(Y750, CHAR(13), ""), CHAR(10), " "))), sizeList!A:A, 0)),
        IF(ISNUMBER(MATCH(Y750, sizeList!A:A, 0)),
            INDEX(sizeList!B:B, MATCH(Y750, sizeList!A:A, 0)),
            IF(ISNUMBER(MATCH(TRIM(CLEAN(SUBSTITUTE(SUBSTITUTE(Y750, CHAR(13), ""), CHAR(10), " "))), sizeList!B:B, 0)),
                INDEX(sizeList!B:B, MATCH(TRIM(CLEAN(SUBSTITUTE(SUBSTITUTE(Y750, CHAR(13), ""), CHAR(10), " "))), sizeList!B:B, 0)),
                IF(ISNUMBER(MATCH(Y750, sizeList!B:B, 0)),
                    INDEX(sizeList!B:B, MATCH(Y750, sizeList!B:B, 0)),
                    "")
            )
        )
    ),
    ""
)</f>
        <v>115 cm</v>
      </c>
      <c r="Y750" s="35" t="s">
        <v>838</v>
      </c>
      <c r="Z750" s="35" t="s">
        <v>2604</v>
      </c>
      <c r="AA750" s="117" t="str">
        <f t="shared" si="95"/>
        <v>BLACK</v>
      </c>
      <c r="AB750" s="7" t="str">
        <f>IF(AA750="", "", IFERROR(VLOOKUP(AA750, colorList!A:B,2,FALSE),""))</f>
        <v>fekete</v>
      </c>
      <c r="AC750" s="7" t="str">
        <f>IF(Z750="", "", IFERROR(VLOOKUP(Z750, colorList!A:B,2,FALSE),""))</f>
        <v>fekete</v>
      </c>
      <c r="AD750" s="7"/>
    </row>
    <row r="751" spans="1:30" ht="60" customHeight="1" x14ac:dyDescent="0.25">
      <c r="A751" s="53" t="s">
        <v>924</v>
      </c>
      <c r="B751" s="7" t="str" cm="1">
        <f t="array" ref="B751">ProcessN2(S751,A751,C751)</f>
        <v>ETH00006_BK</v>
      </c>
      <c r="C751" s="7" t="s">
        <v>980</v>
      </c>
      <c r="D751" s="52" t="str">
        <f t="shared" si="88"/>
        <v>Equestro neoprén heveder</v>
      </c>
      <c r="E751" s="52" t="s">
        <v>2816</v>
      </c>
      <c r="F751" s="52" t="str">
        <f t="shared" si="89"/>
        <v>Neoprene soft touch jumping girth</v>
      </c>
      <c r="G751" s="52" t="s">
        <v>2940</v>
      </c>
      <c r="H751" s="116" t="str">
        <f t="shared" si="90"/>
        <v>Equestro</v>
      </c>
      <c r="I751" s="35" t="s">
        <v>3000</v>
      </c>
      <c r="J751" s="53" t="str">
        <f t="shared" si="91"/>
        <v>Lófelszerelés</v>
      </c>
      <c r="K751" s="53" t="s">
        <v>3007</v>
      </c>
      <c r="L751" s="53" t="str">
        <f t="shared" si="92"/>
        <v>Nyereg és tartozékai</v>
      </c>
      <c r="M751" s="53" t="s">
        <v>3008</v>
      </c>
      <c r="N751" s="35" t="str">
        <f t="shared" si="93"/>
        <v>Heveder</v>
      </c>
      <c r="O751" s="35" t="s">
        <v>3009</v>
      </c>
      <c r="P751" s="53" t="str">
        <f t="shared" si="94"/>
        <v>Univerzális heveder</v>
      </c>
      <c r="Q751" s="53" t="s">
        <v>3010</v>
      </c>
      <c r="R751" s="71" t="s">
        <v>3169</v>
      </c>
      <c r="S751" s="35" t="s">
        <v>2033</v>
      </c>
      <c r="T751" s="34">
        <v>0</v>
      </c>
      <c r="U751" s="35">
        <v>63.9</v>
      </c>
      <c r="V751" s="1" t="s">
        <v>2603</v>
      </c>
      <c r="W751" s="55">
        <v>1</v>
      </c>
      <c r="X751" s="35" t="str">
        <f>IFERROR(
    IF(ISNUMBER(MATCH(TRIM(CLEAN(SUBSTITUTE(SUBSTITUTE(Y751, CHAR(13), ""), CHAR(10), " "))), sizeList!A:A, 0)),
        INDEX(sizeList!B:B, MATCH(TRIM(CLEAN(SUBSTITUTE(SUBSTITUTE(Y751, CHAR(13), ""), CHAR(10), " "))), sizeList!A:A, 0)),
        IF(ISNUMBER(MATCH(Y751, sizeList!A:A, 0)),
            INDEX(sizeList!B:B, MATCH(Y751, sizeList!A:A, 0)),
            IF(ISNUMBER(MATCH(TRIM(CLEAN(SUBSTITUTE(SUBSTITUTE(Y751, CHAR(13), ""), CHAR(10), " "))), sizeList!B:B, 0)),
                INDEX(sizeList!B:B, MATCH(TRIM(CLEAN(SUBSTITUTE(SUBSTITUTE(Y751, CHAR(13), ""), CHAR(10), " "))), sizeList!B:B, 0)),
                IF(ISNUMBER(MATCH(Y751, sizeList!B:B, 0)),
                    INDEX(sizeList!B:B, MATCH(Y751, sizeList!B:B, 0)),
                    "")
            )
        )
    ),
    ""
)</f>
        <v>120 cm</v>
      </c>
      <c r="Y751" s="35" t="s">
        <v>840</v>
      </c>
      <c r="Z751" s="35" t="s">
        <v>2604</v>
      </c>
      <c r="AA751" s="117" t="str">
        <f t="shared" si="95"/>
        <v>BLACK</v>
      </c>
      <c r="AB751" s="7" t="str">
        <f>IF(AA751="", "", IFERROR(VLOOKUP(AA751, colorList!A:B,2,FALSE),""))</f>
        <v>fekete</v>
      </c>
      <c r="AC751" s="7" t="str">
        <f>IF(Z751="", "", IFERROR(VLOOKUP(Z751, colorList!A:B,2,FALSE),""))</f>
        <v>fekete</v>
      </c>
      <c r="AD751" s="7"/>
    </row>
    <row r="752" spans="1:30" ht="60" customHeight="1" x14ac:dyDescent="0.25">
      <c r="A752" s="53" t="s">
        <v>924</v>
      </c>
      <c r="B752" s="7" t="str" cm="1">
        <f t="array" ref="B752">ProcessN2(S752,A752,C752)</f>
        <v>ETH00006_BK</v>
      </c>
      <c r="C752" s="7" t="s">
        <v>981</v>
      </c>
      <c r="D752" s="52" t="str">
        <f t="shared" si="88"/>
        <v>Equestro neoprén heveder</v>
      </c>
      <c r="E752" s="52" t="s">
        <v>2816</v>
      </c>
      <c r="F752" s="52" t="str">
        <f t="shared" si="89"/>
        <v>Neoprene soft touch jumping girth</v>
      </c>
      <c r="G752" s="52" t="s">
        <v>2940</v>
      </c>
      <c r="H752" s="116" t="str">
        <f t="shared" si="90"/>
        <v>Equestro</v>
      </c>
      <c r="I752" s="35" t="s">
        <v>3000</v>
      </c>
      <c r="J752" s="53" t="str">
        <f t="shared" si="91"/>
        <v>Lófelszerelés</v>
      </c>
      <c r="K752" s="53" t="s">
        <v>3007</v>
      </c>
      <c r="L752" s="53" t="str">
        <f t="shared" si="92"/>
        <v>Nyereg és tartozékai</v>
      </c>
      <c r="M752" s="53" t="s">
        <v>3008</v>
      </c>
      <c r="N752" s="35" t="str">
        <f t="shared" si="93"/>
        <v>Heveder</v>
      </c>
      <c r="O752" s="35" t="s">
        <v>3009</v>
      </c>
      <c r="P752" s="53" t="str">
        <f t="shared" si="94"/>
        <v>Univerzális heveder</v>
      </c>
      <c r="Q752" s="53" t="s">
        <v>3010</v>
      </c>
      <c r="R752" s="71" t="s">
        <v>3169</v>
      </c>
      <c r="S752" s="35" t="s">
        <v>2034</v>
      </c>
      <c r="T752" s="34">
        <v>0</v>
      </c>
      <c r="U752" s="35">
        <v>63.9</v>
      </c>
      <c r="V752" s="1" t="s">
        <v>2603</v>
      </c>
      <c r="W752" s="55">
        <v>1</v>
      </c>
      <c r="X752" s="35" t="str">
        <f>IFERROR(
    IF(ISNUMBER(MATCH(TRIM(CLEAN(SUBSTITUTE(SUBSTITUTE(Y752, CHAR(13), ""), CHAR(10), " "))), sizeList!A:A, 0)),
        INDEX(sizeList!B:B, MATCH(TRIM(CLEAN(SUBSTITUTE(SUBSTITUTE(Y752, CHAR(13), ""), CHAR(10), " "))), sizeList!A:A, 0)),
        IF(ISNUMBER(MATCH(Y752, sizeList!A:A, 0)),
            INDEX(sizeList!B:B, MATCH(Y752, sizeList!A:A, 0)),
            IF(ISNUMBER(MATCH(TRIM(CLEAN(SUBSTITUTE(SUBSTITUTE(Y752, CHAR(13), ""), CHAR(10), " "))), sizeList!B:B, 0)),
                INDEX(sizeList!B:B, MATCH(TRIM(CLEAN(SUBSTITUTE(SUBSTITUTE(Y752, CHAR(13), ""), CHAR(10), " "))), sizeList!B:B, 0)),
                IF(ISNUMBER(MATCH(Y752, sizeList!B:B, 0)),
                    INDEX(sizeList!B:B, MATCH(Y752, sizeList!B:B, 0)),
                    "")
            )
        )
    ),
    ""
)</f>
        <v>125 cm</v>
      </c>
      <c r="Y752" s="35" t="s">
        <v>841</v>
      </c>
      <c r="Z752" s="35" t="s">
        <v>2604</v>
      </c>
      <c r="AA752" s="117" t="str">
        <f t="shared" si="95"/>
        <v>BLACK</v>
      </c>
      <c r="AB752" s="7" t="str">
        <f>IF(AA752="", "", IFERROR(VLOOKUP(AA752, colorList!A:B,2,FALSE),""))</f>
        <v>fekete</v>
      </c>
      <c r="AC752" s="7" t="str">
        <f>IF(Z752="", "", IFERROR(VLOOKUP(Z752, colorList!A:B,2,FALSE),""))</f>
        <v>fekete</v>
      </c>
      <c r="AD752" s="7"/>
    </row>
    <row r="753" spans="1:30" ht="60" customHeight="1" x14ac:dyDescent="0.25">
      <c r="A753" s="53" t="s">
        <v>924</v>
      </c>
      <c r="B753" s="7" t="str" cm="1">
        <f t="array" ref="B753">ProcessN2(S753,A753,C753)</f>
        <v>ETH00006_BK</v>
      </c>
      <c r="C753" s="7" t="s">
        <v>982</v>
      </c>
      <c r="D753" s="52" t="str">
        <f t="shared" si="88"/>
        <v>Equestro neoprén heveder</v>
      </c>
      <c r="E753" s="52" t="s">
        <v>2816</v>
      </c>
      <c r="F753" s="52" t="str">
        <f t="shared" si="89"/>
        <v>Neoprene soft touch jumping girth</v>
      </c>
      <c r="G753" s="52" t="s">
        <v>2940</v>
      </c>
      <c r="H753" s="116" t="str">
        <f t="shared" si="90"/>
        <v>Equestro</v>
      </c>
      <c r="I753" s="35" t="s">
        <v>3000</v>
      </c>
      <c r="J753" s="53" t="str">
        <f t="shared" si="91"/>
        <v>Lófelszerelés</v>
      </c>
      <c r="K753" s="53" t="s">
        <v>3007</v>
      </c>
      <c r="L753" s="53" t="str">
        <f t="shared" si="92"/>
        <v>Nyereg és tartozékai</v>
      </c>
      <c r="M753" s="53" t="s">
        <v>3008</v>
      </c>
      <c r="N753" s="35" t="str">
        <f t="shared" si="93"/>
        <v>Heveder</v>
      </c>
      <c r="O753" s="35" t="s">
        <v>3009</v>
      </c>
      <c r="P753" s="53" t="str">
        <f t="shared" si="94"/>
        <v>Univerzális heveder</v>
      </c>
      <c r="Q753" s="53" t="s">
        <v>3010</v>
      </c>
      <c r="R753" s="71" t="s">
        <v>3169</v>
      </c>
      <c r="S753" s="35" t="s">
        <v>2035</v>
      </c>
      <c r="T753" s="34">
        <v>0</v>
      </c>
      <c r="U753" s="35">
        <v>63.9</v>
      </c>
      <c r="V753" s="1" t="s">
        <v>2603</v>
      </c>
      <c r="W753" s="55">
        <v>1</v>
      </c>
      <c r="X753" s="35" t="str">
        <f>IFERROR(
    IF(ISNUMBER(MATCH(TRIM(CLEAN(SUBSTITUTE(SUBSTITUTE(Y753, CHAR(13), ""), CHAR(10), " "))), sizeList!A:A, 0)),
        INDEX(sizeList!B:B, MATCH(TRIM(CLEAN(SUBSTITUTE(SUBSTITUTE(Y753, CHAR(13), ""), CHAR(10), " "))), sizeList!A:A, 0)),
        IF(ISNUMBER(MATCH(Y753, sizeList!A:A, 0)),
            INDEX(sizeList!B:B, MATCH(Y753, sizeList!A:A, 0)),
            IF(ISNUMBER(MATCH(TRIM(CLEAN(SUBSTITUTE(SUBSTITUTE(Y753, CHAR(13), ""), CHAR(10), " "))), sizeList!B:B, 0)),
                INDEX(sizeList!B:B, MATCH(TRIM(CLEAN(SUBSTITUTE(SUBSTITUTE(Y753, CHAR(13), ""), CHAR(10), " "))), sizeList!B:B, 0)),
                IF(ISNUMBER(MATCH(Y753, sizeList!B:B, 0)),
                    INDEX(sizeList!B:B, MATCH(Y753, sizeList!B:B, 0)),
                    "")
            )
        )
    ),
    ""
)</f>
        <v>130 cm</v>
      </c>
      <c r="Y753" s="35" t="s">
        <v>842</v>
      </c>
      <c r="Z753" s="35" t="s">
        <v>2604</v>
      </c>
      <c r="AA753" s="117" t="str">
        <f t="shared" si="95"/>
        <v>BLACK</v>
      </c>
      <c r="AB753" s="7" t="str">
        <f>IF(AA753="", "", IFERROR(VLOOKUP(AA753, colorList!A:B,2,FALSE),""))</f>
        <v>fekete</v>
      </c>
      <c r="AC753" s="7" t="str">
        <f>IF(Z753="", "", IFERROR(VLOOKUP(Z753, colorList!A:B,2,FALSE),""))</f>
        <v>fekete</v>
      </c>
      <c r="AD753" s="7"/>
    </row>
    <row r="754" spans="1:30" ht="60" customHeight="1" x14ac:dyDescent="0.25">
      <c r="A754" s="53" t="s">
        <v>924</v>
      </c>
      <c r="B754" s="7" t="str" cm="1">
        <f t="array" ref="B754">ProcessN2(S754,A754,C754)</f>
        <v>ETH00006_BK</v>
      </c>
      <c r="C754" s="7" t="s">
        <v>983</v>
      </c>
      <c r="D754" s="52" t="str">
        <f t="shared" si="88"/>
        <v>Equestro neoprén heveder</v>
      </c>
      <c r="E754" s="52" t="s">
        <v>2816</v>
      </c>
      <c r="F754" s="52" t="str">
        <f t="shared" si="89"/>
        <v>Neoprene soft touch jumping girth</v>
      </c>
      <c r="G754" s="52" t="s">
        <v>2940</v>
      </c>
      <c r="H754" s="116" t="str">
        <f t="shared" si="90"/>
        <v>Equestro</v>
      </c>
      <c r="I754" s="35" t="s">
        <v>3000</v>
      </c>
      <c r="J754" s="53" t="str">
        <f t="shared" si="91"/>
        <v>Lófelszerelés</v>
      </c>
      <c r="K754" s="53" t="s">
        <v>3007</v>
      </c>
      <c r="L754" s="53" t="str">
        <f t="shared" si="92"/>
        <v>Nyereg és tartozékai</v>
      </c>
      <c r="M754" s="53" t="s">
        <v>3008</v>
      </c>
      <c r="N754" s="35" t="str">
        <f t="shared" si="93"/>
        <v>Heveder</v>
      </c>
      <c r="O754" s="35" t="s">
        <v>3009</v>
      </c>
      <c r="P754" s="53" t="str">
        <f t="shared" si="94"/>
        <v>Univerzális heveder</v>
      </c>
      <c r="Q754" s="53" t="s">
        <v>3010</v>
      </c>
      <c r="R754" s="71" t="s">
        <v>3169</v>
      </c>
      <c r="S754" s="35" t="s">
        <v>2036</v>
      </c>
      <c r="T754" s="34">
        <v>0</v>
      </c>
      <c r="U754" s="35">
        <v>63.9</v>
      </c>
      <c r="V754" s="1" t="s">
        <v>2603</v>
      </c>
      <c r="W754" s="55">
        <v>1</v>
      </c>
      <c r="X754" s="35" t="str">
        <f>IFERROR(
    IF(ISNUMBER(MATCH(TRIM(CLEAN(SUBSTITUTE(SUBSTITUTE(Y754, CHAR(13), ""), CHAR(10), " "))), sizeList!A:A, 0)),
        INDEX(sizeList!B:B, MATCH(TRIM(CLEAN(SUBSTITUTE(SUBSTITUTE(Y754, CHAR(13), ""), CHAR(10), " "))), sizeList!A:A, 0)),
        IF(ISNUMBER(MATCH(Y754, sizeList!A:A, 0)),
            INDEX(sizeList!B:B, MATCH(Y754, sizeList!A:A, 0)),
            IF(ISNUMBER(MATCH(TRIM(CLEAN(SUBSTITUTE(SUBSTITUTE(Y754, CHAR(13), ""), CHAR(10), " "))), sizeList!B:B, 0)),
                INDEX(sizeList!B:B, MATCH(TRIM(CLEAN(SUBSTITUTE(SUBSTITUTE(Y754, CHAR(13), ""), CHAR(10), " "))), sizeList!B:B, 0)),
                IF(ISNUMBER(MATCH(Y754, sizeList!B:B, 0)),
                    INDEX(sizeList!B:B, MATCH(Y754, sizeList!B:B, 0)),
                    "")
            )
        )
    ),
    ""
)</f>
        <v>135 cm</v>
      </c>
      <c r="Y754" s="35" t="s">
        <v>843</v>
      </c>
      <c r="Z754" s="35" t="s">
        <v>2604</v>
      </c>
      <c r="AA754" s="117" t="str">
        <f t="shared" si="95"/>
        <v>BLACK</v>
      </c>
      <c r="AB754" s="7" t="str">
        <f>IF(AA754="", "", IFERROR(VLOOKUP(AA754, colorList!A:B,2,FALSE),""))</f>
        <v>fekete</v>
      </c>
      <c r="AC754" s="7" t="str">
        <f>IF(Z754="", "", IFERROR(VLOOKUP(Z754, colorList!A:B,2,FALSE),""))</f>
        <v>fekete</v>
      </c>
      <c r="AD754" s="7"/>
    </row>
    <row r="755" spans="1:30" ht="60" customHeight="1" x14ac:dyDescent="0.25">
      <c r="A755" s="53" t="s">
        <v>924</v>
      </c>
      <c r="B755" s="7" t="str" cm="1">
        <f t="array" ref="B755">ProcessN2(S755,A755,C755)</f>
        <v>ETH00006_BK</v>
      </c>
      <c r="C755" s="7" t="s">
        <v>984</v>
      </c>
      <c r="D755" s="52" t="str">
        <f t="shared" si="88"/>
        <v>Equestro neoprén heveder</v>
      </c>
      <c r="E755" s="52" t="s">
        <v>2816</v>
      </c>
      <c r="F755" s="52" t="str">
        <f t="shared" si="89"/>
        <v>Neoprene soft touch jumping girth</v>
      </c>
      <c r="G755" s="52" t="s">
        <v>2940</v>
      </c>
      <c r="H755" s="116" t="str">
        <f t="shared" si="90"/>
        <v>Equestro</v>
      </c>
      <c r="I755" s="35" t="s">
        <v>3000</v>
      </c>
      <c r="J755" s="53" t="str">
        <f t="shared" si="91"/>
        <v>Lófelszerelés</v>
      </c>
      <c r="K755" s="53" t="s">
        <v>3007</v>
      </c>
      <c r="L755" s="53" t="str">
        <f t="shared" si="92"/>
        <v>Nyereg és tartozékai</v>
      </c>
      <c r="M755" s="53" t="s">
        <v>3008</v>
      </c>
      <c r="N755" s="35" t="str">
        <f t="shared" si="93"/>
        <v>Heveder</v>
      </c>
      <c r="O755" s="35" t="s">
        <v>3009</v>
      </c>
      <c r="P755" s="53" t="str">
        <f t="shared" si="94"/>
        <v>Univerzális heveder</v>
      </c>
      <c r="Q755" s="53" t="s">
        <v>3010</v>
      </c>
      <c r="R755" s="71" t="s">
        <v>3169</v>
      </c>
      <c r="S755" s="35" t="s">
        <v>2037</v>
      </c>
      <c r="T755" s="34">
        <v>0</v>
      </c>
      <c r="U755" s="35">
        <v>63.9</v>
      </c>
      <c r="V755" s="1" t="s">
        <v>2603</v>
      </c>
      <c r="W755" s="55">
        <v>1</v>
      </c>
      <c r="X755" s="35" t="str">
        <f>IFERROR(
    IF(ISNUMBER(MATCH(TRIM(CLEAN(SUBSTITUTE(SUBSTITUTE(Y755, CHAR(13), ""), CHAR(10), " "))), sizeList!A:A, 0)),
        INDEX(sizeList!B:B, MATCH(TRIM(CLEAN(SUBSTITUTE(SUBSTITUTE(Y755, CHAR(13), ""), CHAR(10), " "))), sizeList!A:A, 0)),
        IF(ISNUMBER(MATCH(Y755, sizeList!A:A, 0)),
            INDEX(sizeList!B:B, MATCH(Y755, sizeList!A:A, 0)),
            IF(ISNUMBER(MATCH(TRIM(CLEAN(SUBSTITUTE(SUBSTITUTE(Y755, CHAR(13), ""), CHAR(10), " "))), sizeList!B:B, 0)),
                INDEX(sizeList!B:B, MATCH(TRIM(CLEAN(SUBSTITUTE(SUBSTITUTE(Y755, CHAR(13), ""), CHAR(10), " "))), sizeList!B:B, 0)),
                IF(ISNUMBER(MATCH(Y755, sizeList!B:B, 0)),
                    INDEX(sizeList!B:B, MATCH(Y755, sizeList!B:B, 0)),
                    "")
            )
        )
    ),
    ""
)</f>
        <v>140 cm</v>
      </c>
      <c r="Y755" s="35" t="s">
        <v>844</v>
      </c>
      <c r="Z755" s="35" t="s">
        <v>2604</v>
      </c>
      <c r="AA755" s="117" t="str">
        <f t="shared" si="95"/>
        <v>BLACK</v>
      </c>
      <c r="AB755" s="7" t="str">
        <f>IF(AA755="", "", IFERROR(VLOOKUP(AA755, colorList!A:B,2,FALSE),""))</f>
        <v>fekete</v>
      </c>
      <c r="AC755" s="7" t="str">
        <f>IF(Z755="", "", IFERROR(VLOOKUP(Z755, colorList!A:B,2,FALSE),""))</f>
        <v>fekete</v>
      </c>
      <c r="AD755" s="7"/>
    </row>
    <row r="756" spans="1:30" ht="60" customHeight="1" x14ac:dyDescent="0.25">
      <c r="A756" s="53" t="s">
        <v>924</v>
      </c>
      <c r="B756" s="7" t="str" cm="1">
        <f t="array" ref="B756">ProcessN2(S756,A756,C756)</f>
        <v>ETH00006_BK</v>
      </c>
      <c r="C756" s="7" t="s">
        <v>1019</v>
      </c>
      <c r="D756" s="52" t="str">
        <f t="shared" si="88"/>
        <v>Equestro neoprén heveder</v>
      </c>
      <c r="E756" s="52" t="s">
        <v>2816</v>
      </c>
      <c r="F756" s="52" t="str">
        <f t="shared" si="89"/>
        <v>Neoprene soft touch jumping girth</v>
      </c>
      <c r="G756" s="52" t="s">
        <v>2940</v>
      </c>
      <c r="H756" s="116" t="str">
        <f t="shared" si="90"/>
        <v>Equestro</v>
      </c>
      <c r="I756" s="35" t="s">
        <v>3000</v>
      </c>
      <c r="J756" s="53" t="str">
        <f t="shared" si="91"/>
        <v>Lófelszerelés</v>
      </c>
      <c r="K756" s="53" t="s">
        <v>3007</v>
      </c>
      <c r="L756" s="53" t="str">
        <f t="shared" si="92"/>
        <v>Nyereg és tartozékai</v>
      </c>
      <c r="M756" s="53" t="s">
        <v>3008</v>
      </c>
      <c r="N756" s="35" t="str">
        <f t="shared" si="93"/>
        <v>Heveder</v>
      </c>
      <c r="O756" s="35" t="s">
        <v>3009</v>
      </c>
      <c r="P756" s="53" t="str">
        <f t="shared" si="94"/>
        <v>Univerzális heveder</v>
      </c>
      <c r="Q756" s="53" t="s">
        <v>3010</v>
      </c>
      <c r="R756" s="71" t="s">
        <v>3169</v>
      </c>
      <c r="S756" s="35" t="s">
        <v>2038</v>
      </c>
      <c r="T756" s="34">
        <v>0</v>
      </c>
      <c r="U756" s="35">
        <v>63.9</v>
      </c>
      <c r="V756" s="1" t="s">
        <v>2603</v>
      </c>
      <c r="W756" s="55">
        <v>1</v>
      </c>
      <c r="X756" s="35" t="str">
        <f>IFERROR(
    IF(ISNUMBER(MATCH(TRIM(CLEAN(SUBSTITUTE(SUBSTITUTE(Y756, CHAR(13), ""), CHAR(10), " "))), sizeList!A:A, 0)),
        INDEX(sizeList!B:B, MATCH(TRIM(CLEAN(SUBSTITUTE(SUBSTITUTE(Y756, CHAR(13), ""), CHAR(10), " "))), sizeList!A:A, 0)),
        IF(ISNUMBER(MATCH(Y756, sizeList!A:A, 0)),
            INDEX(sizeList!B:B, MATCH(Y756, sizeList!A:A, 0)),
            IF(ISNUMBER(MATCH(TRIM(CLEAN(SUBSTITUTE(SUBSTITUTE(Y756, CHAR(13), ""), CHAR(10), " "))), sizeList!B:B, 0)),
                INDEX(sizeList!B:B, MATCH(TRIM(CLEAN(SUBSTITUTE(SUBSTITUTE(Y756, CHAR(13), ""), CHAR(10), " "))), sizeList!B:B, 0)),
                IF(ISNUMBER(MATCH(Y756, sizeList!B:B, 0)),
                    INDEX(sizeList!B:B, MATCH(Y756, sizeList!B:B, 0)),
                    "")
            )
        )
    ),
    ""
)</f>
        <v>145 cm</v>
      </c>
      <c r="Y756" s="35" t="s">
        <v>845</v>
      </c>
      <c r="Z756" s="35" t="s">
        <v>2604</v>
      </c>
      <c r="AA756" s="117" t="str">
        <f t="shared" si="95"/>
        <v>BLACK</v>
      </c>
      <c r="AB756" s="7" t="str">
        <f>IF(AA756="", "", IFERROR(VLOOKUP(AA756, colorList!A:B,2,FALSE),""))</f>
        <v>fekete</v>
      </c>
      <c r="AC756" s="7" t="str">
        <f>IF(Z756="", "", IFERROR(VLOOKUP(Z756, colorList!A:B,2,FALSE),""))</f>
        <v>fekete</v>
      </c>
      <c r="AD756" s="7"/>
    </row>
    <row r="757" spans="1:30" ht="60" customHeight="1" x14ac:dyDescent="0.25">
      <c r="A757" s="53" t="s">
        <v>924</v>
      </c>
      <c r="B757" s="7" t="str" cm="1">
        <f t="array" ref="B757">ProcessN2(S757,A757,C757)</f>
        <v>ETH00006_BK</v>
      </c>
      <c r="C757" s="7" t="s">
        <v>1020</v>
      </c>
      <c r="D757" s="52" t="str">
        <f t="shared" si="88"/>
        <v>Equestro neoprén heveder</v>
      </c>
      <c r="E757" s="52" t="s">
        <v>2816</v>
      </c>
      <c r="F757" s="52" t="str">
        <f t="shared" si="89"/>
        <v>Neoprene soft touch jumping girth</v>
      </c>
      <c r="G757" s="52" t="s">
        <v>2940</v>
      </c>
      <c r="H757" s="116" t="str">
        <f t="shared" si="90"/>
        <v>Equestro</v>
      </c>
      <c r="I757" s="35" t="s">
        <v>3000</v>
      </c>
      <c r="J757" s="53" t="str">
        <f t="shared" si="91"/>
        <v>Lófelszerelés</v>
      </c>
      <c r="K757" s="53" t="s">
        <v>3007</v>
      </c>
      <c r="L757" s="53" t="str">
        <f t="shared" si="92"/>
        <v>Nyereg és tartozékai</v>
      </c>
      <c r="M757" s="53" t="s">
        <v>3008</v>
      </c>
      <c r="N757" s="35" t="str">
        <f t="shared" si="93"/>
        <v>Heveder</v>
      </c>
      <c r="O757" s="35" t="s">
        <v>3009</v>
      </c>
      <c r="P757" s="53" t="str">
        <f t="shared" si="94"/>
        <v>Univerzális heveder</v>
      </c>
      <c r="Q757" s="53" t="s">
        <v>3010</v>
      </c>
      <c r="R757" s="71" t="s">
        <v>3169</v>
      </c>
      <c r="S757" s="35" t="s">
        <v>2039</v>
      </c>
      <c r="T757" s="34">
        <v>0</v>
      </c>
      <c r="U757" s="35">
        <v>63.9</v>
      </c>
      <c r="V757" s="1" t="s">
        <v>2603</v>
      </c>
      <c r="W757" s="55">
        <v>1</v>
      </c>
      <c r="X757" s="35" t="str">
        <f>IFERROR(
    IF(ISNUMBER(MATCH(TRIM(CLEAN(SUBSTITUTE(SUBSTITUTE(Y757, CHAR(13), ""), CHAR(10), " "))), sizeList!A:A, 0)),
        INDEX(sizeList!B:B, MATCH(TRIM(CLEAN(SUBSTITUTE(SUBSTITUTE(Y757, CHAR(13), ""), CHAR(10), " "))), sizeList!A:A, 0)),
        IF(ISNUMBER(MATCH(Y757, sizeList!A:A, 0)),
            INDEX(sizeList!B:B, MATCH(Y757, sizeList!A:A, 0)),
            IF(ISNUMBER(MATCH(TRIM(CLEAN(SUBSTITUTE(SUBSTITUTE(Y757, CHAR(13), ""), CHAR(10), " "))), sizeList!B:B, 0)),
                INDEX(sizeList!B:B, MATCH(TRIM(CLEAN(SUBSTITUTE(SUBSTITUTE(Y757, CHAR(13), ""), CHAR(10), " "))), sizeList!B:B, 0)),
                IF(ISNUMBER(MATCH(Y757, sizeList!B:B, 0)),
                    INDEX(sizeList!B:B, MATCH(Y757, sizeList!B:B, 0)),
                    "")
            )
        )
    ),
    ""
)</f>
        <v>150 cm</v>
      </c>
      <c r="Y757" s="35" t="s">
        <v>846</v>
      </c>
      <c r="Z757" s="35" t="s">
        <v>2604</v>
      </c>
      <c r="AA757" s="117" t="str">
        <f t="shared" si="95"/>
        <v>BLACK</v>
      </c>
      <c r="AB757" s="7" t="str">
        <f>IF(AA757="", "", IFERROR(VLOOKUP(AA757, colorList!A:B,2,FALSE),""))</f>
        <v>fekete</v>
      </c>
      <c r="AC757" s="7" t="str">
        <f>IF(Z757="", "", IFERROR(VLOOKUP(Z757, colorList!A:B,2,FALSE),""))</f>
        <v>fekete</v>
      </c>
      <c r="AD757" s="7"/>
    </row>
    <row r="758" spans="1:30" ht="60" customHeight="1" x14ac:dyDescent="0.25">
      <c r="A758" s="53" t="s">
        <v>914</v>
      </c>
      <c r="B758" s="7" t="str" cm="1">
        <f t="array" ref="B758">ProcessN2(S758,A758,C758)</f>
        <v>ETH07001_BK</v>
      </c>
      <c r="C758" s="7" t="s">
        <v>1203</v>
      </c>
      <c r="D758" s="52" t="str">
        <f t="shared" si="88"/>
        <v>Equestro Ruby ínvédő</v>
      </c>
      <c r="E758" s="52" t="s">
        <v>2807</v>
      </c>
      <c r="F758" s="52" t="str">
        <f t="shared" si="89"/>
        <v>Tendon boots TPU and neoprene</v>
      </c>
      <c r="G758" s="52" t="s">
        <v>2930</v>
      </c>
      <c r="H758" s="116" t="str">
        <f t="shared" si="90"/>
        <v>Equestro</v>
      </c>
      <c r="I758" s="35" t="s">
        <v>3000</v>
      </c>
      <c r="J758" s="53" t="str">
        <f t="shared" si="91"/>
        <v>Lófelszerelés</v>
      </c>
      <c r="K758" s="53" t="s">
        <v>3007</v>
      </c>
      <c r="L758" s="35" t="str">
        <f t="shared" si="92"/>
        <v>Láb- és patavédő</v>
      </c>
      <c r="M758" s="35" t="s">
        <v>3020</v>
      </c>
      <c r="N758" s="35" t="str">
        <f t="shared" si="93"/>
        <v>Ínvédő</v>
      </c>
      <c r="O758" s="35" t="s">
        <v>3021</v>
      </c>
      <c r="P758" s="35" t="str">
        <f t="shared" si="94"/>
        <v/>
      </c>
      <c r="Q758" s="35"/>
      <c r="R758" s="50" t="s">
        <v>3160</v>
      </c>
      <c r="S758" s="35" t="s">
        <v>1918</v>
      </c>
      <c r="T758" s="34">
        <v>0</v>
      </c>
      <c r="U758" s="35">
        <v>73</v>
      </c>
      <c r="V758" s="1" t="s">
        <v>2603</v>
      </c>
      <c r="W758" s="50">
        <v>0.5</v>
      </c>
      <c r="X758" s="35" t="str">
        <f>IFERROR(
    IF(ISNUMBER(MATCH(TRIM(CLEAN(SUBSTITUTE(SUBSTITUTE(Y758, CHAR(13), ""), CHAR(10), " "))), sizeList!A:A, 0)),
        INDEX(sizeList!B:B, MATCH(TRIM(CLEAN(SUBSTITUTE(SUBSTITUTE(Y758, CHAR(13), ""), CHAR(10), " "))), sizeList!A:A, 0)),
        IF(ISNUMBER(MATCH(Y758, sizeList!A:A, 0)),
            INDEX(sizeList!B:B, MATCH(Y758, sizeList!A:A, 0)),
            IF(ISNUMBER(MATCH(TRIM(CLEAN(SUBSTITUTE(SUBSTITUTE(Y758, CHAR(13), ""), CHAR(10), " "))), sizeList!B:B, 0)),
                INDEX(sizeList!B:B, MATCH(TRIM(CLEAN(SUBSTITUTE(SUBSTITUTE(Y758, CHAR(13), ""), CHAR(10), " "))), sizeList!B:B, 0)),
                IF(ISNUMBER(MATCH(Y758, sizeList!B:B, 0)),
                    INDEX(sizeList!B:B, MATCH(Y758, sizeList!B:B, 0)),
                    "")
            )
        )
    ),
    ""
)</f>
        <v>Póni</v>
      </c>
      <c r="Y758" s="35" t="s">
        <v>504</v>
      </c>
      <c r="Z758" s="35" t="s">
        <v>2604</v>
      </c>
      <c r="AA758" s="117" t="str">
        <f t="shared" si="95"/>
        <v>BLACK</v>
      </c>
      <c r="AB758" s="7" t="str">
        <f>IF(AA758="", "", IFERROR(VLOOKUP(AA758, colorList!A:B,2,FALSE),""))</f>
        <v>fekete</v>
      </c>
      <c r="AC758" s="7" t="str">
        <f>IF(Z758="", "", IFERROR(VLOOKUP(Z758, colorList!A:B,2,FALSE),""))</f>
        <v>fekete</v>
      </c>
      <c r="AD758" s="7"/>
    </row>
    <row r="759" spans="1:30" ht="60" customHeight="1" x14ac:dyDescent="0.25">
      <c r="A759" s="53" t="s">
        <v>914</v>
      </c>
      <c r="B759" s="7" t="str" cm="1">
        <f t="array" ref="B759">ProcessN2(S759,A759,C759)</f>
        <v>ETH07001_BK</v>
      </c>
      <c r="C759" s="7" t="s">
        <v>1204</v>
      </c>
      <c r="D759" s="52" t="str">
        <f t="shared" si="88"/>
        <v>Equestro Ruby ínvédő</v>
      </c>
      <c r="E759" s="52" t="s">
        <v>2807</v>
      </c>
      <c r="F759" s="52" t="str">
        <f t="shared" si="89"/>
        <v>Tendon boots TPU and neoprene</v>
      </c>
      <c r="G759" s="52" t="s">
        <v>2930</v>
      </c>
      <c r="H759" s="116" t="str">
        <f t="shared" si="90"/>
        <v>Equestro</v>
      </c>
      <c r="I759" s="35" t="s">
        <v>3000</v>
      </c>
      <c r="J759" s="53" t="str">
        <f t="shared" si="91"/>
        <v>Lófelszerelés</v>
      </c>
      <c r="K759" s="53" t="s">
        <v>3007</v>
      </c>
      <c r="L759" s="35" t="str">
        <f t="shared" si="92"/>
        <v>Láb- és patavédő</v>
      </c>
      <c r="M759" s="35" t="s">
        <v>3020</v>
      </c>
      <c r="N759" s="35" t="str">
        <f t="shared" si="93"/>
        <v>Ínvédő</v>
      </c>
      <c r="O759" s="35" t="s">
        <v>3021</v>
      </c>
      <c r="P759" s="35" t="str">
        <f t="shared" si="94"/>
        <v/>
      </c>
      <c r="Q759" s="35"/>
      <c r="R759" s="50" t="s">
        <v>3160</v>
      </c>
      <c r="S759" s="35" t="s">
        <v>1919</v>
      </c>
      <c r="T759" s="34">
        <v>0</v>
      </c>
      <c r="U759" s="35">
        <v>73</v>
      </c>
      <c r="V759" s="1" t="s">
        <v>2603</v>
      </c>
      <c r="W759" s="50">
        <v>0.5</v>
      </c>
      <c r="X759" s="35" t="str">
        <f>IFERROR(
    IF(ISNUMBER(MATCH(TRIM(CLEAN(SUBSTITUTE(SUBSTITUTE(Y759, CHAR(13), ""), CHAR(10), " "))), sizeList!A:A, 0)),
        INDEX(sizeList!B:B, MATCH(TRIM(CLEAN(SUBSTITUTE(SUBSTITUTE(Y759, CHAR(13), ""), CHAR(10), " "))), sizeList!A:A, 0)),
        IF(ISNUMBER(MATCH(Y759, sizeList!A:A, 0)),
            INDEX(sizeList!B:B, MATCH(Y759, sizeList!A:A, 0)),
            IF(ISNUMBER(MATCH(TRIM(CLEAN(SUBSTITUTE(SUBSTITUTE(Y759, CHAR(13), ""), CHAR(10), " "))), sizeList!B:B, 0)),
                INDEX(sizeList!B:B, MATCH(TRIM(CLEAN(SUBSTITUTE(SUBSTITUTE(Y759, CHAR(13), ""), CHAR(10), " "))), sizeList!B:B, 0)),
                IF(ISNUMBER(MATCH(Y759, sizeList!B:B, 0)),
                    INDEX(sizeList!B:B, MATCH(Y759, sizeList!B:B, 0)),
                    "")
            )
        )
    ),
    ""
)</f>
        <v>Cob</v>
      </c>
      <c r="Y759" s="35" t="s">
        <v>509</v>
      </c>
      <c r="Z759" s="35" t="s">
        <v>2604</v>
      </c>
      <c r="AA759" s="117" t="str">
        <f t="shared" si="95"/>
        <v>BLACK</v>
      </c>
      <c r="AB759" s="7" t="str">
        <f>IF(AA759="", "", IFERROR(VLOOKUP(AA759, colorList!A:B,2,FALSE),""))</f>
        <v>fekete</v>
      </c>
      <c r="AC759" s="7" t="str">
        <f>IF(Z759="", "", IFERROR(VLOOKUP(Z759, colorList!A:B,2,FALSE),""))</f>
        <v>fekete</v>
      </c>
      <c r="AD759" s="7"/>
    </row>
    <row r="760" spans="1:30" ht="60" customHeight="1" x14ac:dyDescent="0.25">
      <c r="A760" s="53" t="s">
        <v>914</v>
      </c>
      <c r="B760" s="7" t="str" cm="1">
        <f t="array" ref="B760">ProcessN2(S760,A760,C760)</f>
        <v>ETH07001_BK</v>
      </c>
      <c r="C760" s="7" t="s">
        <v>1205</v>
      </c>
      <c r="D760" s="52" t="str">
        <f t="shared" si="88"/>
        <v>Equestro Ruby ínvédő</v>
      </c>
      <c r="E760" s="52" t="s">
        <v>2807</v>
      </c>
      <c r="F760" s="52" t="str">
        <f t="shared" si="89"/>
        <v>Tendon boots TPU and neoprene</v>
      </c>
      <c r="G760" s="52" t="s">
        <v>2930</v>
      </c>
      <c r="H760" s="116" t="str">
        <f t="shared" si="90"/>
        <v>Equestro</v>
      </c>
      <c r="I760" s="35" t="s">
        <v>3000</v>
      </c>
      <c r="J760" s="53" t="str">
        <f t="shared" si="91"/>
        <v>Lófelszerelés</v>
      </c>
      <c r="K760" s="53" t="s">
        <v>3007</v>
      </c>
      <c r="L760" s="35" t="str">
        <f t="shared" si="92"/>
        <v>Láb- és patavédő</v>
      </c>
      <c r="M760" s="35" t="s">
        <v>3020</v>
      </c>
      <c r="N760" s="35" t="str">
        <f t="shared" si="93"/>
        <v>Ínvédő</v>
      </c>
      <c r="O760" s="35" t="s">
        <v>3021</v>
      </c>
      <c r="P760" s="35" t="str">
        <f t="shared" si="94"/>
        <v/>
      </c>
      <c r="Q760" s="35"/>
      <c r="R760" s="50" t="s">
        <v>3160</v>
      </c>
      <c r="S760" s="35" t="s">
        <v>1920</v>
      </c>
      <c r="T760" s="34">
        <v>0</v>
      </c>
      <c r="U760" s="35">
        <v>73</v>
      </c>
      <c r="V760" s="1" t="s">
        <v>2603</v>
      </c>
      <c r="W760" s="50">
        <v>0.5</v>
      </c>
      <c r="X760" s="35" t="str">
        <f>IFERROR(
    IF(ISNUMBER(MATCH(TRIM(CLEAN(SUBSTITUTE(SUBSTITUTE(Y760, CHAR(13), ""), CHAR(10), " "))), sizeList!A:A, 0)),
        INDEX(sizeList!B:B, MATCH(TRIM(CLEAN(SUBSTITUTE(SUBSTITUTE(Y760, CHAR(13), ""), CHAR(10), " "))), sizeList!A:A, 0)),
        IF(ISNUMBER(MATCH(Y760, sizeList!A:A, 0)),
            INDEX(sizeList!B:B, MATCH(Y760, sizeList!A:A, 0)),
            IF(ISNUMBER(MATCH(TRIM(CLEAN(SUBSTITUTE(SUBSTITUTE(Y760, CHAR(13), ""), CHAR(10), " "))), sizeList!B:B, 0)),
                INDEX(sizeList!B:B, MATCH(TRIM(CLEAN(SUBSTITUTE(SUBSTITUTE(Y760, CHAR(13), ""), CHAR(10), " "))), sizeList!B:B, 0)),
                IF(ISNUMBER(MATCH(Y760, sizeList!B:B, 0)),
                    INDEX(sizeList!B:B, MATCH(Y760, sizeList!B:B, 0)),
                    "")
            )
        )
    ),
    ""
)</f>
        <v>Full</v>
      </c>
      <c r="Y760" s="35" t="s">
        <v>515</v>
      </c>
      <c r="Z760" s="35" t="s">
        <v>2604</v>
      </c>
      <c r="AA760" s="117" t="str">
        <f t="shared" si="95"/>
        <v>BLACK</v>
      </c>
      <c r="AB760" s="7" t="str">
        <f>IF(AA760="", "", IFERROR(VLOOKUP(AA760, colorList!A:B,2,FALSE),""))</f>
        <v>fekete</v>
      </c>
      <c r="AC760" s="7" t="str">
        <f>IF(Z760="", "", IFERROR(VLOOKUP(Z760, colorList!A:B,2,FALSE),""))</f>
        <v>fekete</v>
      </c>
      <c r="AD760" s="7"/>
    </row>
    <row r="761" spans="1:30" ht="60" customHeight="1" x14ac:dyDescent="0.25">
      <c r="A761" s="53" t="s">
        <v>914</v>
      </c>
      <c r="B761" s="7" t="str" cm="1">
        <f t="array" ref="B761">ProcessN2(S761,A761,C761)</f>
        <v>ETH07001_BN</v>
      </c>
      <c r="C761" s="7" t="s">
        <v>1224</v>
      </c>
      <c r="D761" s="52" t="str">
        <f t="shared" si="88"/>
        <v>Equestro Ruby ínvédő</v>
      </c>
      <c r="E761" s="52" t="s">
        <v>2807</v>
      </c>
      <c r="F761" s="52" t="str">
        <f t="shared" si="89"/>
        <v>Tendon boots TPU and neoprene</v>
      </c>
      <c r="G761" s="52" t="s">
        <v>2930</v>
      </c>
      <c r="H761" s="116" t="str">
        <f t="shared" si="90"/>
        <v>Equestro</v>
      </c>
      <c r="I761" s="35" t="s">
        <v>3000</v>
      </c>
      <c r="J761" s="53" t="str">
        <f t="shared" si="91"/>
        <v>Lófelszerelés</v>
      </c>
      <c r="K761" s="53" t="s">
        <v>3007</v>
      </c>
      <c r="L761" s="35" t="str">
        <f t="shared" si="92"/>
        <v>Láb- és patavédő</v>
      </c>
      <c r="M761" s="35" t="s">
        <v>3020</v>
      </c>
      <c r="N761" s="35" t="str">
        <f t="shared" si="93"/>
        <v>Ínvédő</v>
      </c>
      <c r="O761" s="35" t="s">
        <v>3021</v>
      </c>
      <c r="P761" s="35" t="str">
        <f t="shared" si="94"/>
        <v/>
      </c>
      <c r="Q761" s="35"/>
      <c r="R761" s="50" t="s">
        <v>3160</v>
      </c>
      <c r="S761" s="35" t="s">
        <v>1921</v>
      </c>
      <c r="T761" s="34">
        <v>0</v>
      </c>
      <c r="U761" s="35">
        <v>73</v>
      </c>
      <c r="V761" s="1" t="s">
        <v>2603</v>
      </c>
      <c r="W761" s="50">
        <v>0.5</v>
      </c>
      <c r="X761" s="35" t="str">
        <f>IFERROR(
    IF(ISNUMBER(MATCH(TRIM(CLEAN(SUBSTITUTE(SUBSTITUTE(Y761, CHAR(13), ""), CHAR(10), " "))), sizeList!A:A, 0)),
        INDEX(sizeList!B:B, MATCH(TRIM(CLEAN(SUBSTITUTE(SUBSTITUTE(Y761, CHAR(13), ""), CHAR(10), " "))), sizeList!A:A, 0)),
        IF(ISNUMBER(MATCH(Y761, sizeList!A:A, 0)),
            INDEX(sizeList!B:B, MATCH(Y761, sizeList!A:A, 0)),
            IF(ISNUMBER(MATCH(TRIM(CLEAN(SUBSTITUTE(SUBSTITUTE(Y761, CHAR(13), ""), CHAR(10), " "))), sizeList!B:B, 0)),
                INDEX(sizeList!B:B, MATCH(TRIM(CLEAN(SUBSTITUTE(SUBSTITUTE(Y761, CHAR(13), ""), CHAR(10), " "))), sizeList!B:B, 0)),
                IF(ISNUMBER(MATCH(Y761, sizeList!B:B, 0)),
                    INDEX(sizeList!B:B, MATCH(Y761, sizeList!B:B, 0)),
                    "")
            )
        )
    ),
    ""
)</f>
        <v>Póni</v>
      </c>
      <c r="Y761" s="35" t="s">
        <v>504</v>
      </c>
      <c r="Z761" s="35" t="s">
        <v>2609</v>
      </c>
      <c r="AA761" s="117" t="str">
        <f t="shared" si="95"/>
        <v>BROWN</v>
      </c>
      <c r="AB761" s="7" t="str">
        <f>IF(AA761="", "", IFERROR(VLOOKUP(AA761, colorList!A:B,2,FALSE),""))</f>
        <v>barna</v>
      </c>
      <c r="AC761" s="7" t="str">
        <f>IF(Z761="", "", IFERROR(VLOOKUP(Z761, colorList!A:B,2,FALSE),""))</f>
        <v>barna</v>
      </c>
      <c r="AD761" s="7"/>
    </row>
    <row r="762" spans="1:30" ht="60" customHeight="1" x14ac:dyDescent="0.25">
      <c r="A762" s="53" t="s">
        <v>914</v>
      </c>
      <c r="B762" s="7" t="str" cm="1">
        <f t="array" ref="B762">ProcessN2(S762,A762,C762)</f>
        <v>ETH07001_BN</v>
      </c>
      <c r="C762" s="7" t="s">
        <v>1225</v>
      </c>
      <c r="D762" s="52" t="str">
        <f t="shared" si="88"/>
        <v>Equestro Ruby ínvédő</v>
      </c>
      <c r="E762" s="52" t="s">
        <v>2807</v>
      </c>
      <c r="F762" s="52" t="str">
        <f t="shared" si="89"/>
        <v>Tendon boots TPU and neoprene</v>
      </c>
      <c r="G762" s="52" t="s">
        <v>2930</v>
      </c>
      <c r="H762" s="116" t="str">
        <f t="shared" si="90"/>
        <v>Equestro</v>
      </c>
      <c r="I762" s="35" t="s">
        <v>3000</v>
      </c>
      <c r="J762" s="53" t="str">
        <f t="shared" si="91"/>
        <v>Lófelszerelés</v>
      </c>
      <c r="K762" s="53" t="s">
        <v>3007</v>
      </c>
      <c r="L762" s="35" t="str">
        <f t="shared" si="92"/>
        <v>Láb- és patavédő</v>
      </c>
      <c r="M762" s="35" t="s">
        <v>3020</v>
      </c>
      <c r="N762" s="35" t="str">
        <f t="shared" si="93"/>
        <v>Ínvédő</v>
      </c>
      <c r="O762" s="35" t="s">
        <v>3021</v>
      </c>
      <c r="P762" s="35" t="str">
        <f t="shared" si="94"/>
        <v/>
      </c>
      <c r="Q762" s="35"/>
      <c r="R762" s="50" t="s">
        <v>3160</v>
      </c>
      <c r="S762" s="35" t="s">
        <v>1922</v>
      </c>
      <c r="T762" s="34">
        <v>0</v>
      </c>
      <c r="U762" s="35">
        <v>73</v>
      </c>
      <c r="V762" s="1" t="s">
        <v>2603</v>
      </c>
      <c r="W762" s="50">
        <v>0.5</v>
      </c>
      <c r="X762" s="35" t="str">
        <f>IFERROR(
    IF(ISNUMBER(MATCH(TRIM(CLEAN(SUBSTITUTE(SUBSTITUTE(Y762, CHAR(13), ""), CHAR(10), " "))), sizeList!A:A, 0)),
        INDEX(sizeList!B:B, MATCH(TRIM(CLEAN(SUBSTITUTE(SUBSTITUTE(Y762, CHAR(13), ""), CHAR(10), " "))), sizeList!A:A, 0)),
        IF(ISNUMBER(MATCH(Y762, sizeList!A:A, 0)),
            INDEX(sizeList!B:B, MATCH(Y762, sizeList!A:A, 0)),
            IF(ISNUMBER(MATCH(TRIM(CLEAN(SUBSTITUTE(SUBSTITUTE(Y762, CHAR(13), ""), CHAR(10), " "))), sizeList!B:B, 0)),
                INDEX(sizeList!B:B, MATCH(TRIM(CLEAN(SUBSTITUTE(SUBSTITUTE(Y762, CHAR(13), ""), CHAR(10), " "))), sizeList!B:B, 0)),
                IF(ISNUMBER(MATCH(Y762, sizeList!B:B, 0)),
                    INDEX(sizeList!B:B, MATCH(Y762, sizeList!B:B, 0)),
                    "")
            )
        )
    ),
    ""
)</f>
        <v>Cob</v>
      </c>
      <c r="Y762" s="35" t="s">
        <v>509</v>
      </c>
      <c r="Z762" s="35" t="s">
        <v>2609</v>
      </c>
      <c r="AA762" s="117" t="str">
        <f t="shared" si="95"/>
        <v>BROWN</v>
      </c>
      <c r="AB762" s="7" t="str">
        <f>IF(AA762="", "", IFERROR(VLOOKUP(AA762, colorList!A:B,2,FALSE),""))</f>
        <v>barna</v>
      </c>
      <c r="AC762" s="7" t="str">
        <f>IF(Z762="", "", IFERROR(VLOOKUP(Z762, colorList!A:B,2,FALSE),""))</f>
        <v>barna</v>
      </c>
      <c r="AD762" s="7"/>
    </row>
    <row r="763" spans="1:30" ht="60" customHeight="1" x14ac:dyDescent="0.25">
      <c r="A763" s="53" t="s">
        <v>914</v>
      </c>
      <c r="B763" s="7" t="str" cm="1">
        <f t="array" ref="B763">ProcessN2(S763,A763,C763)</f>
        <v>ETH07001_BN</v>
      </c>
      <c r="C763" s="7" t="s">
        <v>1226</v>
      </c>
      <c r="D763" s="52" t="str">
        <f t="shared" si="88"/>
        <v>Equestro Ruby ínvédő</v>
      </c>
      <c r="E763" s="52" t="s">
        <v>2807</v>
      </c>
      <c r="F763" s="52" t="str">
        <f t="shared" si="89"/>
        <v>Tendon boots TPU and neoprene</v>
      </c>
      <c r="G763" s="52" t="s">
        <v>2930</v>
      </c>
      <c r="H763" s="116" t="str">
        <f t="shared" si="90"/>
        <v>Equestro</v>
      </c>
      <c r="I763" s="35" t="s">
        <v>3000</v>
      </c>
      <c r="J763" s="53" t="str">
        <f t="shared" si="91"/>
        <v>Lófelszerelés</v>
      </c>
      <c r="K763" s="53" t="s">
        <v>3007</v>
      </c>
      <c r="L763" s="35" t="str">
        <f t="shared" si="92"/>
        <v>Láb- és patavédő</v>
      </c>
      <c r="M763" s="35" t="s">
        <v>3020</v>
      </c>
      <c r="N763" s="35" t="str">
        <f t="shared" si="93"/>
        <v>Ínvédő</v>
      </c>
      <c r="O763" s="35" t="s">
        <v>3021</v>
      </c>
      <c r="P763" s="35" t="str">
        <f t="shared" si="94"/>
        <v/>
      </c>
      <c r="Q763" s="35"/>
      <c r="R763" s="50" t="s">
        <v>3160</v>
      </c>
      <c r="S763" s="35" t="s">
        <v>1923</v>
      </c>
      <c r="T763" s="34">
        <v>0</v>
      </c>
      <c r="U763" s="35">
        <v>73</v>
      </c>
      <c r="V763" s="1" t="s">
        <v>2603</v>
      </c>
      <c r="W763" s="50">
        <v>0.5</v>
      </c>
      <c r="X763" s="35" t="str">
        <f>IFERROR(
    IF(ISNUMBER(MATCH(TRIM(CLEAN(SUBSTITUTE(SUBSTITUTE(Y763, CHAR(13), ""), CHAR(10), " "))), sizeList!A:A, 0)),
        INDEX(sizeList!B:B, MATCH(TRIM(CLEAN(SUBSTITUTE(SUBSTITUTE(Y763, CHAR(13), ""), CHAR(10), " "))), sizeList!A:A, 0)),
        IF(ISNUMBER(MATCH(Y763, sizeList!A:A, 0)),
            INDEX(sizeList!B:B, MATCH(Y763, sizeList!A:A, 0)),
            IF(ISNUMBER(MATCH(TRIM(CLEAN(SUBSTITUTE(SUBSTITUTE(Y763, CHAR(13), ""), CHAR(10), " "))), sizeList!B:B, 0)),
                INDEX(sizeList!B:B, MATCH(TRIM(CLEAN(SUBSTITUTE(SUBSTITUTE(Y763, CHAR(13), ""), CHAR(10), " "))), sizeList!B:B, 0)),
                IF(ISNUMBER(MATCH(Y763, sizeList!B:B, 0)),
                    INDEX(sizeList!B:B, MATCH(Y763, sizeList!B:B, 0)),
                    "")
            )
        )
    ),
    ""
)</f>
        <v>Full</v>
      </c>
      <c r="Y763" s="35" t="s">
        <v>515</v>
      </c>
      <c r="Z763" s="35" t="s">
        <v>2609</v>
      </c>
      <c r="AA763" s="117" t="str">
        <f t="shared" si="95"/>
        <v>BROWN</v>
      </c>
      <c r="AB763" s="7" t="str">
        <f>IF(AA763="", "", IFERROR(VLOOKUP(AA763, colorList!A:B,2,FALSE),""))</f>
        <v>barna</v>
      </c>
      <c r="AC763" s="7" t="str">
        <f>IF(Z763="", "", IFERROR(VLOOKUP(Z763, colorList!A:B,2,FALSE),""))</f>
        <v>barna</v>
      </c>
      <c r="AD763" s="7"/>
    </row>
    <row r="764" spans="1:30" ht="60" customHeight="1" x14ac:dyDescent="0.25">
      <c r="A764" s="53" t="s">
        <v>915</v>
      </c>
      <c r="B764" s="7" t="str" cm="1">
        <f t="array" ref="B764">ProcessN2(S764,A764,C764)</f>
        <v>ETH07002_BK</v>
      </c>
      <c r="C764" s="7" t="s">
        <v>1203</v>
      </c>
      <c r="D764" s="52" t="str">
        <f t="shared" si="88"/>
        <v>Equestro Ruby bokavédő fiatal lovaknak</v>
      </c>
      <c r="E764" s="52" t="s">
        <v>2808</v>
      </c>
      <c r="F764" s="52" t="str">
        <f t="shared" si="89"/>
        <v>Young horse fetlock boots TPU and neoprene</v>
      </c>
      <c r="G764" s="52" t="s">
        <v>2931</v>
      </c>
      <c r="H764" s="116" t="str">
        <f t="shared" si="90"/>
        <v>Equestro</v>
      </c>
      <c r="I764" s="35" t="s">
        <v>3000</v>
      </c>
      <c r="J764" s="53" t="str">
        <f t="shared" si="91"/>
        <v>Lófelszerelés</v>
      </c>
      <c r="K764" s="53" t="s">
        <v>3007</v>
      </c>
      <c r="L764" s="35" t="str">
        <f t="shared" si="92"/>
        <v>Láb- és patavédő</v>
      </c>
      <c r="M764" s="35" t="s">
        <v>3020</v>
      </c>
      <c r="N764" s="35" t="str">
        <f t="shared" si="93"/>
        <v>Bokavédő</v>
      </c>
      <c r="O764" s="35" t="s">
        <v>3022</v>
      </c>
      <c r="P764" s="35" t="str">
        <f t="shared" si="94"/>
        <v/>
      </c>
      <c r="Q764" s="35"/>
      <c r="R764" s="50" t="s">
        <v>3161</v>
      </c>
      <c r="S764" s="35" t="s">
        <v>1924</v>
      </c>
      <c r="T764" s="34">
        <v>0</v>
      </c>
      <c r="U764" s="35">
        <v>36.5</v>
      </c>
      <c r="V764" s="1" t="s">
        <v>2603</v>
      </c>
      <c r="W764" s="50">
        <v>0.5</v>
      </c>
      <c r="X764" s="35" t="str">
        <f>IFERROR(
    IF(ISNUMBER(MATCH(TRIM(CLEAN(SUBSTITUTE(SUBSTITUTE(Y764, CHAR(13), ""), CHAR(10), " "))), sizeList!A:A, 0)),
        INDEX(sizeList!B:B, MATCH(TRIM(CLEAN(SUBSTITUTE(SUBSTITUTE(Y764, CHAR(13), ""), CHAR(10), " "))), sizeList!A:A, 0)),
        IF(ISNUMBER(MATCH(Y764, sizeList!A:A, 0)),
            INDEX(sizeList!B:B, MATCH(Y764, sizeList!A:A, 0)),
            IF(ISNUMBER(MATCH(TRIM(CLEAN(SUBSTITUTE(SUBSTITUTE(Y764, CHAR(13), ""), CHAR(10), " "))), sizeList!B:B, 0)),
                INDEX(sizeList!B:B, MATCH(TRIM(CLEAN(SUBSTITUTE(SUBSTITUTE(Y764, CHAR(13), ""), CHAR(10), " "))), sizeList!B:B, 0)),
                IF(ISNUMBER(MATCH(Y764, sizeList!B:B, 0)),
                    INDEX(sizeList!B:B, MATCH(Y764, sizeList!B:B, 0)),
                    "")
            )
        )
    ),
    ""
)</f>
        <v>Póni</v>
      </c>
      <c r="Y764" s="35" t="s">
        <v>504</v>
      </c>
      <c r="Z764" s="35" t="s">
        <v>2604</v>
      </c>
      <c r="AA764" s="117" t="str">
        <f t="shared" si="95"/>
        <v>BLACK</v>
      </c>
      <c r="AB764" s="7" t="str">
        <f>IF(AA764="", "", IFERROR(VLOOKUP(AA764, colorList!A:B,2,FALSE),""))</f>
        <v>fekete</v>
      </c>
      <c r="AC764" s="7" t="str">
        <f>IF(Z764="", "", IFERROR(VLOOKUP(Z764, colorList!A:B,2,FALSE),""))</f>
        <v>fekete</v>
      </c>
      <c r="AD764" s="7"/>
    </row>
    <row r="765" spans="1:30" ht="60" customHeight="1" x14ac:dyDescent="0.25">
      <c r="A765" s="53" t="s">
        <v>915</v>
      </c>
      <c r="B765" s="7" t="str" cm="1">
        <f t="array" ref="B765">ProcessN2(S765,A765,C765)</f>
        <v>ETH07002_BK</v>
      </c>
      <c r="C765" s="7" t="s">
        <v>1204</v>
      </c>
      <c r="D765" s="52" t="str">
        <f t="shared" si="88"/>
        <v>Equestro Ruby bokavédő fiatal lovaknak</v>
      </c>
      <c r="E765" s="52" t="s">
        <v>2808</v>
      </c>
      <c r="F765" s="52" t="str">
        <f t="shared" si="89"/>
        <v>Young horse fetlock boots TPU and neoprene</v>
      </c>
      <c r="G765" s="52" t="s">
        <v>2931</v>
      </c>
      <c r="H765" s="116" t="str">
        <f t="shared" si="90"/>
        <v>Equestro</v>
      </c>
      <c r="I765" s="35" t="s">
        <v>3000</v>
      </c>
      <c r="J765" s="53" t="str">
        <f t="shared" si="91"/>
        <v>Lófelszerelés</v>
      </c>
      <c r="K765" s="53" t="s">
        <v>3007</v>
      </c>
      <c r="L765" s="35" t="str">
        <f t="shared" si="92"/>
        <v>Láb- és patavédő</v>
      </c>
      <c r="M765" s="35" t="s">
        <v>3020</v>
      </c>
      <c r="N765" s="35" t="str">
        <f t="shared" si="93"/>
        <v>Bokavédő</v>
      </c>
      <c r="O765" s="35" t="s">
        <v>3022</v>
      </c>
      <c r="P765" s="35" t="str">
        <f t="shared" si="94"/>
        <v/>
      </c>
      <c r="Q765" s="35"/>
      <c r="R765" s="50" t="s">
        <v>3161</v>
      </c>
      <c r="S765" s="35" t="s">
        <v>1925</v>
      </c>
      <c r="T765" s="34">
        <v>0</v>
      </c>
      <c r="U765" s="35">
        <v>36.5</v>
      </c>
      <c r="V765" s="1" t="s">
        <v>2603</v>
      </c>
      <c r="W765" s="50">
        <v>0.5</v>
      </c>
      <c r="X765" s="35" t="str">
        <f>IFERROR(
    IF(ISNUMBER(MATCH(TRIM(CLEAN(SUBSTITUTE(SUBSTITUTE(Y765, CHAR(13), ""), CHAR(10), " "))), sizeList!A:A, 0)),
        INDEX(sizeList!B:B, MATCH(TRIM(CLEAN(SUBSTITUTE(SUBSTITUTE(Y765, CHAR(13), ""), CHAR(10), " "))), sizeList!A:A, 0)),
        IF(ISNUMBER(MATCH(Y765, sizeList!A:A, 0)),
            INDEX(sizeList!B:B, MATCH(Y765, sizeList!A:A, 0)),
            IF(ISNUMBER(MATCH(TRIM(CLEAN(SUBSTITUTE(SUBSTITUTE(Y765, CHAR(13), ""), CHAR(10), " "))), sizeList!B:B, 0)),
                INDEX(sizeList!B:B, MATCH(TRIM(CLEAN(SUBSTITUTE(SUBSTITUTE(Y765, CHAR(13), ""), CHAR(10), " "))), sizeList!B:B, 0)),
                IF(ISNUMBER(MATCH(Y765, sizeList!B:B, 0)),
                    INDEX(sizeList!B:B, MATCH(Y765, sizeList!B:B, 0)),
                    "")
            )
        )
    ),
    ""
)</f>
        <v>Cob</v>
      </c>
      <c r="Y765" s="35" t="s">
        <v>509</v>
      </c>
      <c r="Z765" s="35" t="s">
        <v>2604</v>
      </c>
      <c r="AA765" s="117" t="str">
        <f t="shared" si="95"/>
        <v>BLACK</v>
      </c>
      <c r="AB765" s="7" t="str">
        <f>IF(AA765="", "", IFERROR(VLOOKUP(AA765, colorList!A:B,2,FALSE),""))</f>
        <v>fekete</v>
      </c>
      <c r="AC765" s="7" t="str">
        <f>IF(Z765="", "", IFERROR(VLOOKUP(Z765, colorList!A:B,2,FALSE),""))</f>
        <v>fekete</v>
      </c>
      <c r="AD765" s="7"/>
    </row>
    <row r="766" spans="1:30" ht="60" customHeight="1" x14ac:dyDescent="0.25">
      <c r="A766" s="53" t="s">
        <v>915</v>
      </c>
      <c r="B766" s="7" t="str" cm="1">
        <f t="array" ref="B766">ProcessN2(S766,A766,C766)</f>
        <v>ETH07002_BK</v>
      </c>
      <c r="C766" s="7" t="s">
        <v>1205</v>
      </c>
      <c r="D766" s="52" t="str">
        <f t="shared" si="88"/>
        <v>Equestro Ruby bokavédő fiatal lovaknak</v>
      </c>
      <c r="E766" s="52" t="s">
        <v>2808</v>
      </c>
      <c r="F766" s="52" t="str">
        <f t="shared" si="89"/>
        <v>Young horse fetlock boots TPU and neoprene</v>
      </c>
      <c r="G766" s="52" t="s">
        <v>2931</v>
      </c>
      <c r="H766" s="116" t="str">
        <f t="shared" si="90"/>
        <v>Equestro</v>
      </c>
      <c r="I766" s="35" t="s">
        <v>3000</v>
      </c>
      <c r="J766" s="53" t="str">
        <f t="shared" si="91"/>
        <v>Lófelszerelés</v>
      </c>
      <c r="K766" s="53" t="s">
        <v>3007</v>
      </c>
      <c r="L766" s="35" t="str">
        <f t="shared" si="92"/>
        <v>Láb- és patavédő</v>
      </c>
      <c r="M766" s="35" t="s">
        <v>3020</v>
      </c>
      <c r="N766" s="35" t="str">
        <f t="shared" si="93"/>
        <v>Bokavédő</v>
      </c>
      <c r="O766" s="35" t="s">
        <v>3022</v>
      </c>
      <c r="P766" s="35" t="str">
        <f t="shared" si="94"/>
        <v/>
      </c>
      <c r="Q766" s="35"/>
      <c r="R766" s="50" t="s">
        <v>3161</v>
      </c>
      <c r="S766" s="35" t="s">
        <v>1926</v>
      </c>
      <c r="T766" s="34">
        <v>0</v>
      </c>
      <c r="U766" s="35">
        <v>36.5</v>
      </c>
      <c r="V766" s="1" t="s">
        <v>2603</v>
      </c>
      <c r="W766" s="50">
        <v>0.5</v>
      </c>
      <c r="X766" s="35" t="str">
        <f>IFERROR(
    IF(ISNUMBER(MATCH(TRIM(CLEAN(SUBSTITUTE(SUBSTITUTE(Y766, CHAR(13), ""), CHAR(10), " "))), sizeList!A:A, 0)),
        INDEX(sizeList!B:B, MATCH(TRIM(CLEAN(SUBSTITUTE(SUBSTITUTE(Y766, CHAR(13), ""), CHAR(10), " "))), sizeList!A:A, 0)),
        IF(ISNUMBER(MATCH(Y766, sizeList!A:A, 0)),
            INDEX(sizeList!B:B, MATCH(Y766, sizeList!A:A, 0)),
            IF(ISNUMBER(MATCH(TRIM(CLEAN(SUBSTITUTE(SUBSTITUTE(Y766, CHAR(13), ""), CHAR(10), " "))), sizeList!B:B, 0)),
                INDEX(sizeList!B:B, MATCH(TRIM(CLEAN(SUBSTITUTE(SUBSTITUTE(Y766, CHAR(13), ""), CHAR(10), " "))), sizeList!B:B, 0)),
                IF(ISNUMBER(MATCH(Y766, sizeList!B:B, 0)),
                    INDEX(sizeList!B:B, MATCH(Y766, sizeList!B:B, 0)),
                    "")
            )
        )
    ),
    ""
)</f>
        <v>Full</v>
      </c>
      <c r="Y766" s="35" t="s">
        <v>515</v>
      </c>
      <c r="Z766" s="35" t="s">
        <v>2604</v>
      </c>
      <c r="AA766" s="117" t="str">
        <f t="shared" si="95"/>
        <v>BLACK</v>
      </c>
      <c r="AB766" s="7" t="str">
        <f>IF(AA766="", "", IFERROR(VLOOKUP(AA766, colorList!A:B,2,FALSE),""))</f>
        <v>fekete</v>
      </c>
      <c r="AC766" s="7" t="str">
        <f>IF(Z766="", "", IFERROR(VLOOKUP(Z766, colorList!A:B,2,FALSE),""))</f>
        <v>fekete</v>
      </c>
      <c r="AD766" s="7"/>
    </row>
    <row r="767" spans="1:30" ht="60" customHeight="1" x14ac:dyDescent="0.25">
      <c r="A767" s="53" t="s">
        <v>915</v>
      </c>
      <c r="B767" s="7" t="str" cm="1">
        <f t="array" ref="B767">ProcessN2(S767,A767,C767)</f>
        <v>ETH07002_BN</v>
      </c>
      <c r="C767" s="7" t="s">
        <v>1224</v>
      </c>
      <c r="D767" s="52" t="str">
        <f t="shared" si="88"/>
        <v>Equestro Ruby bokavédő fiatal lovaknak</v>
      </c>
      <c r="E767" s="52" t="s">
        <v>2808</v>
      </c>
      <c r="F767" s="52" t="str">
        <f t="shared" si="89"/>
        <v>Young horse fetlock boots TPU and neoprene</v>
      </c>
      <c r="G767" s="52" t="s">
        <v>2931</v>
      </c>
      <c r="H767" s="116" t="str">
        <f t="shared" si="90"/>
        <v>Equestro</v>
      </c>
      <c r="I767" s="35" t="s">
        <v>3000</v>
      </c>
      <c r="J767" s="53" t="str">
        <f t="shared" si="91"/>
        <v>Lófelszerelés</v>
      </c>
      <c r="K767" s="53" t="s">
        <v>3007</v>
      </c>
      <c r="L767" s="35" t="str">
        <f t="shared" si="92"/>
        <v>Láb- és patavédő</v>
      </c>
      <c r="M767" s="35" t="s">
        <v>3020</v>
      </c>
      <c r="N767" s="35" t="str">
        <f t="shared" si="93"/>
        <v>Bokavédő</v>
      </c>
      <c r="O767" s="35" t="s">
        <v>3022</v>
      </c>
      <c r="P767" s="35" t="str">
        <f t="shared" si="94"/>
        <v/>
      </c>
      <c r="Q767" s="35"/>
      <c r="R767" s="50" t="s">
        <v>3161</v>
      </c>
      <c r="S767" s="35" t="s">
        <v>1927</v>
      </c>
      <c r="T767" s="34">
        <v>0</v>
      </c>
      <c r="U767" s="35">
        <v>36.5</v>
      </c>
      <c r="V767" s="1" t="s">
        <v>2603</v>
      </c>
      <c r="W767" s="50">
        <v>0.5</v>
      </c>
      <c r="X767" s="35" t="str">
        <f>IFERROR(
    IF(ISNUMBER(MATCH(TRIM(CLEAN(SUBSTITUTE(SUBSTITUTE(Y767, CHAR(13), ""), CHAR(10), " "))), sizeList!A:A, 0)),
        INDEX(sizeList!B:B, MATCH(TRIM(CLEAN(SUBSTITUTE(SUBSTITUTE(Y767, CHAR(13), ""), CHAR(10), " "))), sizeList!A:A, 0)),
        IF(ISNUMBER(MATCH(Y767, sizeList!A:A, 0)),
            INDEX(sizeList!B:B, MATCH(Y767, sizeList!A:A, 0)),
            IF(ISNUMBER(MATCH(TRIM(CLEAN(SUBSTITUTE(SUBSTITUTE(Y767, CHAR(13), ""), CHAR(10), " "))), sizeList!B:B, 0)),
                INDEX(sizeList!B:B, MATCH(TRIM(CLEAN(SUBSTITUTE(SUBSTITUTE(Y767, CHAR(13), ""), CHAR(10), " "))), sizeList!B:B, 0)),
                IF(ISNUMBER(MATCH(Y767, sizeList!B:B, 0)),
                    INDEX(sizeList!B:B, MATCH(Y767, sizeList!B:B, 0)),
                    "")
            )
        )
    ),
    ""
)</f>
        <v>Póni</v>
      </c>
      <c r="Y767" s="35" t="s">
        <v>504</v>
      </c>
      <c r="Z767" s="35" t="s">
        <v>2609</v>
      </c>
      <c r="AA767" s="117" t="str">
        <f t="shared" si="95"/>
        <v>BROWN</v>
      </c>
      <c r="AB767" s="7" t="str">
        <f>IF(AA767="", "", IFERROR(VLOOKUP(AA767, colorList!A:B,2,FALSE),""))</f>
        <v>barna</v>
      </c>
      <c r="AC767" s="7" t="str">
        <f>IF(Z767="", "", IFERROR(VLOOKUP(Z767, colorList!A:B,2,FALSE),""))</f>
        <v>barna</v>
      </c>
      <c r="AD767" s="7"/>
    </row>
    <row r="768" spans="1:30" ht="60" customHeight="1" x14ac:dyDescent="0.25">
      <c r="A768" s="53" t="s">
        <v>915</v>
      </c>
      <c r="B768" s="7" t="str" cm="1">
        <f t="array" ref="B768">ProcessN2(S768,A768,C768)</f>
        <v>ETH07002_BN</v>
      </c>
      <c r="C768" s="7" t="s">
        <v>1225</v>
      </c>
      <c r="D768" s="52" t="str">
        <f t="shared" si="88"/>
        <v>Equestro Ruby bokavédő fiatal lovaknak</v>
      </c>
      <c r="E768" s="52" t="s">
        <v>2808</v>
      </c>
      <c r="F768" s="52" t="str">
        <f t="shared" si="89"/>
        <v>Young horse fetlock boots TPU and neoprene</v>
      </c>
      <c r="G768" s="52" t="s">
        <v>2931</v>
      </c>
      <c r="H768" s="116" t="str">
        <f t="shared" si="90"/>
        <v>Equestro</v>
      </c>
      <c r="I768" s="35" t="s">
        <v>3000</v>
      </c>
      <c r="J768" s="53" t="str">
        <f t="shared" si="91"/>
        <v>Lófelszerelés</v>
      </c>
      <c r="K768" s="53" t="s">
        <v>3007</v>
      </c>
      <c r="L768" s="35" t="str">
        <f t="shared" si="92"/>
        <v>Láb- és patavédő</v>
      </c>
      <c r="M768" s="35" t="s">
        <v>3020</v>
      </c>
      <c r="N768" s="35" t="str">
        <f t="shared" si="93"/>
        <v>Bokavédő</v>
      </c>
      <c r="O768" s="35" t="s">
        <v>3022</v>
      </c>
      <c r="P768" s="35" t="str">
        <f t="shared" si="94"/>
        <v/>
      </c>
      <c r="Q768" s="35"/>
      <c r="R768" s="50" t="s">
        <v>3161</v>
      </c>
      <c r="S768" s="35" t="s">
        <v>1928</v>
      </c>
      <c r="T768" s="34">
        <v>0</v>
      </c>
      <c r="U768" s="35">
        <v>36.5</v>
      </c>
      <c r="V768" s="1" t="s">
        <v>2603</v>
      </c>
      <c r="W768" s="50">
        <v>0.5</v>
      </c>
      <c r="X768" s="35" t="str">
        <f>IFERROR(
    IF(ISNUMBER(MATCH(TRIM(CLEAN(SUBSTITUTE(SUBSTITUTE(Y768, CHAR(13), ""), CHAR(10), " "))), sizeList!A:A, 0)),
        INDEX(sizeList!B:B, MATCH(TRIM(CLEAN(SUBSTITUTE(SUBSTITUTE(Y768, CHAR(13), ""), CHAR(10), " "))), sizeList!A:A, 0)),
        IF(ISNUMBER(MATCH(Y768, sizeList!A:A, 0)),
            INDEX(sizeList!B:B, MATCH(Y768, sizeList!A:A, 0)),
            IF(ISNUMBER(MATCH(TRIM(CLEAN(SUBSTITUTE(SUBSTITUTE(Y768, CHAR(13), ""), CHAR(10), " "))), sizeList!B:B, 0)),
                INDEX(sizeList!B:B, MATCH(TRIM(CLEAN(SUBSTITUTE(SUBSTITUTE(Y768, CHAR(13), ""), CHAR(10), " "))), sizeList!B:B, 0)),
                IF(ISNUMBER(MATCH(Y768, sizeList!B:B, 0)),
                    INDEX(sizeList!B:B, MATCH(Y768, sizeList!B:B, 0)),
                    "")
            )
        )
    ),
    ""
)</f>
        <v>Cob</v>
      </c>
      <c r="Y768" s="35" t="s">
        <v>509</v>
      </c>
      <c r="Z768" s="35" t="s">
        <v>2609</v>
      </c>
      <c r="AA768" s="117" t="str">
        <f t="shared" si="95"/>
        <v>BROWN</v>
      </c>
      <c r="AB768" s="7" t="str">
        <f>IF(AA768="", "", IFERROR(VLOOKUP(AA768, colorList!A:B,2,FALSE),""))</f>
        <v>barna</v>
      </c>
      <c r="AC768" s="7" t="str">
        <f>IF(Z768="", "", IFERROR(VLOOKUP(Z768, colorList!A:B,2,FALSE),""))</f>
        <v>barna</v>
      </c>
      <c r="AD768" s="7"/>
    </row>
    <row r="769" spans="1:30" ht="60" customHeight="1" x14ac:dyDescent="0.25">
      <c r="A769" s="53" t="s">
        <v>915</v>
      </c>
      <c r="B769" s="7" t="str" cm="1">
        <f t="array" ref="B769">ProcessN2(S769,A769,C769)</f>
        <v>ETH07002_BN</v>
      </c>
      <c r="C769" s="7" t="s">
        <v>1226</v>
      </c>
      <c r="D769" s="52" t="str">
        <f t="shared" si="88"/>
        <v>Equestro Ruby bokavédő fiatal lovaknak</v>
      </c>
      <c r="E769" s="52" t="s">
        <v>2808</v>
      </c>
      <c r="F769" s="52" t="str">
        <f t="shared" si="89"/>
        <v>Young horse fetlock boots TPU and neoprene</v>
      </c>
      <c r="G769" s="52" t="s">
        <v>2931</v>
      </c>
      <c r="H769" s="116" t="str">
        <f t="shared" si="90"/>
        <v>Equestro</v>
      </c>
      <c r="I769" s="35" t="s">
        <v>3000</v>
      </c>
      <c r="J769" s="53" t="str">
        <f t="shared" si="91"/>
        <v>Lófelszerelés</v>
      </c>
      <c r="K769" s="53" t="s">
        <v>3007</v>
      </c>
      <c r="L769" s="35" t="str">
        <f t="shared" si="92"/>
        <v>Láb- és patavédő</v>
      </c>
      <c r="M769" s="35" t="s">
        <v>3020</v>
      </c>
      <c r="N769" s="35" t="str">
        <f t="shared" si="93"/>
        <v>Bokavédő</v>
      </c>
      <c r="O769" s="35" t="s">
        <v>3022</v>
      </c>
      <c r="P769" s="35" t="str">
        <f t="shared" si="94"/>
        <v/>
      </c>
      <c r="Q769" s="35"/>
      <c r="R769" s="50" t="s">
        <v>3161</v>
      </c>
      <c r="S769" s="35" t="s">
        <v>1929</v>
      </c>
      <c r="T769" s="34">
        <v>0</v>
      </c>
      <c r="U769" s="35">
        <v>36.5</v>
      </c>
      <c r="V769" s="1" t="s">
        <v>2603</v>
      </c>
      <c r="W769" s="50">
        <v>0.5</v>
      </c>
      <c r="X769" s="35" t="str">
        <f>IFERROR(
    IF(ISNUMBER(MATCH(TRIM(CLEAN(SUBSTITUTE(SUBSTITUTE(Y769, CHAR(13), ""), CHAR(10), " "))), sizeList!A:A, 0)),
        INDEX(sizeList!B:B, MATCH(TRIM(CLEAN(SUBSTITUTE(SUBSTITUTE(Y769, CHAR(13), ""), CHAR(10), " "))), sizeList!A:A, 0)),
        IF(ISNUMBER(MATCH(Y769, sizeList!A:A, 0)),
            INDEX(sizeList!B:B, MATCH(Y769, sizeList!A:A, 0)),
            IF(ISNUMBER(MATCH(TRIM(CLEAN(SUBSTITUTE(SUBSTITUTE(Y769, CHAR(13), ""), CHAR(10), " "))), sizeList!B:B, 0)),
                INDEX(sizeList!B:B, MATCH(TRIM(CLEAN(SUBSTITUTE(SUBSTITUTE(Y769, CHAR(13), ""), CHAR(10), " "))), sizeList!B:B, 0)),
                IF(ISNUMBER(MATCH(Y769, sizeList!B:B, 0)),
                    INDEX(sizeList!B:B, MATCH(Y769, sizeList!B:B, 0)),
                    "")
            )
        )
    ),
    ""
)</f>
        <v>Full</v>
      </c>
      <c r="Y769" s="35" t="s">
        <v>515</v>
      </c>
      <c r="Z769" s="35" t="s">
        <v>2609</v>
      </c>
      <c r="AA769" s="117" t="str">
        <f t="shared" si="95"/>
        <v>BROWN</v>
      </c>
      <c r="AB769" s="7" t="str">
        <f>IF(AA769="", "", IFERROR(VLOOKUP(AA769, colorList!A:B,2,FALSE),""))</f>
        <v>barna</v>
      </c>
      <c r="AC769" s="7" t="str">
        <f>IF(Z769="", "", IFERROR(VLOOKUP(Z769, colorList!A:B,2,FALSE),""))</f>
        <v>barna</v>
      </c>
      <c r="AD769" s="7"/>
    </row>
    <row r="770" spans="1:30" ht="60" customHeight="1" x14ac:dyDescent="0.25">
      <c r="A770" s="53" t="s">
        <v>916</v>
      </c>
      <c r="B770" s="7" t="str" cm="1">
        <f t="array" ref="B770">ProcessN2(S770,A770,C770)</f>
        <v>ETH07003_BK</v>
      </c>
      <c r="C770" s="7" t="s">
        <v>1203</v>
      </c>
      <c r="D770" s="52" t="str">
        <f t="shared" ref="D770:D833" si="96">TRIM(CLEAN(SUBSTITUTE(SUBSTITUTE(E770, CHAR(13), ""), CHAR(10), " ")))</f>
        <v>Equestro Ruby bokavédő</v>
      </c>
      <c r="E770" s="52" t="s">
        <v>2809</v>
      </c>
      <c r="F770" s="52" t="str">
        <f t="shared" ref="F770:F833" si="97">TRIM(CLEAN(SUBSTITUTE(SUBSTITUTE(G770, CHAR(13), ""), CHAR(10), " ")))</f>
        <v>Fetlock boots in TPU and neoprene</v>
      </c>
      <c r="G770" s="52" t="s">
        <v>2932</v>
      </c>
      <c r="H770" s="116" t="str">
        <f t="shared" ref="H770:H833" si="98">TRIM(CLEAN(SUBSTITUTE(SUBSTITUTE(I770, CHAR(13), ""), CHAR(10), " ")))</f>
        <v>Equestro</v>
      </c>
      <c r="I770" s="35" t="s">
        <v>3000</v>
      </c>
      <c r="J770" s="53" t="str">
        <f t="shared" ref="J770:J833" si="99">TRIM(CLEAN(SUBSTITUTE(SUBSTITUTE(K770, CHAR(13), ""), CHAR(10), " ")))</f>
        <v>Lófelszerelés</v>
      </c>
      <c r="K770" s="53" t="s">
        <v>3007</v>
      </c>
      <c r="L770" s="35" t="str">
        <f t="shared" ref="L770:L833" si="100">TRIM(CLEAN(SUBSTITUTE(SUBSTITUTE(M770, CHAR(13), ""), CHAR(10), " ")))</f>
        <v>Láb- és patavédő</v>
      </c>
      <c r="M770" s="35" t="s">
        <v>3020</v>
      </c>
      <c r="N770" s="35" t="str">
        <f t="shared" ref="N770:N833" si="101">TRIM(CLEAN(SUBSTITUTE(SUBSTITUTE(O770, CHAR(13), ""), CHAR(10), " ")))</f>
        <v>Bokavédő</v>
      </c>
      <c r="O770" s="35" t="s">
        <v>3022</v>
      </c>
      <c r="P770" s="35" t="str">
        <f t="shared" ref="P770:P833" si="102">TRIM(CLEAN(SUBSTITUTE(SUBSTITUTE(Q770, CHAR(13), ""), CHAR(10), " ")))</f>
        <v/>
      </c>
      <c r="Q770" s="35"/>
      <c r="R770" s="50" t="s">
        <v>3161</v>
      </c>
      <c r="S770" s="35" t="s">
        <v>1930</v>
      </c>
      <c r="T770" s="34">
        <v>0</v>
      </c>
      <c r="U770" s="35">
        <v>67</v>
      </c>
      <c r="V770" s="1" t="s">
        <v>2603</v>
      </c>
      <c r="W770" s="50">
        <v>0.5</v>
      </c>
      <c r="X770" s="35" t="str">
        <f>IFERROR(
    IF(ISNUMBER(MATCH(TRIM(CLEAN(SUBSTITUTE(SUBSTITUTE(Y770, CHAR(13), ""), CHAR(10), " "))), sizeList!A:A, 0)),
        INDEX(sizeList!B:B, MATCH(TRIM(CLEAN(SUBSTITUTE(SUBSTITUTE(Y770, CHAR(13), ""), CHAR(10), " "))), sizeList!A:A, 0)),
        IF(ISNUMBER(MATCH(Y770, sizeList!A:A, 0)),
            INDEX(sizeList!B:B, MATCH(Y770, sizeList!A:A, 0)),
            IF(ISNUMBER(MATCH(TRIM(CLEAN(SUBSTITUTE(SUBSTITUTE(Y770, CHAR(13), ""), CHAR(10), " "))), sizeList!B:B, 0)),
                INDEX(sizeList!B:B, MATCH(TRIM(CLEAN(SUBSTITUTE(SUBSTITUTE(Y770, CHAR(13), ""), CHAR(10), " "))), sizeList!B:B, 0)),
                IF(ISNUMBER(MATCH(Y770, sizeList!B:B, 0)),
                    INDEX(sizeList!B:B, MATCH(Y770, sizeList!B:B, 0)),
                    "")
            )
        )
    ),
    ""
)</f>
        <v>Póni</v>
      </c>
      <c r="Y770" s="35" t="s">
        <v>504</v>
      </c>
      <c r="Z770" s="35" t="s">
        <v>2604</v>
      </c>
      <c r="AA770" s="117" t="str">
        <f t="shared" ref="AA770:AA833" si="103">TRIM(CLEAN(SUBSTITUTE(SUBSTITUTE(Z770, CHAR(13), ""), CHAR(10), " ")))</f>
        <v>BLACK</v>
      </c>
      <c r="AB770" s="7" t="str">
        <f>IF(AA770="", "", IFERROR(VLOOKUP(AA770, colorList!A:B,2,FALSE),""))</f>
        <v>fekete</v>
      </c>
      <c r="AC770" s="7" t="str">
        <f>IF(Z770="", "", IFERROR(VLOOKUP(Z770, colorList!A:B,2,FALSE),""))</f>
        <v>fekete</v>
      </c>
      <c r="AD770" s="7"/>
    </row>
    <row r="771" spans="1:30" ht="60" customHeight="1" x14ac:dyDescent="0.25">
      <c r="A771" s="53" t="s">
        <v>916</v>
      </c>
      <c r="B771" s="7" t="str" cm="1">
        <f t="array" ref="B771">ProcessN2(S771,A771,C771)</f>
        <v>ETH07003_BK</v>
      </c>
      <c r="C771" s="7" t="s">
        <v>1204</v>
      </c>
      <c r="D771" s="52" t="str">
        <f t="shared" si="96"/>
        <v>Equestro Ruby bokavédő</v>
      </c>
      <c r="E771" s="52" t="s">
        <v>2809</v>
      </c>
      <c r="F771" s="52" t="str">
        <f t="shared" si="97"/>
        <v>Fetlock boots in TPU and neoprene</v>
      </c>
      <c r="G771" s="52" t="s">
        <v>2932</v>
      </c>
      <c r="H771" s="116" t="str">
        <f t="shared" si="98"/>
        <v>Equestro</v>
      </c>
      <c r="I771" s="35" t="s">
        <v>3000</v>
      </c>
      <c r="J771" s="53" t="str">
        <f t="shared" si="99"/>
        <v>Lófelszerelés</v>
      </c>
      <c r="K771" s="53" t="s">
        <v>3007</v>
      </c>
      <c r="L771" s="35" t="str">
        <f t="shared" si="100"/>
        <v>Láb- és patavédő</v>
      </c>
      <c r="M771" s="35" t="s">
        <v>3020</v>
      </c>
      <c r="N771" s="35" t="str">
        <f t="shared" si="101"/>
        <v>Bokavédő</v>
      </c>
      <c r="O771" s="35" t="s">
        <v>3022</v>
      </c>
      <c r="P771" s="35" t="str">
        <f t="shared" si="102"/>
        <v/>
      </c>
      <c r="Q771" s="35"/>
      <c r="R771" s="50" t="s">
        <v>3161</v>
      </c>
      <c r="S771" s="35" t="s">
        <v>1931</v>
      </c>
      <c r="T771" s="34">
        <v>0</v>
      </c>
      <c r="U771" s="35">
        <v>67</v>
      </c>
      <c r="V771" s="1" t="s">
        <v>2603</v>
      </c>
      <c r="W771" s="50">
        <v>0.5</v>
      </c>
      <c r="X771" s="35" t="str">
        <f>IFERROR(
    IF(ISNUMBER(MATCH(TRIM(CLEAN(SUBSTITUTE(SUBSTITUTE(Y771, CHAR(13), ""), CHAR(10), " "))), sizeList!A:A, 0)),
        INDEX(sizeList!B:B, MATCH(TRIM(CLEAN(SUBSTITUTE(SUBSTITUTE(Y771, CHAR(13), ""), CHAR(10), " "))), sizeList!A:A, 0)),
        IF(ISNUMBER(MATCH(Y771, sizeList!A:A, 0)),
            INDEX(sizeList!B:B, MATCH(Y771, sizeList!A:A, 0)),
            IF(ISNUMBER(MATCH(TRIM(CLEAN(SUBSTITUTE(SUBSTITUTE(Y771, CHAR(13), ""), CHAR(10), " "))), sizeList!B:B, 0)),
                INDEX(sizeList!B:B, MATCH(TRIM(CLEAN(SUBSTITUTE(SUBSTITUTE(Y771, CHAR(13), ""), CHAR(10), " "))), sizeList!B:B, 0)),
                IF(ISNUMBER(MATCH(Y771, sizeList!B:B, 0)),
                    INDEX(sizeList!B:B, MATCH(Y771, sizeList!B:B, 0)),
                    "")
            )
        )
    ),
    ""
)</f>
        <v>Cob</v>
      </c>
      <c r="Y771" s="35" t="s">
        <v>509</v>
      </c>
      <c r="Z771" s="35" t="s">
        <v>2604</v>
      </c>
      <c r="AA771" s="117" t="str">
        <f t="shared" si="103"/>
        <v>BLACK</v>
      </c>
      <c r="AB771" s="7" t="str">
        <f>IF(AA771="", "", IFERROR(VLOOKUP(AA771, colorList!A:B,2,FALSE),""))</f>
        <v>fekete</v>
      </c>
      <c r="AC771" s="7" t="str">
        <f>IF(Z771="", "", IFERROR(VLOOKUP(Z771, colorList!A:B,2,FALSE),""))</f>
        <v>fekete</v>
      </c>
      <c r="AD771" s="7"/>
    </row>
    <row r="772" spans="1:30" ht="60" customHeight="1" x14ac:dyDescent="0.25">
      <c r="A772" s="53" t="s">
        <v>916</v>
      </c>
      <c r="B772" s="7" t="str" cm="1">
        <f t="array" ref="B772">ProcessN2(S772,A772,C772)</f>
        <v>ETH07003_BK</v>
      </c>
      <c r="C772" s="7" t="s">
        <v>1205</v>
      </c>
      <c r="D772" s="52" t="str">
        <f t="shared" si="96"/>
        <v>Equestro Ruby bokavédő</v>
      </c>
      <c r="E772" s="52" t="s">
        <v>2809</v>
      </c>
      <c r="F772" s="52" t="str">
        <f t="shared" si="97"/>
        <v>Fetlock boots in TPU and neoprene</v>
      </c>
      <c r="G772" s="52" t="s">
        <v>2932</v>
      </c>
      <c r="H772" s="116" t="str">
        <f t="shared" si="98"/>
        <v>Equestro</v>
      </c>
      <c r="I772" s="35" t="s">
        <v>3000</v>
      </c>
      <c r="J772" s="53" t="str">
        <f t="shared" si="99"/>
        <v>Lófelszerelés</v>
      </c>
      <c r="K772" s="53" t="s">
        <v>3007</v>
      </c>
      <c r="L772" s="35" t="str">
        <f t="shared" si="100"/>
        <v>Láb- és patavédő</v>
      </c>
      <c r="M772" s="35" t="s">
        <v>3020</v>
      </c>
      <c r="N772" s="35" t="str">
        <f t="shared" si="101"/>
        <v>Bokavédő</v>
      </c>
      <c r="O772" s="35" t="s">
        <v>3022</v>
      </c>
      <c r="P772" s="35" t="str">
        <f t="shared" si="102"/>
        <v/>
      </c>
      <c r="Q772" s="35"/>
      <c r="R772" s="50" t="s">
        <v>3161</v>
      </c>
      <c r="S772" s="35" t="s">
        <v>1932</v>
      </c>
      <c r="T772" s="34">
        <v>0</v>
      </c>
      <c r="U772" s="35">
        <v>67</v>
      </c>
      <c r="V772" s="1" t="s">
        <v>2603</v>
      </c>
      <c r="W772" s="50">
        <v>0.5</v>
      </c>
      <c r="X772" s="35" t="str">
        <f>IFERROR(
    IF(ISNUMBER(MATCH(TRIM(CLEAN(SUBSTITUTE(SUBSTITUTE(Y772, CHAR(13), ""), CHAR(10), " "))), sizeList!A:A, 0)),
        INDEX(sizeList!B:B, MATCH(TRIM(CLEAN(SUBSTITUTE(SUBSTITUTE(Y772, CHAR(13), ""), CHAR(10), " "))), sizeList!A:A, 0)),
        IF(ISNUMBER(MATCH(Y772, sizeList!A:A, 0)),
            INDEX(sizeList!B:B, MATCH(Y772, sizeList!A:A, 0)),
            IF(ISNUMBER(MATCH(TRIM(CLEAN(SUBSTITUTE(SUBSTITUTE(Y772, CHAR(13), ""), CHAR(10), " "))), sizeList!B:B, 0)),
                INDEX(sizeList!B:B, MATCH(TRIM(CLEAN(SUBSTITUTE(SUBSTITUTE(Y772, CHAR(13), ""), CHAR(10), " "))), sizeList!B:B, 0)),
                IF(ISNUMBER(MATCH(Y772, sizeList!B:B, 0)),
                    INDEX(sizeList!B:B, MATCH(Y772, sizeList!B:B, 0)),
                    "")
            )
        )
    ),
    ""
)</f>
        <v>Full</v>
      </c>
      <c r="Y772" s="35" t="s">
        <v>515</v>
      </c>
      <c r="Z772" s="35" t="s">
        <v>2604</v>
      </c>
      <c r="AA772" s="117" t="str">
        <f t="shared" si="103"/>
        <v>BLACK</v>
      </c>
      <c r="AB772" s="7" t="str">
        <f>IF(AA772="", "", IFERROR(VLOOKUP(AA772, colorList!A:B,2,FALSE),""))</f>
        <v>fekete</v>
      </c>
      <c r="AC772" s="7" t="str">
        <f>IF(Z772="", "", IFERROR(VLOOKUP(Z772, colorList!A:B,2,FALSE),""))</f>
        <v>fekete</v>
      </c>
      <c r="AD772" s="7"/>
    </row>
    <row r="773" spans="1:30" ht="60" customHeight="1" x14ac:dyDescent="0.25">
      <c r="A773" s="53" t="s">
        <v>916</v>
      </c>
      <c r="B773" s="7" t="str" cm="1">
        <f t="array" ref="B773">ProcessN2(S773,A773,C773)</f>
        <v>ETH07003_BN</v>
      </c>
      <c r="C773" s="7" t="s">
        <v>1224</v>
      </c>
      <c r="D773" s="52" t="str">
        <f t="shared" si="96"/>
        <v>Equestro Ruby bokavédő</v>
      </c>
      <c r="E773" s="52" t="s">
        <v>2809</v>
      </c>
      <c r="F773" s="52" t="str">
        <f t="shared" si="97"/>
        <v>Fetlock boots in TPU and neoprene</v>
      </c>
      <c r="G773" s="52" t="s">
        <v>2932</v>
      </c>
      <c r="H773" s="116" t="str">
        <f t="shared" si="98"/>
        <v>Equestro</v>
      </c>
      <c r="I773" s="35" t="s">
        <v>3000</v>
      </c>
      <c r="J773" s="53" t="str">
        <f t="shared" si="99"/>
        <v>Lófelszerelés</v>
      </c>
      <c r="K773" s="53" t="s">
        <v>3007</v>
      </c>
      <c r="L773" s="35" t="str">
        <f t="shared" si="100"/>
        <v>Láb- és patavédő</v>
      </c>
      <c r="M773" s="35" t="s">
        <v>3020</v>
      </c>
      <c r="N773" s="35" t="str">
        <f t="shared" si="101"/>
        <v>Bokavédő</v>
      </c>
      <c r="O773" s="35" t="s">
        <v>3022</v>
      </c>
      <c r="P773" s="35" t="str">
        <f t="shared" si="102"/>
        <v/>
      </c>
      <c r="Q773" s="35"/>
      <c r="R773" s="50" t="s">
        <v>3161</v>
      </c>
      <c r="S773" s="35" t="s">
        <v>1933</v>
      </c>
      <c r="T773" s="34">
        <v>0</v>
      </c>
      <c r="U773" s="35">
        <v>67</v>
      </c>
      <c r="V773" s="1" t="s">
        <v>2603</v>
      </c>
      <c r="W773" s="50">
        <v>0.5</v>
      </c>
      <c r="X773" s="35" t="str">
        <f>IFERROR(
    IF(ISNUMBER(MATCH(TRIM(CLEAN(SUBSTITUTE(SUBSTITUTE(Y773, CHAR(13), ""), CHAR(10), " "))), sizeList!A:A, 0)),
        INDEX(sizeList!B:B, MATCH(TRIM(CLEAN(SUBSTITUTE(SUBSTITUTE(Y773, CHAR(13), ""), CHAR(10), " "))), sizeList!A:A, 0)),
        IF(ISNUMBER(MATCH(Y773, sizeList!A:A, 0)),
            INDEX(sizeList!B:B, MATCH(Y773, sizeList!A:A, 0)),
            IF(ISNUMBER(MATCH(TRIM(CLEAN(SUBSTITUTE(SUBSTITUTE(Y773, CHAR(13), ""), CHAR(10), " "))), sizeList!B:B, 0)),
                INDEX(sizeList!B:B, MATCH(TRIM(CLEAN(SUBSTITUTE(SUBSTITUTE(Y773, CHAR(13), ""), CHAR(10), " "))), sizeList!B:B, 0)),
                IF(ISNUMBER(MATCH(Y773, sizeList!B:B, 0)),
                    INDEX(sizeList!B:B, MATCH(Y773, sizeList!B:B, 0)),
                    "")
            )
        )
    ),
    ""
)</f>
        <v>Póni</v>
      </c>
      <c r="Y773" s="35" t="s">
        <v>504</v>
      </c>
      <c r="Z773" s="35" t="s">
        <v>2609</v>
      </c>
      <c r="AA773" s="117" t="str">
        <f t="shared" si="103"/>
        <v>BROWN</v>
      </c>
      <c r="AB773" s="7" t="str">
        <f>IF(AA773="", "", IFERROR(VLOOKUP(AA773, colorList!A:B,2,FALSE),""))</f>
        <v>barna</v>
      </c>
      <c r="AC773" s="7" t="str">
        <f>IF(Z773="", "", IFERROR(VLOOKUP(Z773, colorList!A:B,2,FALSE),""))</f>
        <v>barna</v>
      </c>
      <c r="AD773" s="7"/>
    </row>
    <row r="774" spans="1:30" ht="60" customHeight="1" x14ac:dyDescent="0.25">
      <c r="A774" s="53" t="s">
        <v>916</v>
      </c>
      <c r="B774" s="7" t="str" cm="1">
        <f t="array" ref="B774">ProcessN2(S774,A774,C774)</f>
        <v>ETH07003_BN</v>
      </c>
      <c r="C774" s="7" t="s">
        <v>1225</v>
      </c>
      <c r="D774" s="52" t="str">
        <f t="shared" si="96"/>
        <v>Equestro Ruby bokavédő</v>
      </c>
      <c r="E774" s="52" t="s">
        <v>2809</v>
      </c>
      <c r="F774" s="52" t="str">
        <f t="shared" si="97"/>
        <v>Fetlock boots in TPU and neoprene</v>
      </c>
      <c r="G774" s="52" t="s">
        <v>2932</v>
      </c>
      <c r="H774" s="116" t="str">
        <f t="shared" si="98"/>
        <v>Equestro</v>
      </c>
      <c r="I774" s="35" t="s">
        <v>3000</v>
      </c>
      <c r="J774" s="53" t="str">
        <f t="shared" si="99"/>
        <v>Lófelszerelés</v>
      </c>
      <c r="K774" s="53" t="s">
        <v>3007</v>
      </c>
      <c r="L774" s="35" t="str">
        <f t="shared" si="100"/>
        <v>Láb- és patavédő</v>
      </c>
      <c r="M774" s="35" t="s">
        <v>3020</v>
      </c>
      <c r="N774" s="35" t="str">
        <f t="shared" si="101"/>
        <v>Bokavédő</v>
      </c>
      <c r="O774" s="35" t="s">
        <v>3022</v>
      </c>
      <c r="P774" s="35" t="str">
        <f t="shared" si="102"/>
        <v/>
      </c>
      <c r="Q774" s="35"/>
      <c r="R774" s="50" t="s">
        <v>3161</v>
      </c>
      <c r="S774" s="35" t="s">
        <v>1934</v>
      </c>
      <c r="T774" s="34">
        <v>0</v>
      </c>
      <c r="U774" s="35">
        <v>67</v>
      </c>
      <c r="V774" s="1" t="s">
        <v>2603</v>
      </c>
      <c r="W774" s="50">
        <v>0.5</v>
      </c>
      <c r="X774" s="35" t="str">
        <f>IFERROR(
    IF(ISNUMBER(MATCH(TRIM(CLEAN(SUBSTITUTE(SUBSTITUTE(Y774, CHAR(13), ""), CHAR(10), " "))), sizeList!A:A, 0)),
        INDEX(sizeList!B:B, MATCH(TRIM(CLEAN(SUBSTITUTE(SUBSTITUTE(Y774, CHAR(13), ""), CHAR(10), " "))), sizeList!A:A, 0)),
        IF(ISNUMBER(MATCH(Y774, sizeList!A:A, 0)),
            INDEX(sizeList!B:B, MATCH(Y774, sizeList!A:A, 0)),
            IF(ISNUMBER(MATCH(TRIM(CLEAN(SUBSTITUTE(SUBSTITUTE(Y774, CHAR(13), ""), CHAR(10), " "))), sizeList!B:B, 0)),
                INDEX(sizeList!B:B, MATCH(TRIM(CLEAN(SUBSTITUTE(SUBSTITUTE(Y774, CHAR(13), ""), CHAR(10), " "))), sizeList!B:B, 0)),
                IF(ISNUMBER(MATCH(Y774, sizeList!B:B, 0)),
                    INDEX(sizeList!B:B, MATCH(Y774, sizeList!B:B, 0)),
                    "")
            )
        )
    ),
    ""
)</f>
        <v>Cob</v>
      </c>
      <c r="Y774" s="35" t="s">
        <v>509</v>
      </c>
      <c r="Z774" s="35" t="s">
        <v>2609</v>
      </c>
      <c r="AA774" s="117" t="str">
        <f t="shared" si="103"/>
        <v>BROWN</v>
      </c>
      <c r="AB774" s="7" t="str">
        <f>IF(AA774="", "", IFERROR(VLOOKUP(AA774, colorList!A:B,2,FALSE),""))</f>
        <v>barna</v>
      </c>
      <c r="AC774" s="7" t="str">
        <f>IF(Z774="", "", IFERROR(VLOOKUP(Z774, colorList!A:B,2,FALSE),""))</f>
        <v>barna</v>
      </c>
      <c r="AD774" s="7"/>
    </row>
    <row r="775" spans="1:30" ht="60" customHeight="1" x14ac:dyDescent="0.25">
      <c r="A775" s="53" t="s">
        <v>916</v>
      </c>
      <c r="B775" s="7" t="str" cm="1">
        <f t="array" ref="B775">ProcessN2(S775,A775,C775)</f>
        <v>ETH07003_BN</v>
      </c>
      <c r="C775" s="7" t="s">
        <v>1226</v>
      </c>
      <c r="D775" s="52" t="str">
        <f t="shared" si="96"/>
        <v>Equestro Ruby bokavédő</v>
      </c>
      <c r="E775" s="52" t="s">
        <v>2809</v>
      </c>
      <c r="F775" s="52" t="str">
        <f t="shared" si="97"/>
        <v>Fetlock boots in TPU and neoprene</v>
      </c>
      <c r="G775" s="52" t="s">
        <v>2932</v>
      </c>
      <c r="H775" s="116" t="str">
        <f t="shared" si="98"/>
        <v>Equestro</v>
      </c>
      <c r="I775" s="35" t="s">
        <v>3000</v>
      </c>
      <c r="J775" s="53" t="str">
        <f t="shared" si="99"/>
        <v>Lófelszerelés</v>
      </c>
      <c r="K775" s="53" t="s">
        <v>3007</v>
      </c>
      <c r="L775" s="35" t="str">
        <f t="shared" si="100"/>
        <v>Láb- és patavédő</v>
      </c>
      <c r="M775" s="35" t="s">
        <v>3020</v>
      </c>
      <c r="N775" s="35" t="str">
        <f t="shared" si="101"/>
        <v>Bokavédő</v>
      </c>
      <c r="O775" s="35" t="s">
        <v>3022</v>
      </c>
      <c r="P775" s="35" t="str">
        <f t="shared" si="102"/>
        <v/>
      </c>
      <c r="Q775" s="35"/>
      <c r="R775" s="50" t="s">
        <v>3161</v>
      </c>
      <c r="S775" s="35" t="s">
        <v>1935</v>
      </c>
      <c r="T775" s="34">
        <v>0</v>
      </c>
      <c r="U775" s="35">
        <v>67</v>
      </c>
      <c r="V775" s="1" t="s">
        <v>2603</v>
      </c>
      <c r="W775" s="50">
        <v>0.5</v>
      </c>
      <c r="X775" s="35" t="str">
        <f>IFERROR(
    IF(ISNUMBER(MATCH(TRIM(CLEAN(SUBSTITUTE(SUBSTITUTE(Y775, CHAR(13), ""), CHAR(10), " "))), sizeList!A:A, 0)),
        INDEX(sizeList!B:B, MATCH(TRIM(CLEAN(SUBSTITUTE(SUBSTITUTE(Y775, CHAR(13), ""), CHAR(10), " "))), sizeList!A:A, 0)),
        IF(ISNUMBER(MATCH(Y775, sizeList!A:A, 0)),
            INDEX(sizeList!B:B, MATCH(Y775, sizeList!A:A, 0)),
            IF(ISNUMBER(MATCH(TRIM(CLEAN(SUBSTITUTE(SUBSTITUTE(Y775, CHAR(13), ""), CHAR(10), " "))), sizeList!B:B, 0)),
                INDEX(sizeList!B:B, MATCH(TRIM(CLEAN(SUBSTITUTE(SUBSTITUTE(Y775, CHAR(13), ""), CHAR(10), " "))), sizeList!B:B, 0)),
                IF(ISNUMBER(MATCH(Y775, sizeList!B:B, 0)),
                    INDEX(sizeList!B:B, MATCH(Y775, sizeList!B:B, 0)),
                    "")
            )
        )
    ),
    ""
)</f>
        <v>Full</v>
      </c>
      <c r="Y775" s="35" t="s">
        <v>515</v>
      </c>
      <c r="Z775" s="35" t="s">
        <v>2609</v>
      </c>
      <c r="AA775" s="117" t="str">
        <f t="shared" si="103"/>
        <v>BROWN</v>
      </c>
      <c r="AB775" s="7" t="str">
        <f>IF(AA775="", "", IFERROR(VLOOKUP(AA775, colorList!A:B,2,FALSE),""))</f>
        <v>barna</v>
      </c>
      <c r="AC775" s="7" t="str">
        <f>IF(Z775="", "", IFERROR(VLOOKUP(Z775, colorList!A:B,2,FALSE),""))</f>
        <v>barna</v>
      </c>
      <c r="AD775" s="7"/>
    </row>
    <row r="776" spans="1:30" ht="60" customHeight="1" x14ac:dyDescent="0.25">
      <c r="A776" s="53" t="s">
        <v>917</v>
      </c>
      <c r="B776" s="7" t="str" cm="1">
        <f t="array" ref="B776">ProcessN2(S776,A776,C776)</f>
        <v>ETH07004_BK</v>
      </c>
      <c r="C776" s="7" t="s">
        <v>1203</v>
      </c>
      <c r="D776" s="52" t="str">
        <f t="shared" si="96"/>
        <v>Equestro szőrmés ínvédő</v>
      </c>
      <c r="E776" s="52" t="s">
        <v>2810</v>
      </c>
      <c r="F776" s="52" t="str">
        <f t="shared" si="97"/>
        <v>Tendon boots TPU and synthetic sheepskin</v>
      </c>
      <c r="G776" s="52" t="s">
        <v>2933</v>
      </c>
      <c r="H776" s="116" t="str">
        <f t="shared" si="98"/>
        <v>Equestro</v>
      </c>
      <c r="I776" s="35" t="s">
        <v>3000</v>
      </c>
      <c r="J776" s="53" t="str">
        <f t="shared" si="99"/>
        <v>Lófelszerelés</v>
      </c>
      <c r="K776" s="53" t="s">
        <v>3007</v>
      </c>
      <c r="L776" s="35" t="str">
        <f t="shared" si="100"/>
        <v>Láb- és patavédő</v>
      </c>
      <c r="M776" s="35" t="s">
        <v>3020</v>
      </c>
      <c r="N776" s="35" t="str">
        <f t="shared" si="101"/>
        <v>Ínvédő</v>
      </c>
      <c r="O776" s="35" t="s">
        <v>3021</v>
      </c>
      <c r="P776" s="35" t="str">
        <f t="shared" si="102"/>
        <v/>
      </c>
      <c r="Q776" s="35"/>
      <c r="R776" s="50" t="s">
        <v>3162</v>
      </c>
      <c r="S776" s="35" t="s">
        <v>1936</v>
      </c>
      <c r="T776" s="34">
        <v>0</v>
      </c>
      <c r="U776" s="35">
        <v>109</v>
      </c>
      <c r="V776" s="1" t="s">
        <v>2603</v>
      </c>
      <c r="W776" s="50">
        <v>0.5</v>
      </c>
      <c r="X776" s="35" t="str">
        <f>IFERROR(
    IF(ISNUMBER(MATCH(TRIM(CLEAN(SUBSTITUTE(SUBSTITUTE(Y776, CHAR(13), ""), CHAR(10), " "))), sizeList!A:A, 0)),
        INDEX(sizeList!B:B, MATCH(TRIM(CLEAN(SUBSTITUTE(SUBSTITUTE(Y776, CHAR(13), ""), CHAR(10), " "))), sizeList!A:A, 0)),
        IF(ISNUMBER(MATCH(Y776, sizeList!A:A, 0)),
            INDEX(sizeList!B:B, MATCH(Y776, sizeList!A:A, 0)),
            IF(ISNUMBER(MATCH(TRIM(CLEAN(SUBSTITUTE(SUBSTITUTE(Y776, CHAR(13), ""), CHAR(10), " "))), sizeList!B:B, 0)),
                INDEX(sizeList!B:B, MATCH(TRIM(CLEAN(SUBSTITUTE(SUBSTITUTE(Y776, CHAR(13), ""), CHAR(10), " "))), sizeList!B:B, 0)),
                IF(ISNUMBER(MATCH(Y776, sizeList!B:B, 0)),
                    INDEX(sizeList!B:B, MATCH(Y776, sizeList!B:B, 0)),
                    "")
            )
        )
    ),
    ""
)</f>
        <v>Póni</v>
      </c>
      <c r="Y776" s="35" t="s">
        <v>504</v>
      </c>
      <c r="Z776" s="35" t="s">
        <v>2604</v>
      </c>
      <c r="AA776" s="117" t="str">
        <f t="shared" si="103"/>
        <v>BLACK</v>
      </c>
      <c r="AB776" s="7" t="str">
        <f>IF(AA776="", "", IFERROR(VLOOKUP(AA776, colorList!A:B,2,FALSE),""))</f>
        <v>fekete</v>
      </c>
      <c r="AC776" s="7" t="str">
        <f>IF(Z776="", "", IFERROR(VLOOKUP(Z776, colorList!A:B,2,FALSE),""))</f>
        <v>fekete</v>
      </c>
      <c r="AD776" s="7"/>
    </row>
    <row r="777" spans="1:30" ht="60" customHeight="1" x14ac:dyDescent="0.25">
      <c r="A777" s="53" t="s">
        <v>917</v>
      </c>
      <c r="B777" s="7" t="str" cm="1">
        <f t="array" ref="B777">ProcessN2(S777,A777,C777)</f>
        <v>ETH07004_BK</v>
      </c>
      <c r="C777" s="7" t="s">
        <v>1204</v>
      </c>
      <c r="D777" s="52" t="str">
        <f t="shared" si="96"/>
        <v>Equestro szőrmés ínvédő</v>
      </c>
      <c r="E777" s="52" t="s">
        <v>2810</v>
      </c>
      <c r="F777" s="52" t="str">
        <f t="shared" si="97"/>
        <v>Tendon boots TPU and synthetic sheepskin</v>
      </c>
      <c r="G777" s="52" t="s">
        <v>2933</v>
      </c>
      <c r="H777" s="116" t="str">
        <f t="shared" si="98"/>
        <v>Equestro</v>
      </c>
      <c r="I777" s="35" t="s">
        <v>3000</v>
      </c>
      <c r="J777" s="53" t="str">
        <f t="shared" si="99"/>
        <v>Lófelszerelés</v>
      </c>
      <c r="K777" s="53" t="s">
        <v>3007</v>
      </c>
      <c r="L777" s="35" t="str">
        <f t="shared" si="100"/>
        <v>Láb- és patavédő</v>
      </c>
      <c r="M777" s="35" t="s">
        <v>3020</v>
      </c>
      <c r="N777" s="35" t="str">
        <f t="shared" si="101"/>
        <v>Ínvédő</v>
      </c>
      <c r="O777" s="35" t="s">
        <v>3021</v>
      </c>
      <c r="P777" s="35" t="str">
        <f t="shared" si="102"/>
        <v/>
      </c>
      <c r="Q777" s="35"/>
      <c r="R777" s="50" t="s">
        <v>3162</v>
      </c>
      <c r="S777" s="35" t="s">
        <v>1937</v>
      </c>
      <c r="T777" s="34">
        <v>0</v>
      </c>
      <c r="U777" s="35">
        <v>109</v>
      </c>
      <c r="V777" s="1" t="s">
        <v>2603</v>
      </c>
      <c r="W777" s="50">
        <v>0.5</v>
      </c>
      <c r="X777" s="35" t="str">
        <f>IFERROR(
    IF(ISNUMBER(MATCH(TRIM(CLEAN(SUBSTITUTE(SUBSTITUTE(Y777, CHAR(13), ""), CHAR(10), " "))), sizeList!A:A, 0)),
        INDEX(sizeList!B:B, MATCH(TRIM(CLEAN(SUBSTITUTE(SUBSTITUTE(Y777, CHAR(13), ""), CHAR(10), " "))), sizeList!A:A, 0)),
        IF(ISNUMBER(MATCH(Y777, sizeList!A:A, 0)),
            INDEX(sizeList!B:B, MATCH(Y777, sizeList!A:A, 0)),
            IF(ISNUMBER(MATCH(TRIM(CLEAN(SUBSTITUTE(SUBSTITUTE(Y777, CHAR(13), ""), CHAR(10), " "))), sizeList!B:B, 0)),
                INDEX(sizeList!B:B, MATCH(TRIM(CLEAN(SUBSTITUTE(SUBSTITUTE(Y777, CHAR(13), ""), CHAR(10), " "))), sizeList!B:B, 0)),
                IF(ISNUMBER(MATCH(Y777, sizeList!B:B, 0)),
                    INDEX(sizeList!B:B, MATCH(Y777, sizeList!B:B, 0)),
                    "")
            )
        )
    ),
    ""
)</f>
        <v>Cob</v>
      </c>
      <c r="Y777" s="35" t="s">
        <v>509</v>
      </c>
      <c r="Z777" s="35" t="s">
        <v>2604</v>
      </c>
      <c r="AA777" s="117" t="str">
        <f t="shared" si="103"/>
        <v>BLACK</v>
      </c>
      <c r="AB777" s="7" t="str">
        <f>IF(AA777="", "", IFERROR(VLOOKUP(AA777, colorList!A:B,2,FALSE),""))</f>
        <v>fekete</v>
      </c>
      <c r="AC777" s="7" t="str">
        <f>IF(Z777="", "", IFERROR(VLOOKUP(Z777, colorList!A:B,2,FALSE),""))</f>
        <v>fekete</v>
      </c>
      <c r="AD777" s="7"/>
    </row>
    <row r="778" spans="1:30" ht="60" customHeight="1" x14ac:dyDescent="0.25">
      <c r="A778" s="53" t="s">
        <v>917</v>
      </c>
      <c r="B778" s="7" t="str" cm="1">
        <f t="array" ref="B778">ProcessN2(S778,A778,C778)</f>
        <v>ETH07004_BK</v>
      </c>
      <c r="C778" s="7" t="s">
        <v>1205</v>
      </c>
      <c r="D778" s="52" t="str">
        <f t="shared" si="96"/>
        <v>Equestro szőrmés ínvédő</v>
      </c>
      <c r="E778" s="52" t="s">
        <v>2810</v>
      </c>
      <c r="F778" s="52" t="str">
        <f t="shared" si="97"/>
        <v>Tendon boots TPU and synthetic sheepskin</v>
      </c>
      <c r="G778" s="52" t="s">
        <v>2933</v>
      </c>
      <c r="H778" s="116" t="str">
        <f t="shared" si="98"/>
        <v>Equestro</v>
      </c>
      <c r="I778" s="35" t="s">
        <v>3000</v>
      </c>
      <c r="J778" s="53" t="str">
        <f t="shared" si="99"/>
        <v>Lófelszerelés</v>
      </c>
      <c r="K778" s="53" t="s">
        <v>3007</v>
      </c>
      <c r="L778" s="35" t="str">
        <f t="shared" si="100"/>
        <v>Láb- és patavédő</v>
      </c>
      <c r="M778" s="35" t="s">
        <v>3020</v>
      </c>
      <c r="N778" s="35" t="str">
        <f t="shared" si="101"/>
        <v>Ínvédő</v>
      </c>
      <c r="O778" s="35" t="s">
        <v>3021</v>
      </c>
      <c r="P778" s="35" t="str">
        <f t="shared" si="102"/>
        <v/>
      </c>
      <c r="Q778" s="35"/>
      <c r="R778" s="50" t="s">
        <v>3162</v>
      </c>
      <c r="S778" s="35" t="s">
        <v>1938</v>
      </c>
      <c r="T778" s="34">
        <v>0</v>
      </c>
      <c r="U778" s="35">
        <v>109</v>
      </c>
      <c r="V778" s="1" t="s">
        <v>2603</v>
      </c>
      <c r="W778" s="50">
        <v>0.5</v>
      </c>
      <c r="X778" s="35" t="str">
        <f>IFERROR(
    IF(ISNUMBER(MATCH(TRIM(CLEAN(SUBSTITUTE(SUBSTITUTE(Y778, CHAR(13), ""), CHAR(10), " "))), sizeList!A:A, 0)),
        INDEX(sizeList!B:B, MATCH(TRIM(CLEAN(SUBSTITUTE(SUBSTITUTE(Y778, CHAR(13), ""), CHAR(10), " "))), sizeList!A:A, 0)),
        IF(ISNUMBER(MATCH(Y778, sizeList!A:A, 0)),
            INDEX(sizeList!B:B, MATCH(Y778, sizeList!A:A, 0)),
            IF(ISNUMBER(MATCH(TRIM(CLEAN(SUBSTITUTE(SUBSTITUTE(Y778, CHAR(13), ""), CHAR(10), " "))), sizeList!B:B, 0)),
                INDEX(sizeList!B:B, MATCH(TRIM(CLEAN(SUBSTITUTE(SUBSTITUTE(Y778, CHAR(13), ""), CHAR(10), " "))), sizeList!B:B, 0)),
                IF(ISNUMBER(MATCH(Y778, sizeList!B:B, 0)),
                    INDEX(sizeList!B:B, MATCH(Y778, sizeList!B:B, 0)),
                    "")
            )
        )
    ),
    ""
)</f>
        <v>Full</v>
      </c>
      <c r="Y778" s="35" t="s">
        <v>515</v>
      </c>
      <c r="Z778" s="35" t="s">
        <v>2604</v>
      </c>
      <c r="AA778" s="117" t="str">
        <f t="shared" si="103"/>
        <v>BLACK</v>
      </c>
      <c r="AB778" s="7" t="str">
        <f>IF(AA778="", "", IFERROR(VLOOKUP(AA778, colorList!A:B,2,FALSE),""))</f>
        <v>fekete</v>
      </c>
      <c r="AC778" s="7" t="str">
        <f>IF(Z778="", "", IFERROR(VLOOKUP(Z778, colorList!A:B,2,FALSE),""))</f>
        <v>fekete</v>
      </c>
      <c r="AD778" s="7"/>
    </row>
    <row r="779" spans="1:30" ht="60" customHeight="1" x14ac:dyDescent="0.25">
      <c r="A779" s="53" t="s">
        <v>917</v>
      </c>
      <c r="B779" s="7" t="str" cm="1">
        <f t="array" ref="B779">ProcessN2(S779,A779,C779)</f>
        <v>ETH07004_BN</v>
      </c>
      <c r="C779" s="7" t="s">
        <v>1224</v>
      </c>
      <c r="D779" s="52" t="str">
        <f t="shared" si="96"/>
        <v>Equestro szőrmés ínvédő</v>
      </c>
      <c r="E779" s="52" t="s">
        <v>2810</v>
      </c>
      <c r="F779" s="52" t="str">
        <f t="shared" si="97"/>
        <v>Tendon boots TPU and synthetic sheepskin</v>
      </c>
      <c r="G779" s="52" t="s">
        <v>2933</v>
      </c>
      <c r="H779" s="116" t="str">
        <f t="shared" si="98"/>
        <v>Equestro</v>
      </c>
      <c r="I779" s="35" t="s">
        <v>3000</v>
      </c>
      <c r="J779" s="53" t="str">
        <f t="shared" si="99"/>
        <v>Lófelszerelés</v>
      </c>
      <c r="K779" s="53" t="s">
        <v>3007</v>
      </c>
      <c r="L779" s="35" t="str">
        <f t="shared" si="100"/>
        <v>Láb- és patavédő</v>
      </c>
      <c r="M779" s="35" t="s">
        <v>3020</v>
      </c>
      <c r="N779" s="35" t="str">
        <f t="shared" si="101"/>
        <v>Ínvédő</v>
      </c>
      <c r="O779" s="35" t="s">
        <v>3021</v>
      </c>
      <c r="P779" s="35" t="str">
        <f t="shared" si="102"/>
        <v/>
      </c>
      <c r="Q779" s="35"/>
      <c r="R779" s="50" t="s">
        <v>3162</v>
      </c>
      <c r="S779" s="35" t="s">
        <v>1939</v>
      </c>
      <c r="T779" s="34">
        <v>0</v>
      </c>
      <c r="U779" s="35">
        <v>109</v>
      </c>
      <c r="V779" s="1" t="s">
        <v>2603</v>
      </c>
      <c r="W779" s="50">
        <v>0.5</v>
      </c>
      <c r="X779" s="35" t="str">
        <f>IFERROR(
    IF(ISNUMBER(MATCH(TRIM(CLEAN(SUBSTITUTE(SUBSTITUTE(Y779, CHAR(13), ""), CHAR(10), " "))), sizeList!A:A, 0)),
        INDEX(sizeList!B:B, MATCH(TRIM(CLEAN(SUBSTITUTE(SUBSTITUTE(Y779, CHAR(13), ""), CHAR(10), " "))), sizeList!A:A, 0)),
        IF(ISNUMBER(MATCH(Y779, sizeList!A:A, 0)),
            INDEX(sizeList!B:B, MATCH(Y779, sizeList!A:A, 0)),
            IF(ISNUMBER(MATCH(TRIM(CLEAN(SUBSTITUTE(SUBSTITUTE(Y779, CHAR(13), ""), CHAR(10), " "))), sizeList!B:B, 0)),
                INDEX(sizeList!B:B, MATCH(TRIM(CLEAN(SUBSTITUTE(SUBSTITUTE(Y779, CHAR(13), ""), CHAR(10), " "))), sizeList!B:B, 0)),
                IF(ISNUMBER(MATCH(Y779, sizeList!B:B, 0)),
                    INDEX(sizeList!B:B, MATCH(Y779, sizeList!B:B, 0)),
                    "")
            )
        )
    ),
    ""
)</f>
        <v>Póni</v>
      </c>
      <c r="Y779" s="35" t="s">
        <v>504</v>
      </c>
      <c r="Z779" s="35" t="s">
        <v>2609</v>
      </c>
      <c r="AA779" s="117" t="str">
        <f t="shared" si="103"/>
        <v>BROWN</v>
      </c>
      <c r="AB779" s="7" t="str">
        <f>IF(AA779="", "", IFERROR(VLOOKUP(AA779, colorList!A:B,2,FALSE),""))</f>
        <v>barna</v>
      </c>
      <c r="AC779" s="7" t="str">
        <f>IF(Z779="", "", IFERROR(VLOOKUP(Z779, colorList!A:B,2,FALSE),""))</f>
        <v>barna</v>
      </c>
      <c r="AD779" s="7"/>
    </row>
    <row r="780" spans="1:30" ht="60" customHeight="1" x14ac:dyDescent="0.25">
      <c r="A780" s="53" t="s">
        <v>917</v>
      </c>
      <c r="B780" s="7" t="str" cm="1">
        <f t="array" ref="B780">ProcessN2(S780,A780,C780)</f>
        <v>ETH07004_BN</v>
      </c>
      <c r="C780" s="7" t="s">
        <v>1225</v>
      </c>
      <c r="D780" s="52" t="str">
        <f t="shared" si="96"/>
        <v>Equestro szőrmés ínvédő</v>
      </c>
      <c r="E780" s="52" t="s">
        <v>2810</v>
      </c>
      <c r="F780" s="52" t="str">
        <f t="shared" si="97"/>
        <v>Tendon boots TPU and synthetic sheepskin</v>
      </c>
      <c r="G780" s="52" t="s">
        <v>2933</v>
      </c>
      <c r="H780" s="116" t="str">
        <f t="shared" si="98"/>
        <v>Equestro</v>
      </c>
      <c r="I780" s="35" t="s">
        <v>3000</v>
      </c>
      <c r="J780" s="53" t="str">
        <f t="shared" si="99"/>
        <v>Lófelszerelés</v>
      </c>
      <c r="K780" s="53" t="s">
        <v>3007</v>
      </c>
      <c r="L780" s="35" t="str">
        <f t="shared" si="100"/>
        <v>Láb- és patavédő</v>
      </c>
      <c r="M780" s="35" t="s">
        <v>3020</v>
      </c>
      <c r="N780" s="35" t="str">
        <f t="shared" si="101"/>
        <v>Ínvédő</v>
      </c>
      <c r="O780" s="35" t="s">
        <v>3021</v>
      </c>
      <c r="P780" s="35" t="str">
        <f t="shared" si="102"/>
        <v/>
      </c>
      <c r="Q780" s="35"/>
      <c r="R780" s="50" t="s">
        <v>3162</v>
      </c>
      <c r="S780" s="35" t="s">
        <v>1940</v>
      </c>
      <c r="T780" s="34">
        <v>0</v>
      </c>
      <c r="U780" s="35">
        <v>109</v>
      </c>
      <c r="V780" s="1" t="s">
        <v>2603</v>
      </c>
      <c r="W780" s="50">
        <v>0.5</v>
      </c>
      <c r="X780" s="35" t="str">
        <f>IFERROR(
    IF(ISNUMBER(MATCH(TRIM(CLEAN(SUBSTITUTE(SUBSTITUTE(Y780, CHAR(13), ""), CHAR(10), " "))), sizeList!A:A, 0)),
        INDEX(sizeList!B:B, MATCH(TRIM(CLEAN(SUBSTITUTE(SUBSTITUTE(Y780, CHAR(13), ""), CHAR(10), " "))), sizeList!A:A, 0)),
        IF(ISNUMBER(MATCH(Y780, sizeList!A:A, 0)),
            INDEX(sizeList!B:B, MATCH(Y780, sizeList!A:A, 0)),
            IF(ISNUMBER(MATCH(TRIM(CLEAN(SUBSTITUTE(SUBSTITUTE(Y780, CHAR(13), ""), CHAR(10), " "))), sizeList!B:B, 0)),
                INDEX(sizeList!B:B, MATCH(TRIM(CLEAN(SUBSTITUTE(SUBSTITUTE(Y780, CHAR(13), ""), CHAR(10), " "))), sizeList!B:B, 0)),
                IF(ISNUMBER(MATCH(Y780, sizeList!B:B, 0)),
                    INDEX(sizeList!B:B, MATCH(Y780, sizeList!B:B, 0)),
                    "")
            )
        )
    ),
    ""
)</f>
        <v>Cob</v>
      </c>
      <c r="Y780" s="35" t="s">
        <v>509</v>
      </c>
      <c r="Z780" s="35" t="s">
        <v>2609</v>
      </c>
      <c r="AA780" s="117" t="str">
        <f t="shared" si="103"/>
        <v>BROWN</v>
      </c>
      <c r="AB780" s="7" t="str">
        <f>IF(AA780="", "", IFERROR(VLOOKUP(AA780, colorList!A:B,2,FALSE),""))</f>
        <v>barna</v>
      </c>
      <c r="AC780" s="7" t="str">
        <f>IF(Z780="", "", IFERROR(VLOOKUP(Z780, colorList!A:B,2,FALSE),""))</f>
        <v>barna</v>
      </c>
      <c r="AD780" s="7"/>
    </row>
    <row r="781" spans="1:30" ht="60" customHeight="1" x14ac:dyDescent="0.25">
      <c r="A781" s="53" t="s">
        <v>917</v>
      </c>
      <c r="B781" s="7" t="str" cm="1">
        <f t="array" ref="B781">ProcessN2(S781,A781,C781)</f>
        <v>ETH07004_BN</v>
      </c>
      <c r="C781" s="7" t="s">
        <v>1226</v>
      </c>
      <c r="D781" s="52" t="str">
        <f t="shared" si="96"/>
        <v>Equestro szőrmés ínvédő</v>
      </c>
      <c r="E781" s="52" t="s">
        <v>2810</v>
      </c>
      <c r="F781" s="52" t="str">
        <f t="shared" si="97"/>
        <v>Tendon boots TPU and synthetic sheepskin</v>
      </c>
      <c r="G781" s="52" t="s">
        <v>2933</v>
      </c>
      <c r="H781" s="116" t="str">
        <f t="shared" si="98"/>
        <v>Equestro</v>
      </c>
      <c r="I781" s="35" t="s">
        <v>3000</v>
      </c>
      <c r="J781" s="53" t="str">
        <f t="shared" si="99"/>
        <v>Lófelszerelés</v>
      </c>
      <c r="K781" s="53" t="s">
        <v>3007</v>
      </c>
      <c r="L781" s="35" t="str">
        <f t="shared" si="100"/>
        <v>Láb- és patavédő</v>
      </c>
      <c r="M781" s="35" t="s">
        <v>3020</v>
      </c>
      <c r="N781" s="35" t="str">
        <f t="shared" si="101"/>
        <v>Ínvédő</v>
      </c>
      <c r="O781" s="35" t="s">
        <v>3021</v>
      </c>
      <c r="P781" s="35" t="str">
        <f t="shared" si="102"/>
        <v/>
      </c>
      <c r="Q781" s="35"/>
      <c r="R781" s="50" t="s">
        <v>3162</v>
      </c>
      <c r="S781" s="35" t="s">
        <v>1941</v>
      </c>
      <c r="T781" s="34">
        <v>0</v>
      </c>
      <c r="U781" s="35">
        <v>109</v>
      </c>
      <c r="V781" s="1" t="s">
        <v>2603</v>
      </c>
      <c r="W781" s="50">
        <v>0.5</v>
      </c>
      <c r="X781" s="35" t="str">
        <f>IFERROR(
    IF(ISNUMBER(MATCH(TRIM(CLEAN(SUBSTITUTE(SUBSTITUTE(Y781, CHAR(13), ""), CHAR(10), " "))), sizeList!A:A, 0)),
        INDEX(sizeList!B:B, MATCH(TRIM(CLEAN(SUBSTITUTE(SUBSTITUTE(Y781, CHAR(13), ""), CHAR(10), " "))), sizeList!A:A, 0)),
        IF(ISNUMBER(MATCH(Y781, sizeList!A:A, 0)),
            INDEX(sizeList!B:B, MATCH(Y781, sizeList!A:A, 0)),
            IF(ISNUMBER(MATCH(TRIM(CLEAN(SUBSTITUTE(SUBSTITUTE(Y781, CHAR(13), ""), CHAR(10), " "))), sizeList!B:B, 0)),
                INDEX(sizeList!B:B, MATCH(TRIM(CLEAN(SUBSTITUTE(SUBSTITUTE(Y781, CHAR(13), ""), CHAR(10), " "))), sizeList!B:B, 0)),
                IF(ISNUMBER(MATCH(Y781, sizeList!B:B, 0)),
                    INDEX(sizeList!B:B, MATCH(Y781, sizeList!B:B, 0)),
                    "")
            )
        )
    ),
    ""
)</f>
        <v>Full</v>
      </c>
      <c r="Y781" s="35" t="s">
        <v>515</v>
      </c>
      <c r="Z781" s="35" t="s">
        <v>2609</v>
      </c>
      <c r="AA781" s="117" t="str">
        <f t="shared" si="103"/>
        <v>BROWN</v>
      </c>
      <c r="AB781" s="7" t="str">
        <f>IF(AA781="", "", IFERROR(VLOOKUP(AA781, colorList!A:B,2,FALSE),""))</f>
        <v>barna</v>
      </c>
      <c r="AC781" s="7" t="str">
        <f>IF(Z781="", "", IFERROR(VLOOKUP(Z781, colorList!A:B,2,FALSE),""))</f>
        <v>barna</v>
      </c>
      <c r="AD781" s="7"/>
    </row>
    <row r="782" spans="1:30" ht="60" customHeight="1" x14ac:dyDescent="0.25">
      <c r="A782" s="53" t="s">
        <v>918</v>
      </c>
      <c r="B782" s="7" t="str" cm="1">
        <f t="array" ref="B782">ProcessN2(S782,A782,C782)</f>
        <v>ETH07006_BK</v>
      </c>
      <c r="C782" s="7" t="s">
        <v>1203</v>
      </c>
      <c r="D782" s="52" t="str">
        <f t="shared" si="96"/>
        <v>Equestro szörmés bokavédő</v>
      </c>
      <c r="E782" s="52" t="s">
        <v>2811</v>
      </c>
      <c r="F782" s="52" t="str">
        <f t="shared" si="97"/>
        <v>Fetlock boots in TPU and synthetic sheepskin</v>
      </c>
      <c r="G782" s="52" t="s">
        <v>2934</v>
      </c>
      <c r="H782" s="116" t="str">
        <f t="shared" si="98"/>
        <v>Equestro</v>
      </c>
      <c r="I782" s="35" t="s">
        <v>3000</v>
      </c>
      <c r="J782" s="53" t="str">
        <f t="shared" si="99"/>
        <v>Lófelszerelés</v>
      </c>
      <c r="K782" s="53" t="s">
        <v>3007</v>
      </c>
      <c r="L782" s="35" t="str">
        <f t="shared" si="100"/>
        <v>Láb- és patavédő</v>
      </c>
      <c r="M782" s="35" t="s">
        <v>3020</v>
      </c>
      <c r="N782" s="35" t="str">
        <f t="shared" si="101"/>
        <v>Bokavédő</v>
      </c>
      <c r="O782" s="35" t="s">
        <v>3022</v>
      </c>
      <c r="P782" s="35" t="str">
        <f t="shared" si="102"/>
        <v/>
      </c>
      <c r="Q782" s="35"/>
      <c r="R782" s="50" t="s">
        <v>3163</v>
      </c>
      <c r="S782" s="35" t="s">
        <v>1942</v>
      </c>
      <c r="T782" s="34">
        <v>0</v>
      </c>
      <c r="U782" s="35">
        <v>88.5</v>
      </c>
      <c r="V782" s="1" t="s">
        <v>2603</v>
      </c>
      <c r="W782" s="50">
        <v>0.5</v>
      </c>
      <c r="X782" s="35" t="str">
        <f>IFERROR(
    IF(ISNUMBER(MATCH(TRIM(CLEAN(SUBSTITUTE(SUBSTITUTE(Y782, CHAR(13), ""), CHAR(10), " "))), sizeList!A:A, 0)),
        INDEX(sizeList!B:B, MATCH(TRIM(CLEAN(SUBSTITUTE(SUBSTITUTE(Y782, CHAR(13), ""), CHAR(10), " "))), sizeList!A:A, 0)),
        IF(ISNUMBER(MATCH(Y782, sizeList!A:A, 0)),
            INDEX(sizeList!B:B, MATCH(Y782, sizeList!A:A, 0)),
            IF(ISNUMBER(MATCH(TRIM(CLEAN(SUBSTITUTE(SUBSTITUTE(Y782, CHAR(13), ""), CHAR(10), " "))), sizeList!B:B, 0)),
                INDEX(sizeList!B:B, MATCH(TRIM(CLEAN(SUBSTITUTE(SUBSTITUTE(Y782, CHAR(13), ""), CHAR(10), " "))), sizeList!B:B, 0)),
                IF(ISNUMBER(MATCH(Y782, sizeList!B:B, 0)),
                    INDEX(sizeList!B:B, MATCH(Y782, sizeList!B:B, 0)),
                    "")
            )
        )
    ),
    ""
)</f>
        <v>Póni</v>
      </c>
      <c r="Y782" s="35" t="s">
        <v>504</v>
      </c>
      <c r="Z782" s="35" t="s">
        <v>2604</v>
      </c>
      <c r="AA782" s="117" t="str">
        <f t="shared" si="103"/>
        <v>BLACK</v>
      </c>
      <c r="AB782" s="7" t="str">
        <f>IF(AA782="", "", IFERROR(VLOOKUP(AA782, colorList!A:B,2,FALSE),""))</f>
        <v>fekete</v>
      </c>
      <c r="AC782" s="7" t="str">
        <f>IF(Z782="", "", IFERROR(VLOOKUP(Z782, colorList!A:B,2,FALSE),""))</f>
        <v>fekete</v>
      </c>
      <c r="AD782" s="7"/>
    </row>
    <row r="783" spans="1:30" ht="60" customHeight="1" x14ac:dyDescent="0.25">
      <c r="A783" s="53" t="s">
        <v>918</v>
      </c>
      <c r="B783" s="7" t="str" cm="1">
        <f t="array" ref="B783">ProcessN2(S783,A783,C783)</f>
        <v>ETH07006_BK</v>
      </c>
      <c r="C783" s="7" t="s">
        <v>1204</v>
      </c>
      <c r="D783" s="52" t="str">
        <f t="shared" si="96"/>
        <v>Equestro szörmés bokavédő</v>
      </c>
      <c r="E783" s="52" t="s">
        <v>2811</v>
      </c>
      <c r="F783" s="52" t="str">
        <f t="shared" si="97"/>
        <v>Fetlock boots in TPU and synthetic sheepskin</v>
      </c>
      <c r="G783" s="52" t="s">
        <v>2934</v>
      </c>
      <c r="H783" s="116" t="str">
        <f t="shared" si="98"/>
        <v>Equestro</v>
      </c>
      <c r="I783" s="35" t="s">
        <v>3000</v>
      </c>
      <c r="J783" s="53" t="str">
        <f t="shared" si="99"/>
        <v>Lófelszerelés</v>
      </c>
      <c r="K783" s="53" t="s">
        <v>3007</v>
      </c>
      <c r="L783" s="35" t="str">
        <f t="shared" si="100"/>
        <v>Láb- és patavédő</v>
      </c>
      <c r="M783" s="35" t="s">
        <v>3020</v>
      </c>
      <c r="N783" s="35" t="str">
        <f t="shared" si="101"/>
        <v>Bokavédő</v>
      </c>
      <c r="O783" s="35" t="s">
        <v>3022</v>
      </c>
      <c r="P783" s="35" t="str">
        <f t="shared" si="102"/>
        <v/>
      </c>
      <c r="Q783" s="35"/>
      <c r="R783" s="50" t="s">
        <v>3163</v>
      </c>
      <c r="S783" s="35" t="s">
        <v>1943</v>
      </c>
      <c r="T783" s="34">
        <v>0</v>
      </c>
      <c r="U783" s="35">
        <v>88.5</v>
      </c>
      <c r="V783" s="1" t="s">
        <v>2603</v>
      </c>
      <c r="W783" s="50">
        <v>0.5</v>
      </c>
      <c r="X783" s="35" t="str">
        <f>IFERROR(
    IF(ISNUMBER(MATCH(TRIM(CLEAN(SUBSTITUTE(SUBSTITUTE(Y783, CHAR(13), ""), CHAR(10), " "))), sizeList!A:A, 0)),
        INDEX(sizeList!B:B, MATCH(TRIM(CLEAN(SUBSTITUTE(SUBSTITUTE(Y783, CHAR(13), ""), CHAR(10), " "))), sizeList!A:A, 0)),
        IF(ISNUMBER(MATCH(Y783, sizeList!A:A, 0)),
            INDEX(sizeList!B:B, MATCH(Y783, sizeList!A:A, 0)),
            IF(ISNUMBER(MATCH(TRIM(CLEAN(SUBSTITUTE(SUBSTITUTE(Y783, CHAR(13), ""), CHAR(10), " "))), sizeList!B:B, 0)),
                INDEX(sizeList!B:B, MATCH(TRIM(CLEAN(SUBSTITUTE(SUBSTITUTE(Y783, CHAR(13), ""), CHAR(10), " "))), sizeList!B:B, 0)),
                IF(ISNUMBER(MATCH(Y783, sizeList!B:B, 0)),
                    INDEX(sizeList!B:B, MATCH(Y783, sizeList!B:B, 0)),
                    "")
            )
        )
    ),
    ""
)</f>
        <v>Cob</v>
      </c>
      <c r="Y783" s="35" t="s">
        <v>509</v>
      </c>
      <c r="Z783" s="35" t="s">
        <v>2604</v>
      </c>
      <c r="AA783" s="117" t="str">
        <f t="shared" si="103"/>
        <v>BLACK</v>
      </c>
      <c r="AB783" s="7" t="str">
        <f>IF(AA783="", "", IFERROR(VLOOKUP(AA783, colorList!A:B,2,FALSE),""))</f>
        <v>fekete</v>
      </c>
      <c r="AC783" s="7" t="str">
        <f>IF(Z783="", "", IFERROR(VLOOKUP(Z783, colorList!A:B,2,FALSE),""))</f>
        <v>fekete</v>
      </c>
      <c r="AD783" s="7"/>
    </row>
    <row r="784" spans="1:30" ht="60" customHeight="1" x14ac:dyDescent="0.25">
      <c r="A784" s="53" t="s">
        <v>918</v>
      </c>
      <c r="B784" s="7" t="str" cm="1">
        <f t="array" ref="B784">ProcessN2(S784,A784,C784)</f>
        <v>ETH07006_BK</v>
      </c>
      <c r="C784" s="7" t="s">
        <v>1205</v>
      </c>
      <c r="D784" s="52" t="str">
        <f t="shared" si="96"/>
        <v>Equestro szörmés bokavédő</v>
      </c>
      <c r="E784" s="52" t="s">
        <v>2811</v>
      </c>
      <c r="F784" s="52" t="str">
        <f t="shared" si="97"/>
        <v>Fetlock boots in TPU and synthetic sheepskin</v>
      </c>
      <c r="G784" s="52" t="s">
        <v>2934</v>
      </c>
      <c r="H784" s="116" t="str">
        <f t="shared" si="98"/>
        <v>Equestro</v>
      </c>
      <c r="I784" s="35" t="s">
        <v>3000</v>
      </c>
      <c r="J784" s="53" t="str">
        <f t="shared" si="99"/>
        <v>Lófelszerelés</v>
      </c>
      <c r="K784" s="53" t="s">
        <v>3007</v>
      </c>
      <c r="L784" s="35" t="str">
        <f t="shared" si="100"/>
        <v>Láb- és patavédő</v>
      </c>
      <c r="M784" s="35" t="s">
        <v>3020</v>
      </c>
      <c r="N784" s="35" t="str">
        <f t="shared" si="101"/>
        <v>Bokavédő</v>
      </c>
      <c r="O784" s="35" t="s">
        <v>3022</v>
      </c>
      <c r="P784" s="35" t="str">
        <f t="shared" si="102"/>
        <v/>
      </c>
      <c r="Q784" s="35"/>
      <c r="R784" s="50" t="s">
        <v>3163</v>
      </c>
      <c r="S784" s="35" t="s">
        <v>1944</v>
      </c>
      <c r="T784" s="34">
        <v>0</v>
      </c>
      <c r="U784" s="35">
        <v>88.5</v>
      </c>
      <c r="V784" s="1" t="s">
        <v>2603</v>
      </c>
      <c r="W784" s="50">
        <v>0.5</v>
      </c>
      <c r="X784" s="35" t="str">
        <f>IFERROR(
    IF(ISNUMBER(MATCH(TRIM(CLEAN(SUBSTITUTE(SUBSTITUTE(Y784, CHAR(13), ""), CHAR(10), " "))), sizeList!A:A, 0)),
        INDEX(sizeList!B:B, MATCH(TRIM(CLEAN(SUBSTITUTE(SUBSTITUTE(Y784, CHAR(13), ""), CHAR(10), " "))), sizeList!A:A, 0)),
        IF(ISNUMBER(MATCH(Y784, sizeList!A:A, 0)),
            INDEX(sizeList!B:B, MATCH(Y784, sizeList!A:A, 0)),
            IF(ISNUMBER(MATCH(TRIM(CLEAN(SUBSTITUTE(SUBSTITUTE(Y784, CHAR(13), ""), CHAR(10), " "))), sizeList!B:B, 0)),
                INDEX(sizeList!B:B, MATCH(TRIM(CLEAN(SUBSTITUTE(SUBSTITUTE(Y784, CHAR(13), ""), CHAR(10), " "))), sizeList!B:B, 0)),
                IF(ISNUMBER(MATCH(Y784, sizeList!B:B, 0)),
                    INDEX(sizeList!B:B, MATCH(Y784, sizeList!B:B, 0)),
                    "")
            )
        )
    ),
    ""
)</f>
        <v>Full</v>
      </c>
      <c r="Y784" s="35" t="s">
        <v>515</v>
      </c>
      <c r="Z784" s="35" t="s">
        <v>2604</v>
      </c>
      <c r="AA784" s="117" t="str">
        <f t="shared" si="103"/>
        <v>BLACK</v>
      </c>
      <c r="AB784" s="7" t="str">
        <f>IF(AA784="", "", IFERROR(VLOOKUP(AA784, colorList!A:B,2,FALSE),""))</f>
        <v>fekete</v>
      </c>
      <c r="AC784" s="7" t="str">
        <f>IF(Z784="", "", IFERROR(VLOOKUP(Z784, colorList!A:B,2,FALSE),""))</f>
        <v>fekete</v>
      </c>
      <c r="AD784" s="7"/>
    </row>
    <row r="785" spans="1:30" ht="60" customHeight="1" x14ac:dyDescent="0.25">
      <c r="A785" s="53" t="s">
        <v>918</v>
      </c>
      <c r="B785" s="7" t="str" cm="1">
        <f t="array" ref="B785">ProcessN2(S785,A785,C785)</f>
        <v>ETH07006_BN</v>
      </c>
      <c r="C785" s="7" t="s">
        <v>1224</v>
      </c>
      <c r="D785" s="52" t="str">
        <f t="shared" si="96"/>
        <v>Equestro szörmés bokavédő</v>
      </c>
      <c r="E785" s="52" t="s">
        <v>2811</v>
      </c>
      <c r="F785" s="52" t="str">
        <f t="shared" si="97"/>
        <v>Fetlock boots in TPU and synthetic sheepskin</v>
      </c>
      <c r="G785" s="52" t="s">
        <v>2934</v>
      </c>
      <c r="H785" s="116" t="str">
        <f t="shared" si="98"/>
        <v>Equestro</v>
      </c>
      <c r="I785" s="35" t="s">
        <v>3000</v>
      </c>
      <c r="J785" s="53" t="str">
        <f t="shared" si="99"/>
        <v>Lófelszerelés</v>
      </c>
      <c r="K785" s="53" t="s">
        <v>3007</v>
      </c>
      <c r="L785" s="35" t="str">
        <f t="shared" si="100"/>
        <v>Láb- és patavédő</v>
      </c>
      <c r="M785" s="35" t="s">
        <v>3020</v>
      </c>
      <c r="N785" s="35" t="str">
        <f t="shared" si="101"/>
        <v>Bokavédő</v>
      </c>
      <c r="O785" s="35" t="s">
        <v>3022</v>
      </c>
      <c r="P785" s="35" t="str">
        <f t="shared" si="102"/>
        <v/>
      </c>
      <c r="Q785" s="35"/>
      <c r="R785" s="50" t="s">
        <v>3163</v>
      </c>
      <c r="S785" s="35" t="s">
        <v>1945</v>
      </c>
      <c r="T785" s="34">
        <v>0</v>
      </c>
      <c r="U785" s="35">
        <v>88.5</v>
      </c>
      <c r="V785" s="1" t="s">
        <v>2603</v>
      </c>
      <c r="W785" s="50">
        <v>0.5</v>
      </c>
      <c r="X785" s="35" t="str">
        <f>IFERROR(
    IF(ISNUMBER(MATCH(TRIM(CLEAN(SUBSTITUTE(SUBSTITUTE(Y785, CHAR(13), ""), CHAR(10), " "))), sizeList!A:A, 0)),
        INDEX(sizeList!B:B, MATCH(TRIM(CLEAN(SUBSTITUTE(SUBSTITUTE(Y785, CHAR(13), ""), CHAR(10), " "))), sizeList!A:A, 0)),
        IF(ISNUMBER(MATCH(Y785, sizeList!A:A, 0)),
            INDEX(sizeList!B:B, MATCH(Y785, sizeList!A:A, 0)),
            IF(ISNUMBER(MATCH(TRIM(CLEAN(SUBSTITUTE(SUBSTITUTE(Y785, CHAR(13), ""), CHAR(10), " "))), sizeList!B:B, 0)),
                INDEX(sizeList!B:B, MATCH(TRIM(CLEAN(SUBSTITUTE(SUBSTITUTE(Y785, CHAR(13), ""), CHAR(10), " "))), sizeList!B:B, 0)),
                IF(ISNUMBER(MATCH(Y785, sizeList!B:B, 0)),
                    INDEX(sizeList!B:B, MATCH(Y785, sizeList!B:B, 0)),
                    "")
            )
        )
    ),
    ""
)</f>
        <v>Póni</v>
      </c>
      <c r="Y785" s="35" t="s">
        <v>504</v>
      </c>
      <c r="Z785" s="35" t="s">
        <v>2609</v>
      </c>
      <c r="AA785" s="117" t="str">
        <f t="shared" si="103"/>
        <v>BROWN</v>
      </c>
      <c r="AB785" s="7" t="str">
        <f>IF(AA785="", "", IFERROR(VLOOKUP(AA785, colorList!A:B,2,FALSE),""))</f>
        <v>barna</v>
      </c>
      <c r="AC785" s="7" t="str">
        <f>IF(Z785="", "", IFERROR(VLOOKUP(Z785, colorList!A:B,2,FALSE),""))</f>
        <v>barna</v>
      </c>
      <c r="AD785" s="7"/>
    </row>
    <row r="786" spans="1:30" ht="60" customHeight="1" x14ac:dyDescent="0.25">
      <c r="A786" s="53" t="s">
        <v>918</v>
      </c>
      <c r="B786" s="7" t="str" cm="1">
        <f t="array" ref="B786">ProcessN2(S786,A786,C786)</f>
        <v>ETH07006_BN</v>
      </c>
      <c r="C786" s="7" t="s">
        <v>1225</v>
      </c>
      <c r="D786" s="52" t="str">
        <f t="shared" si="96"/>
        <v>Equestro szörmés bokavédő</v>
      </c>
      <c r="E786" s="52" t="s">
        <v>2811</v>
      </c>
      <c r="F786" s="52" t="str">
        <f t="shared" si="97"/>
        <v>Fetlock boots in TPU and synthetic sheepskin</v>
      </c>
      <c r="G786" s="52" t="s">
        <v>2934</v>
      </c>
      <c r="H786" s="116" t="str">
        <f t="shared" si="98"/>
        <v>Equestro</v>
      </c>
      <c r="I786" s="35" t="s">
        <v>3000</v>
      </c>
      <c r="J786" s="53" t="str">
        <f t="shared" si="99"/>
        <v>Lófelszerelés</v>
      </c>
      <c r="K786" s="53" t="s">
        <v>3007</v>
      </c>
      <c r="L786" s="35" t="str">
        <f t="shared" si="100"/>
        <v>Láb- és patavédő</v>
      </c>
      <c r="M786" s="35" t="s">
        <v>3020</v>
      </c>
      <c r="N786" s="35" t="str">
        <f t="shared" si="101"/>
        <v>Bokavédő</v>
      </c>
      <c r="O786" s="35" t="s">
        <v>3022</v>
      </c>
      <c r="P786" s="35" t="str">
        <f t="shared" si="102"/>
        <v/>
      </c>
      <c r="Q786" s="35"/>
      <c r="R786" s="50" t="s">
        <v>3163</v>
      </c>
      <c r="S786" s="35" t="s">
        <v>1946</v>
      </c>
      <c r="T786" s="34">
        <v>0</v>
      </c>
      <c r="U786" s="35">
        <v>88.5</v>
      </c>
      <c r="V786" s="1" t="s">
        <v>2603</v>
      </c>
      <c r="W786" s="50">
        <v>0.5</v>
      </c>
      <c r="X786" s="35" t="str">
        <f>IFERROR(
    IF(ISNUMBER(MATCH(TRIM(CLEAN(SUBSTITUTE(SUBSTITUTE(Y786, CHAR(13), ""), CHAR(10), " "))), sizeList!A:A, 0)),
        INDEX(sizeList!B:B, MATCH(TRIM(CLEAN(SUBSTITUTE(SUBSTITUTE(Y786, CHAR(13), ""), CHAR(10), " "))), sizeList!A:A, 0)),
        IF(ISNUMBER(MATCH(Y786, sizeList!A:A, 0)),
            INDEX(sizeList!B:B, MATCH(Y786, sizeList!A:A, 0)),
            IF(ISNUMBER(MATCH(TRIM(CLEAN(SUBSTITUTE(SUBSTITUTE(Y786, CHAR(13), ""), CHAR(10), " "))), sizeList!B:B, 0)),
                INDEX(sizeList!B:B, MATCH(TRIM(CLEAN(SUBSTITUTE(SUBSTITUTE(Y786, CHAR(13), ""), CHAR(10), " "))), sizeList!B:B, 0)),
                IF(ISNUMBER(MATCH(Y786, sizeList!B:B, 0)),
                    INDEX(sizeList!B:B, MATCH(Y786, sizeList!B:B, 0)),
                    "")
            )
        )
    ),
    ""
)</f>
        <v>Cob</v>
      </c>
      <c r="Y786" s="35" t="s">
        <v>509</v>
      </c>
      <c r="Z786" s="35" t="s">
        <v>2609</v>
      </c>
      <c r="AA786" s="117" t="str">
        <f t="shared" si="103"/>
        <v>BROWN</v>
      </c>
      <c r="AB786" s="7" t="str">
        <f>IF(AA786="", "", IFERROR(VLOOKUP(AA786, colorList!A:B,2,FALSE),""))</f>
        <v>barna</v>
      </c>
      <c r="AC786" s="7" t="str">
        <f>IF(Z786="", "", IFERROR(VLOOKUP(Z786, colorList!A:B,2,FALSE),""))</f>
        <v>barna</v>
      </c>
      <c r="AD786" s="7"/>
    </row>
    <row r="787" spans="1:30" ht="60" customHeight="1" x14ac:dyDescent="0.25">
      <c r="A787" s="53" t="s">
        <v>918</v>
      </c>
      <c r="B787" s="7" t="str" cm="1">
        <f t="array" ref="B787">ProcessN2(S787,A787,C787)</f>
        <v>ETH07006_BN</v>
      </c>
      <c r="C787" s="7" t="s">
        <v>1226</v>
      </c>
      <c r="D787" s="52" t="str">
        <f t="shared" si="96"/>
        <v>Equestro szörmés bokavédő</v>
      </c>
      <c r="E787" s="52" t="s">
        <v>2811</v>
      </c>
      <c r="F787" s="52" t="str">
        <f t="shared" si="97"/>
        <v>Fetlock boots in TPU and synthetic sheepskin</v>
      </c>
      <c r="G787" s="52" t="s">
        <v>2934</v>
      </c>
      <c r="H787" s="116" t="str">
        <f t="shared" si="98"/>
        <v>Equestro</v>
      </c>
      <c r="I787" s="35" t="s">
        <v>3000</v>
      </c>
      <c r="J787" s="53" t="str">
        <f t="shared" si="99"/>
        <v>Lófelszerelés</v>
      </c>
      <c r="K787" s="53" t="s">
        <v>3007</v>
      </c>
      <c r="L787" s="35" t="str">
        <f t="shared" si="100"/>
        <v>Láb- és patavédő</v>
      </c>
      <c r="M787" s="35" t="s">
        <v>3020</v>
      </c>
      <c r="N787" s="35" t="str">
        <f t="shared" si="101"/>
        <v>Bokavédő</v>
      </c>
      <c r="O787" s="35" t="s">
        <v>3022</v>
      </c>
      <c r="P787" s="35" t="str">
        <f t="shared" si="102"/>
        <v/>
      </c>
      <c r="Q787" s="35"/>
      <c r="R787" s="50" t="s">
        <v>3163</v>
      </c>
      <c r="S787" s="35" t="s">
        <v>1947</v>
      </c>
      <c r="T787" s="34">
        <v>0</v>
      </c>
      <c r="U787" s="35">
        <v>88.5</v>
      </c>
      <c r="V787" s="1" t="s">
        <v>2603</v>
      </c>
      <c r="W787" s="50">
        <v>0.5</v>
      </c>
      <c r="X787" s="35" t="str">
        <f>IFERROR(
    IF(ISNUMBER(MATCH(TRIM(CLEAN(SUBSTITUTE(SUBSTITUTE(Y787, CHAR(13), ""), CHAR(10), " "))), sizeList!A:A, 0)),
        INDEX(sizeList!B:B, MATCH(TRIM(CLEAN(SUBSTITUTE(SUBSTITUTE(Y787, CHAR(13), ""), CHAR(10), " "))), sizeList!A:A, 0)),
        IF(ISNUMBER(MATCH(Y787, sizeList!A:A, 0)),
            INDEX(sizeList!B:B, MATCH(Y787, sizeList!A:A, 0)),
            IF(ISNUMBER(MATCH(TRIM(CLEAN(SUBSTITUTE(SUBSTITUTE(Y787, CHAR(13), ""), CHAR(10), " "))), sizeList!B:B, 0)),
                INDEX(sizeList!B:B, MATCH(TRIM(CLEAN(SUBSTITUTE(SUBSTITUTE(Y787, CHAR(13), ""), CHAR(10), " "))), sizeList!B:B, 0)),
                IF(ISNUMBER(MATCH(Y787, sizeList!B:B, 0)),
                    INDEX(sizeList!B:B, MATCH(Y787, sizeList!B:B, 0)),
                    "")
            )
        )
    ),
    ""
)</f>
        <v>Full</v>
      </c>
      <c r="Y787" s="35" t="s">
        <v>515</v>
      </c>
      <c r="Z787" s="35" t="s">
        <v>2609</v>
      </c>
      <c r="AA787" s="117" t="str">
        <f t="shared" si="103"/>
        <v>BROWN</v>
      </c>
      <c r="AB787" s="7" t="str">
        <f>IF(AA787="", "", IFERROR(VLOOKUP(AA787, colorList!A:B,2,FALSE),""))</f>
        <v>barna</v>
      </c>
      <c r="AC787" s="7" t="str">
        <f>IF(Z787="", "", IFERROR(VLOOKUP(Z787, colorList!A:B,2,FALSE),""))</f>
        <v>barna</v>
      </c>
      <c r="AD787" s="7"/>
    </row>
    <row r="788" spans="1:30" ht="60" customHeight="1" x14ac:dyDescent="0.25">
      <c r="A788" s="53" t="s">
        <v>926</v>
      </c>
      <c r="B788" s="7" t="str" cm="1">
        <f t="array" ref="B788">ProcessN2(S788,A788,C788)</f>
        <v>ETH10000_GY</v>
      </c>
      <c r="C788" s="7" t="s">
        <v>1264</v>
      </c>
      <c r="D788" s="52" t="str">
        <f t="shared" si="96"/>
        <v>Equestro Junior biztonsági kengyel</v>
      </c>
      <c r="E788" s="52" t="s">
        <v>2818</v>
      </c>
      <c r="F788" s="52" t="str">
        <f t="shared" si="97"/>
        <v>Junior stirrups with side opening</v>
      </c>
      <c r="G788" s="52" t="s">
        <v>2942</v>
      </c>
      <c r="H788" s="116" t="str">
        <f t="shared" si="98"/>
        <v>Equestro</v>
      </c>
      <c r="I788" s="35" t="s">
        <v>3000</v>
      </c>
      <c r="J788" s="53" t="str">
        <f t="shared" si="99"/>
        <v>Lófelszerelés</v>
      </c>
      <c r="K788" s="53" t="s">
        <v>3007</v>
      </c>
      <c r="L788" s="35" t="str">
        <f t="shared" si="100"/>
        <v>Nyereg és tartozékai</v>
      </c>
      <c r="M788" s="35" t="s">
        <v>3008</v>
      </c>
      <c r="N788" s="35" t="str">
        <f t="shared" si="101"/>
        <v>Kengyel</v>
      </c>
      <c r="O788" s="35" t="s">
        <v>3018</v>
      </c>
      <c r="P788" s="35" t="str">
        <f t="shared" si="102"/>
        <v/>
      </c>
      <c r="Q788" s="35"/>
      <c r="R788" s="50" t="s">
        <v>3171</v>
      </c>
      <c r="S788" s="35" t="s">
        <v>2062</v>
      </c>
      <c r="T788" s="34">
        <v>0</v>
      </c>
      <c r="U788" s="35">
        <v>97</v>
      </c>
      <c r="V788" s="1" t="s">
        <v>2603</v>
      </c>
      <c r="W788" s="50">
        <v>0.3</v>
      </c>
      <c r="X788" s="35" t="str">
        <f>IFERROR(
    IF(ISNUMBER(MATCH(TRIM(CLEAN(SUBSTITUTE(SUBSTITUTE(Y788, CHAR(13), ""), CHAR(10), " "))), sizeList!A:A, 0)),
        INDEX(sizeList!B:B, MATCH(TRIM(CLEAN(SUBSTITUTE(SUBSTITUTE(Y788, CHAR(13), ""), CHAR(10), " "))), sizeList!A:A, 0)),
        IF(ISNUMBER(MATCH(Y788, sizeList!A:A, 0)),
            INDEX(sizeList!B:B, MATCH(Y788, sizeList!A:A, 0)),
            IF(ISNUMBER(MATCH(TRIM(CLEAN(SUBSTITUTE(SUBSTITUTE(Y788, CHAR(13), ""), CHAR(10), " "))), sizeList!B:B, 0)),
                INDEX(sizeList!B:B, MATCH(TRIM(CLEAN(SUBSTITUTE(SUBSTITUTE(Y788, CHAR(13), ""), CHAR(10), " "))), sizeList!B:B, 0)),
                IF(ISNUMBER(MATCH(Y788, sizeList!B:B, 0)),
                    INDEX(sizeList!B:B, MATCH(Y788, sizeList!B:B, 0)),
                    "")
            )
        )
    ),
    ""
)</f>
        <v>ONE</v>
      </c>
      <c r="Y788" s="35" t="s">
        <v>592</v>
      </c>
      <c r="Z788" s="35" t="s">
        <v>2608</v>
      </c>
      <c r="AA788" s="117" t="str">
        <f t="shared" si="103"/>
        <v>GREY</v>
      </c>
      <c r="AB788" s="7" t="str">
        <f>IF(AA788="", "", IFERROR(VLOOKUP(AA788, colorList!A:B,2,FALSE),""))</f>
        <v>szürke</v>
      </c>
      <c r="AC788" s="7" t="str">
        <f>IF(Z788="", "", IFERROR(VLOOKUP(Z788, colorList!A:B,2,FALSE),""))</f>
        <v>szürke</v>
      </c>
      <c r="AD788" s="7"/>
    </row>
    <row r="789" spans="1:30" ht="60" customHeight="1" x14ac:dyDescent="0.25">
      <c r="A789" s="53" t="s">
        <v>926</v>
      </c>
      <c r="B789" s="7" t="str" cm="1">
        <f t="array" ref="B789">ProcessN2(S789,A789,C789)</f>
        <v>ETH10000_BK</v>
      </c>
      <c r="C789" s="7" t="s">
        <v>3252</v>
      </c>
      <c r="D789" s="52" t="str">
        <f t="shared" si="96"/>
        <v>Equestro Junior biztonsági kengyel</v>
      </c>
      <c r="E789" s="52" t="s">
        <v>2818</v>
      </c>
      <c r="F789" s="52" t="str">
        <f t="shared" si="97"/>
        <v>Junior stirrups with side opening</v>
      </c>
      <c r="G789" s="52" t="s">
        <v>2942</v>
      </c>
      <c r="H789" s="116" t="str">
        <f t="shared" si="98"/>
        <v>Equestro</v>
      </c>
      <c r="I789" s="35" t="s">
        <v>3000</v>
      </c>
      <c r="J789" s="53" t="str">
        <f t="shared" si="99"/>
        <v>Lófelszerelés</v>
      </c>
      <c r="K789" s="53" t="s">
        <v>3007</v>
      </c>
      <c r="L789" s="35" t="str">
        <f t="shared" si="100"/>
        <v>Nyereg és tartozékai</v>
      </c>
      <c r="M789" s="35" t="s">
        <v>3008</v>
      </c>
      <c r="N789" s="35" t="str">
        <f t="shared" si="101"/>
        <v>Kengyel</v>
      </c>
      <c r="O789" s="35" t="s">
        <v>3018</v>
      </c>
      <c r="P789" s="35" t="str">
        <f t="shared" si="102"/>
        <v/>
      </c>
      <c r="Q789" s="35"/>
      <c r="R789" s="50" t="s">
        <v>3171</v>
      </c>
      <c r="S789" s="35" t="s">
        <v>3254</v>
      </c>
      <c r="T789" s="34">
        <v>0</v>
      </c>
      <c r="U789" s="35">
        <v>97</v>
      </c>
      <c r="V789" s="1" t="s">
        <v>2603</v>
      </c>
      <c r="W789" s="50">
        <v>0.3</v>
      </c>
      <c r="X789" s="35" t="str">
        <f>IFERROR(
    IF(ISNUMBER(MATCH(TRIM(CLEAN(SUBSTITUTE(SUBSTITUTE(Y789, CHAR(13), ""), CHAR(10), " "))), sizeList!A:A, 0)),
        INDEX(sizeList!B:B, MATCH(TRIM(CLEAN(SUBSTITUTE(SUBSTITUTE(Y789, CHAR(13), ""), CHAR(10), " "))), sizeList!A:A, 0)),
        IF(ISNUMBER(MATCH(Y789, sizeList!A:A, 0)),
            INDEX(sizeList!B:B, MATCH(Y789, sizeList!A:A, 0)),
            IF(ISNUMBER(MATCH(TRIM(CLEAN(SUBSTITUTE(SUBSTITUTE(Y789, CHAR(13), ""), CHAR(10), " "))), sizeList!B:B, 0)),
                INDEX(sizeList!B:B, MATCH(TRIM(CLEAN(SUBSTITUTE(SUBSTITUTE(Y789, CHAR(13), ""), CHAR(10), " "))), sizeList!B:B, 0)),
                IF(ISNUMBER(MATCH(Y789, sizeList!B:B, 0)),
                    INDEX(sizeList!B:B, MATCH(Y789, sizeList!B:B, 0)),
                    "")
            )
        )
    ),
    ""
)</f>
        <v>ONE</v>
      </c>
      <c r="Y789" s="35" t="s">
        <v>592</v>
      </c>
      <c r="Z789" s="35" t="s">
        <v>2604</v>
      </c>
      <c r="AA789" s="117" t="str">
        <f t="shared" si="103"/>
        <v>BLACK</v>
      </c>
      <c r="AB789" s="7" t="str">
        <f>IF(AA789="", "", IFERROR(VLOOKUP(AA789, colorList!A:B,2,FALSE),""))</f>
        <v>fekete</v>
      </c>
      <c r="AC789" s="7" t="str">
        <f>IF(Z789="", "", IFERROR(VLOOKUP(Z789, colorList!A:B,2,FALSE),""))</f>
        <v>fekete</v>
      </c>
      <c r="AD789" s="7"/>
    </row>
    <row r="790" spans="1:30" ht="60" customHeight="1" x14ac:dyDescent="0.25">
      <c r="A790" s="53" t="s">
        <v>926</v>
      </c>
      <c r="B790" s="53" t="s">
        <v>3758</v>
      </c>
      <c r="C790" s="7" t="s">
        <v>1266</v>
      </c>
      <c r="D790" s="52" t="str">
        <f t="shared" si="96"/>
        <v>Equestro Junior biztonsági kengyel</v>
      </c>
      <c r="E790" s="52" t="s">
        <v>2818</v>
      </c>
      <c r="F790" s="52" t="str">
        <f t="shared" si="97"/>
        <v>Junior stirrups with side opening</v>
      </c>
      <c r="G790" s="52" t="s">
        <v>2942</v>
      </c>
      <c r="H790" s="116" t="str">
        <f t="shared" si="98"/>
        <v>Equestro</v>
      </c>
      <c r="I790" s="35" t="s">
        <v>3000</v>
      </c>
      <c r="J790" s="53" t="str">
        <f t="shared" si="99"/>
        <v>Lófelszerelés</v>
      </c>
      <c r="K790" s="53" t="s">
        <v>3007</v>
      </c>
      <c r="L790" s="35" t="str">
        <f t="shared" si="100"/>
        <v>Nyereg és tartozékai</v>
      </c>
      <c r="M790" s="35" t="s">
        <v>3008</v>
      </c>
      <c r="N790" s="35" t="str">
        <f t="shared" si="101"/>
        <v>Kengyel</v>
      </c>
      <c r="O790" s="35" t="s">
        <v>3018</v>
      </c>
      <c r="P790" s="35" t="str">
        <f t="shared" si="102"/>
        <v/>
      </c>
      <c r="Q790" s="35"/>
      <c r="R790" s="50" t="s">
        <v>3171</v>
      </c>
      <c r="S790" s="35" t="s">
        <v>2063</v>
      </c>
      <c r="T790" s="34">
        <v>0</v>
      </c>
      <c r="U790" s="35">
        <v>97</v>
      </c>
      <c r="V790" s="1" t="s">
        <v>2603</v>
      </c>
      <c r="W790" s="50">
        <v>0.3</v>
      </c>
      <c r="X790" s="35" t="str">
        <f>IFERROR(
    IF(ISNUMBER(MATCH(TRIM(CLEAN(SUBSTITUTE(SUBSTITUTE(Y790, CHAR(13), ""), CHAR(10), " "))), sizeList!A:A, 0)),
        INDEX(sizeList!B:B, MATCH(TRIM(CLEAN(SUBSTITUTE(SUBSTITUTE(Y790, CHAR(13), ""), CHAR(10), " "))), sizeList!A:A, 0)),
        IF(ISNUMBER(MATCH(Y790, sizeList!A:A, 0)),
            INDEX(sizeList!B:B, MATCH(Y790, sizeList!A:A, 0)),
            IF(ISNUMBER(MATCH(TRIM(CLEAN(SUBSTITUTE(SUBSTITUTE(Y790, CHAR(13), ""), CHAR(10), " "))), sizeList!B:B, 0)),
                INDEX(sizeList!B:B, MATCH(TRIM(CLEAN(SUBSTITUTE(SUBSTITUTE(Y790, CHAR(13), ""), CHAR(10), " "))), sizeList!B:B, 0)),
                IF(ISNUMBER(MATCH(Y790, sizeList!B:B, 0)),
                    INDEX(sizeList!B:B, MATCH(Y790, sizeList!B:B, 0)),
                    "")
            )
        )
    ),
    ""
)</f>
        <v>ONE</v>
      </c>
      <c r="Y790" s="35" t="s">
        <v>592</v>
      </c>
      <c r="Z790" s="35" t="s">
        <v>2652</v>
      </c>
      <c r="AA790" s="117" t="str">
        <f t="shared" si="103"/>
        <v>ROYAL BLUE</v>
      </c>
      <c r="AB790" s="7" t="str">
        <f>IF(AA790="", "", IFERROR(VLOOKUP(AA790, colorList!A:B,2,FALSE),""))</f>
        <v>királykék</v>
      </c>
      <c r="AC790" s="7" t="str">
        <f>IF(Z790="", "", IFERROR(VLOOKUP(Z790, colorList!A:B,2,FALSE),""))</f>
        <v>királykék</v>
      </c>
      <c r="AD790" s="7"/>
    </row>
    <row r="791" spans="1:30" ht="60" customHeight="1" x14ac:dyDescent="0.25">
      <c r="A791" s="53" t="s">
        <v>927</v>
      </c>
      <c r="B791" s="7" t="str" cm="1">
        <f t="array" ref="B791">ProcessN2(S791,A791,C791)</f>
        <v>ETH10001_BK</v>
      </c>
      <c r="C791" s="7" t="s">
        <v>1267</v>
      </c>
      <c r="D791" s="52" t="str">
        <f t="shared" si="96"/>
        <v>Equestro Junior biztonsági kengyel széles</v>
      </c>
      <c r="E791" s="52" t="s">
        <v>3253</v>
      </c>
      <c r="F791" s="52" t="str">
        <f t="shared" si="97"/>
        <v>Junior stirrups side opening and wide tread</v>
      </c>
      <c r="G791" s="52" t="s">
        <v>2943</v>
      </c>
      <c r="H791" s="116" t="str">
        <f t="shared" si="98"/>
        <v>Equestro</v>
      </c>
      <c r="I791" s="35" t="s">
        <v>3000</v>
      </c>
      <c r="J791" s="53" t="str">
        <f t="shared" si="99"/>
        <v>Lófelszerelés</v>
      </c>
      <c r="K791" s="53" t="s">
        <v>3007</v>
      </c>
      <c r="L791" s="35" t="str">
        <f t="shared" si="100"/>
        <v>Nyereg és tartozékai</v>
      </c>
      <c r="M791" s="35" t="s">
        <v>3008</v>
      </c>
      <c r="N791" s="35" t="str">
        <f t="shared" si="101"/>
        <v>Kengyel</v>
      </c>
      <c r="O791" s="35" t="s">
        <v>3018</v>
      </c>
      <c r="P791" s="35" t="str">
        <f t="shared" si="102"/>
        <v/>
      </c>
      <c r="Q791" s="35"/>
      <c r="R791" s="50" t="s">
        <v>3172</v>
      </c>
      <c r="S791" s="35" t="s">
        <v>2064</v>
      </c>
      <c r="T791" s="34">
        <v>0</v>
      </c>
      <c r="U791" s="35">
        <v>109</v>
      </c>
      <c r="V791" s="1" t="s">
        <v>2603</v>
      </c>
      <c r="W791" s="50">
        <v>0.3</v>
      </c>
      <c r="X791" s="35" t="str">
        <f>IFERROR(
    IF(ISNUMBER(MATCH(TRIM(CLEAN(SUBSTITUTE(SUBSTITUTE(Y791, CHAR(13), ""), CHAR(10), " "))), sizeList!A:A, 0)),
        INDEX(sizeList!B:B, MATCH(TRIM(CLEAN(SUBSTITUTE(SUBSTITUTE(Y791, CHAR(13), ""), CHAR(10), " "))), sizeList!A:A, 0)),
        IF(ISNUMBER(MATCH(Y791, sizeList!A:A, 0)),
            INDEX(sizeList!B:B, MATCH(Y791, sizeList!A:A, 0)),
            IF(ISNUMBER(MATCH(TRIM(CLEAN(SUBSTITUTE(SUBSTITUTE(Y791, CHAR(13), ""), CHAR(10), " "))), sizeList!B:B, 0)),
                INDEX(sizeList!B:B, MATCH(TRIM(CLEAN(SUBSTITUTE(SUBSTITUTE(Y791, CHAR(13), ""), CHAR(10), " "))), sizeList!B:B, 0)),
                IF(ISNUMBER(MATCH(Y791, sizeList!B:B, 0)),
                    INDEX(sizeList!B:B, MATCH(Y791, sizeList!B:B, 0)),
                    "")
            )
        )
    ),
    ""
)</f>
        <v>ONE</v>
      </c>
      <c r="Y791" s="35" t="s">
        <v>592</v>
      </c>
      <c r="Z791" s="35" t="s">
        <v>2604</v>
      </c>
      <c r="AA791" s="117" t="str">
        <f t="shared" si="103"/>
        <v>BLACK</v>
      </c>
      <c r="AB791" s="7" t="str">
        <f>IF(AA791="", "", IFERROR(VLOOKUP(AA791, colorList!A:B,2,FALSE),""))</f>
        <v>fekete</v>
      </c>
      <c r="AC791" s="7" t="str">
        <f>IF(Z791="", "", IFERROR(VLOOKUP(Z791, colorList!A:B,2,FALSE),""))</f>
        <v>fekete</v>
      </c>
      <c r="AD791" s="7"/>
    </row>
    <row r="792" spans="1:30" ht="60" customHeight="1" x14ac:dyDescent="0.25">
      <c r="A792" s="53" t="s">
        <v>927</v>
      </c>
      <c r="B792" s="7" t="str" cm="1">
        <f t="array" ref="B792">ProcessN2(S792,A792,C792)</f>
        <v>ETH10001_GY</v>
      </c>
      <c r="C792" s="7" t="s">
        <v>1264</v>
      </c>
      <c r="D792" s="52" t="str">
        <f t="shared" si="96"/>
        <v>Equestro Junior biztonsági kengyel széles</v>
      </c>
      <c r="E792" s="52" t="s">
        <v>3253</v>
      </c>
      <c r="F792" s="52" t="str">
        <f t="shared" si="97"/>
        <v>Junior stirrups side opening and wide tread</v>
      </c>
      <c r="G792" s="52" t="s">
        <v>2943</v>
      </c>
      <c r="H792" s="116" t="str">
        <f t="shared" si="98"/>
        <v>Equestro</v>
      </c>
      <c r="I792" s="35" t="s">
        <v>3000</v>
      </c>
      <c r="J792" s="53" t="str">
        <f t="shared" si="99"/>
        <v>Lófelszerelés</v>
      </c>
      <c r="K792" s="53" t="s">
        <v>3007</v>
      </c>
      <c r="L792" s="35" t="str">
        <f t="shared" si="100"/>
        <v>Nyereg és tartozékai</v>
      </c>
      <c r="M792" s="35" t="s">
        <v>3008</v>
      </c>
      <c r="N792" s="35" t="str">
        <f t="shared" si="101"/>
        <v>Kengyel</v>
      </c>
      <c r="O792" s="35" t="s">
        <v>3018</v>
      </c>
      <c r="P792" s="35" t="str">
        <f t="shared" si="102"/>
        <v/>
      </c>
      <c r="Q792" s="35"/>
      <c r="R792" s="50" t="s">
        <v>3172</v>
      </c>
      <c r="S792" s="35" t="s">
        <v>2065</v>
      </c>
      <c r="T792" s="34">
        <v>0</v>
      </c>
      <c r="U792" s="35">
        <v>109</v>
      </c>
      <c r="V792" s="1" t="s">
        <v>2603</v>
      </c>
      <c r="W792" s="50">
        <v>0.3</v>
      </c>
      <c r="X792" s="35" t="str">
        <f>IFERROR(
    IF(ISNUMBER(MATCH(TRIM(CLEAN(SUBSTITUTE(SUBSTITUTE(Y792, CHAR(13), ""), CHAR(10), " "))), sizeList!A:A, 0)),
        INDEX(sizeList!B:B, MATCH(TRIM(CLEAN(SUBSTITUTE(SUBSTITUTE(Y792, CHAR(13), ""), CHAR(10), " "))), sizeList!A:A, 0)),
        IF(ISNUMBER(MATCH(Y792, sizeList!A:A, 0)),
            INDEX(sizeList!B:B, MATCH(Y792, sizeList!A:A, 0)),
            IF(ISNUMBER(MATCH(TRIM(CLEAN(SUBSTITUTE(SUBSTITUTE(Y792, CHAR(13), ""), CHAR(10), " "))), sizeList!B:B, 0)),
                INDEX(sizeList!B:B, MATCH(TRIM(CLEAN(SUBSTITUTE(SUBSTITUTE(Y792, CHAR(13), ""), CHAR(10), " "))), sizeList!B:B, 0)),
                IF(ISNUMBER(MATCH(Y792, sizeList!B:B, 0)),
                    INDEX(sizeList!B:B, MATCH(Y792, sizeList!B:B, 0)),
                    "")
            )
        )
    ),
    ""
)</f>
        <v>ONE</v>
      </c>
      <c r="Y792" s="35" t="s">
        <v>592</v>
      </c>
      <c r="Z792" s="35" t="s">
        <v>2608</v>
      </c>
      <c r="AA792" s="117" t="str">
        <f t="shared" si="103"/>
        <v>GREY</v>
      </c>
      <c r="AB792" s="7" t="str">
        <f>IF(AA792="", "", IFERROR(VLOOKUP(AA792, colorList!A:B,2,FALSE),""))</f>
        <v>szürke</v>
      </c>
      <c r="AC792" s="7" t="str">
        <f>IF(Z792="", "", IFERROR(VLOOKUP(Z792, colorList!A:B,2,FALSE),""))</f>
        <v>szürke</v>
      </c>
      <c r="AD792" s="7"/>
    </row>
    <row r="793" spans="1:30" ht="60" customHeight="1" x14ac:dyDescent="0.25">
      <c r="A793" s="53" t="s">
        <v>927</v>
      </c>
      <c r="B793" s="7" t="str" cm="1">
        <f t="array" ref="B793">ProcessN2(S793,A793,C793)</f>
        <v>ETH10001_PK</v>
      </c>
      <c r="C793" s="7" t="s">
        <v>1265</v>
      </c>
      <c r="D793" s="52" t="str">
        <f t="shared" si="96"/>
        <v>Equestro Junior biztonsági kengyel széles</v>
      </c>
      <c r="E793" s="52" t="s">
        <v>3253</v>
      </c>
      <c r="F793" s="52" t="str">
        <f t="shared" si="97"/>
        <v>Junior stirrups side opening and wide tread</v>
      </c>
      <c r="G793" s="52" t="s">
        <v>2943</v>
      </c>
      <c r="H793" s="116" t="str">
        <f t="shared" si="98"/>
        <v>Equestro</v>
      </c>
      <c r="I793" s="35" t="s">
        <v>3000</v>
      </c>
      <c r="J793" s="53" t="str">
        <f t="shared" si="99"/>
        <v>Lófelszerelés</v>
      </c>
      <c r="K793" s="53" t="s">
        <v>3007</v>
      </c>
      <c r="L793" s="35" t="str">
        <f t="shared" si="100"/>
        <v>Nyereg és tartozékai</v>
      </c>
      <c r="M793" s="35" t="s">
        <v>3008</v>
      </c>
      <c r="N793" s="35" t="str">
        <f t="shared" si="101"/>
        <v>Kengyel</v>
      </c>
      <c r="O793" s="35" t="s">
        <v>3018</v>
      </c>
      <c r="P793" s="35" t="str">
        <f t="shared" si="102"/>
        <v/>
      </c>
      <c r="Q793" s="35"/>
      <c r="R793" s="50" t="s">
        <v>3172</v>
      </c>
      <c r="S793" s="35" t="s">
        <v>2066</v>
      </c>
      <c r="T793" s="34">
        <v>0</v>
      </c>
      <c r="U793" s="35">
        <v>109</v>
      </c>
      <c r="V793" s="1" t="s">
        <v>2603</v>
      </c>
      <c r="W793" s="50">
        <v>0.3</v>
      </c>
      <c r="X793" s="35" t="str">
        <f>IFERROR(
    IF(ISNUMBER(MATCH(TRIM(CLEAN(SUBSTITUTE(SUBSTITUTE(Y793, CHAR(13), ""), CHAR(10), " "))), sizeList!A:A, 0)),
        INDEX(sizeList!B:B, MATCH(TRIM(CLEAN(SUBSTITUTE(SUBSTITUTE(Y793, CHAR(13), ""), CHAR(10), " "))), sizeList!A:A, 0)),
        IF(ISNUMBER(MATCH(Y793, sizeList!A:A, 0)),
            INDEX(sizeList!B:B, MATCH(Y793, sizeList!A:A, 0)),
            IF(ISNUMBER(MATCH(TRIM(CLEAN(SUBSTITUTE(SUBSTITUTE(Y793, CHAR(13), ""), CHAR(10), " "))), sizeList!B:B, 0)),
                INDEX(sizeList!B:B, MATCH(TRIM(CLEAN(SUBSTITUTE(SUBSTITUTE(Y793, CHAR(13), ""), CHAR(10), " "))), sizeList!B:B, 0)),
                IF(ISNUMBER(MATCH(Y793, sizeList!B:B, 0)),
                    INDEX(sizeList!B:B, MATCH(Y793, sizeList!B:B, 0)),
                    "")
            )
        )
    ),
    ""
)</f>
        <v>ONE</v>
      </c>
      <c r="Y793" s="35" t="s">
        <v>592</v>
      </c>
      <c r="Z793" s="35" t="s">
        <v>2649</v>
      </c>
      <c r="AA793" s="117" t="str">
        <f t="shared" si="103"/>
        <v>PINK</v>
      </c>
      <c r="AB793" s="7" t="str">
        <f>IF(AA793="", "", IFERROR(VLOOKUP(AA793, colorList!A:B,2,FALSE),""))</f>
        <v>pink</v>
      </c>
      <c r="AC793" s="7" t="str">
        <f>IF(Z793="", "", IFERROR(VLOOKUP(Z793, colorList!A:B,2,FALSE),""))</f>
        <v>pink</v>
      </c>
      <c r="AD793" s="7"/>
    </row>
    <row r="794" spans="1:30" ht="60" customHeight="1" x14ac:dyDescent="0.25">
      <c r="A794" s="53" t="s">
        <v>927</v>
      </c>
      <c r="B794" s="7" t="str" cm="1">
        <f t="array" ref="B794">ProcessN2(S794,A794,C794)</f>
        <v>ETH10001_RE</v>
      </c>
      <c r="C794" s="7" t="s">
        <v>1175</v>
      </c>
      <c r="D794" s="52" t="str">
        <f t="shared" si="96"/>
        <v>Equestro Junior biztonsági kengyel széles</v>
      </c>
      <c r="E794" s="52" t="s">
        <v>3253</v>
      </c>
      <c r="F794" s="52" t="str">
        <f t="shared" si="97"/>
        <v>Junior stirrups side opening and wide tread</v>
      </c>
      <c r="G794" s="52" t="s">
        <v>2943</v>
      </c>
      <c r="H794" s="116" t="str">
        <f t="shared" si="98"/>
        <v>Equestro</v>
      </c>
      <c r="I794" s="35" t="s">
        <v>3000</v>
      </c>
      <c r="J794" s="53" t="str">
        <f t="shared" si="99"/>
        <v>Lófelszerelés</v>
      </c>
      <c r="K794" s="53" t="s">
        <v>3007</v>
      </c>
      <c r="L794" s="35" t="str">
        <f t="shared" si="100"/>
        <v>Nyereg és tartozékai</v>
      </c>
      <c r="M794" s="35" t="s">
        <v>3008</v>
      </c>
      <c r="N794" s="35" t="str">
        <f t="shared" si="101"/>
        <v>Kengyel</v>
      </c>
      <c r="O794" s="35" t="s">
        <v>3018</v>
      </c>
      <c r="P794" s="35" t="str">
        <f t="shared" si="102"/>
        <v/>
      </c>
      <c r="Q794" s="35"/>
      <c r="R794" s="50" t="s">
        <v>3172</v>
      </c>
      <c r="S794" s="35" t="s">
        <v>2067</v>
      </c>
      <c r="T794" s="34">
        <v>0</v>
      </c>
      <c r="U794" s="35">
        <v>109</v>
      </c>
      <c r="V794" s="1" t="s">
        <v>2603</v>
      </c>
      <c r="W794" s="50">
        <v>0.3</v>
      </c>
      <c r="X794" s="35" t="str">
        <f>IFERROR(
    IF(ISNUMBER(MATCH(TRIM(CLEAN(SUBSTITUTE(SUBSTITUTE(Y794, CHAR(13), ""), CHAR(10), " "))), sizeList!A:A, 0)),
        INDEX(sizeList!B:B, MATCH(TRIM(CLEAN(SUBSTITUTE(SUBSTITUTE(Y794, CHAR(13), ""), CHAR(10), " "))), sizeList!A:A, 0)),
        IF(ISNUMBER(MATCH(Y794, sizeList!A:A, 0)),
            INDEX(sizeList!B:B, MATCH(Y794, sizeList!A:A, 0)),
            IF(ISNUMBER(MATCH(TRIM(CLEAN(SUBSTITUTE(SUBSTITUTE(Y794, CHAR(13), ""), CHAR(10), " "))), sizeList!B:B, 0)),
                INDEX(sizeList!B:B, MATCH(TRIM(CLEAN(SUBSTITUTE(SUBSTITUTE(Y794, CHAR(13), ""), CHAR(10), " "))), sizeList!B:B, 0)),
                IF(ISNUMBER(MATCH(Y794, sizeList!B:B, 0)),
                    INDEX(sizeList!B:B, MATCH(Y794, sizeList!B:B, 0)),
                    "")
            )
        )
    ),
    ""
)</f>
        <v>ONE</v>
      </c>
      <c r="Y794" s="35" t="s">
        <v>592</v>
      </c>
      <c r="Z794" s="35" t="s">
        <v>2640</v>
      </c>
      <c r="AA794" s="117" t="str">
        <f t="shared" si="103"/>
        <v>RED</v>
      </c>
      <c r="AB794" s="7" t="str">
        <f>IF(AA794="", "", IFERROR(VLOOKUP(AA794, colorList!A:B,2,FALSE),""))</f>
        <v>piros</v>
      </c>
      <c r="AC794" s="7" t="str">
        <f>IF(Z794="", "", IFERROR(VLOOKUP(Z794, colorList!A:B,2,FALSE),""))</f>
        <v>piros</v>
      </c>
      <c r="AD794" s="7"/>
    </row>
    <row r="795" spans="1:30" ht="60" customHeight="1" x14ac:dyDescent="0.25">
      <c r="A795" s="53" t="s">
        <v>927</v>
      </c>
      <c r="B795" s="53" t="s">
        <v>3759</v>
      </c>
      <c r="C795" s="7" t="s">
        <v>1266</v>
      </c>
      <c r="D795" s="52" t="str">
        <f t="shared" si="96"/>
        <v>Equestro Junior biztonsági kengyel széles</v>
      </c>
      <c r="E795" s="52" t="s">
        <v>3253</v>
      </c>
      <c r="F795" s="52" t="str">
        <f t="shared" si="97"/>
        <v>Junior stirrups side opening and wide tread</v>
      </c>
      <c r="G795" s="52" t="s">
        <v>2943</v>
      </c>
      <c r="H795" s="116" t="str">
        <f t="shared" si="98"/>
        <v>Equestro</v>
      </c>
      <c r="I795" s="35" t="s">
        <v>3000</v>
      </c>
      <c r="J795" s="53" t="str">
        <f t="shared" si="99"/>
        <v>Lófelszerelés</v>
      </c>
      <c r="K795" s="53" t="s">
        <v>3007</v>
      </c>
      <c r="L795" s="35" t="str">
        <f t="shared" si="100"/>
        <v>Nyereg és tartozékai</v>
      </c>
      <c r="M795" s="35" t="s">
        <v>3008</v>
      </c>
      <c r="N795" s="35" t="str">
        <f t="shared" si="101"/>
        <v>Kengyel</v>
      </c>
      <c r="O795" s="35" t="s">
        <v>3018</v>
      </c>
      <c r="P795" s="35" t="str">
        <f t="shared" si="102"/>
        <v/>
      </c>
      <c r="Q795" s="35"/>
      <c r="R795" s="50" t="s">
        <v>3172</v>
      </c>
      <c r="S795" s="35" t="s">
        <v>2068</v>
      </c>
      <c r="T795" s="34">
        <v>0</v>
      </c>
      <c r="U795" s="35">
        <v>109</v>
      </c>
      <c r="V795" s="1" t="s">
        <v>2603</v>
      </c>
      <c r="W795" s="50">
        <v>0.3</v>
      </c>
      <c r="X795" s="35" t="str">
        <f>IFERROR(
    IF(ISNUMBER(MATCH(TRIM(CLEAN(SUBSTITUTE(SUBSTITUTE(Y795, CHAR(13), ""), CHAR(10), " "))), sizeList!A:A, 0)),
        INDEX(sizeList!B:B, MATCH(TRIM(CLEAN(SUBSTITUTE(SUBSTITUTE(Y795, CHAR(13), ""), CHAR(10), " "))), sizeList!A:A, 0)),
        IF(ISNUMBER(MATCH(Y795, sizeList!A:A, 0)),
            INDEX(sizeList!B:B, MATCH(Y795, sizeList!A:A, 0)),
            IF(ISNUMBER(MATCH(TRIM(CLEAN(SUBSTITUTE(SUBSTITUTE(Y795, CHAR(13), ""), CHAR(10), " "))), sizeList!B:B, 0)),
                INDEX(sizeList!B:B, MATCH(TRIM(CLEAN(SUBSTITUTE(SUBSTITUTE(Y795, CHAR(13), ""), CHAR(10), " "))), sizeList!B:B, 0)),
                IF(ISNUMBER(MATCH(Y795, sizeList!B:B, 0)),
                    INDEX(sizeList!B:B, MATCH(Y795, sizeList!B:B, 0)),
                    "")
            )
        )
    ),
    ""
)</f>
        <v>ONE</v>
      </c>
      <c r="Y795" s="35" t="s">
        <v>592</v>
      </c>
      <c r="Z795" s="35" t="s">
        <v>2652</v>
      </c>
      <c r="AA795" s="117" t="str">
        <f t="shared" si="103"/>
        <v>ROYAL BLUE</v>
      </c>
      <c r="AB795" s="7" t="str">
        <f>IF(AA795="", "", IFERROR(VLOOKUP(AA795, colorList!A:B,2,FALSE),""))</f>
        <v>királykék</v>
      </c>
      <c r="AC795" s="7" t="str">
        <f>IF(Z795="", "", IFERROR(VLOOKUP(Z795, colorList!A:B,2,FALSE),""))</f>
        <v>királykék</v>
      </c>
      <c r="AD795" s="7"/>
    </row>
    <row r="796" spans="1:30" ht="60" customHeight="1" x14ac:dyDescent="0.25">
      <c r="A796" s="53" t="s">
        <v>956</v>
      </c>
      <c r="B796" s="7" t="str" cm="1">
        <f t="array" ref="B796">ProcessN2(S796,A796,C796)</f>
        <v>LU00010_BB</v>
      </c>
      <c r="C796" s="7" t="s">
        <v>1336</v>
      </c>
      <c r="D796" s="52" t="str">
        <f t="shared" si="96"/>
        <v>Umbria Eco-Line vezetőszár</v>
      </c>
      <c r="E796" s="52" t="s">
        <v>2847</v>
      </c>
      <c r="F796" s="52" t="str">
        <f t="shared" si="97"/>
        <v>ECO-LINE NYLON LEAD</v>
      </c>
      <c r="G796" s="52" t="s">
        <v>2972</v>
      </c>
      <c r="H796" s="116" t="str">
        <f t="shared" si="98"/>
        <v>Umbria Equitazione</v>
      </c>
      <c r="I796" s="35" t="s">
        <v>3003</v>
      </c>
      <c r="J796" s="53" t="str">
        <f t="shared" si="99"/>
        <v>Lófelszerelés</v>
      </c>
      <c r="K796" s="53" t="s">
        <v>3007</v>
      </c>
      <c r="L796" s="35" t="str">
        <f t="shared" si="100"/>
        <v>Kötőfék és vezetőszár</v>
      </c>
      <c r="M796" s="35" t="s">
        <v>3024</v>
      </c>
      <c r="N796" s="35" t="str">
        <f t="shared" si="101"/>
        <v>Vezetőszár</v>
      </c>
      <c r="O796" s="35" t="s">
        <v>3026</v>
      </c>
      <c r="P796" s="35" t="str">
        <f t="shared" si="102"/>
        <v/>
      </c>
      <c r="Q796" s="35"/>
      <c r="R796" s="63" t="s">
        <v>3198</v>
      </c>
      <c r="S796" s="35" t="s">
        <v>2389</v>
      </c>
      <c r="T796" s="34">
        <v>0</v>
      </c>
      <c r="U796" s="35">
        <v>10</v>
      </c>
      <c r="V796" s="1" t="s">
        <v>2603</v>
      </c>
      <c r="W796" s="35">
        <v>0.5</v>
      </c>
      <c r="X796" s="35" t="str">
        <f>IFERROR(
    IF(ISNUMBER(MATCH(TRIM(CLEAN(SUBSTITUTE(SUBSTITUTE(Y796, CHAR(13), ""), CHAR(10), " "))), sizeList!A:A, 0)),
        INDEX(sizeList!B:B, MATCH(TRIM(CLEAN(SUBSTITUTE(SUBSTITUTE(Y796, CHAR(13), ""), CHAR(10), " "))), sizeList!A:A, 0)),
        IF(ISNUMBER(MATCH(Y796, sizeList!A:A, 0)),
            INDEX(sizeList!B:B, MATCH(Y796, sizeList!A:A, 0)),
            IF(ISNUMBER(MATCH(TRIM(CLEAN(SUBSTITUTE(SUBSTITUTE(Y796, CHAR(13), ""), CHAR(10), " "))), sizeList!B:B, 0)),
                INDEX(sizeList!B:B, MATCH(TRIM(CLEAN(SUBSTITUTE(SUBSTITUTE(Y796, CHAR(13), ""), CHAR(10), " "))), sizeList!B:B, 0)),
                IF(ISNUMBER(MATCH(Y796, sizeList!B:B, 0)),
                    INDEX(sizeList!B:B, MATCH(Y796, sizeList!B:B, 0)),
                    "")
            )
        )
    ),
    ""
)</f>
        <v/>
      </c>
      <c r="Y796" s="35"/>
      <c r="Z796" s="35" t="s">
        <v>2673</v>
      </c>
      <c r="AA796" s="117" t="str">
        <f t="shared" si="103"/>
        <v>BABY BLUE</v>
      </c>
      <c r="AB796" s="7" t="str">
        <f>IF(AA796="", "", IFERROR(VLOOKUP(AA796, colorList!A:B,2,FALSE),""))</f>
        <v>babakék</v>
      </c>
      <c r="AC796" s="7" t="str">
        <f>IF(Z796="", "", IFERROR(VLOOKUP(Z796, colorList!A:B,2,FALSE),""))</f>
        <v>babakék</v>
      </c>
      <c r="AD796" s="7"/>
    </row>
    <row r="797" spans="1:30" ht="60" customHeight="1" x14ac:dyDescent="0.25">
      <c r="A797" s="53" t="s">
        <v>956</v>
      </c>
      <c r="B797" s="7" t="str" cm="1">
        <f t="array" ref="B797">ProcessN2(S797,A797,C797)</f>
        <v>LU00010_BG</v>
      </c>
      <c r="C797" s="7" t="s">
        <v>1189</v>
      </c>
      <c r="D797" s="52" t="str">
        <f t="shared" si="96"/>
        <v>Umbria Eco-Line vezetőszár</v>
      </c>
      <c r="E797" s="52" t="s">
        <v>2847</v>
      </c>
      <c r="F797" s="52" t="str">
        <f t="shared" si="97"/>
        <v>ECO-LINE NYLON LEAD</v>
      </c>
      <c r="G797" s="52" t="s">
        <v>2972</v>
      </c>
      <c r="H797" s="116" t="str">
        <f t="shared" si="98"/>
        <v>Umbria Equitazione</v>
      </c>
      <c r="I797" s="35" t="s">
        <v>3003</v>
      </c>
      <c r="J797" s="53" t="str">
        <f t="shared" si="99"/>
        <v>Lófelszerelés</v>
      </c>
      <c r="K797" s="53" t="s">
        <v>3007</v>
      </c>
      <c r="L797" s="35" t="str">
        <f t="shared" si="100"/>
        <v>Kötőfék és vezetőszár</v>
      </c>
      <c r="M797" s="35" t="s">
        <v>3024</v>
      </c>
      <c r="N797" s="35" t="str">
        <f t="shared" si="101"/>
        <v>Vezetőszár</v>
      </c>
      <c r="O797" s="35" t="s">
        <v>3026</v>
      </c>
      <c r="P797" s="35" t="str">
        <f t="shared" si="102"/>
        <v/>
      </c>
      <c r="Q797" s="35"/>
      <c r="R797" s="63" t="s">
        <v>3198</v>
      </c>
      <c r="S797" s="35" t="s">
        <v>2390</v>
      </c>
      <c r="T797" s="34">
        <v>0</v>
      </c>
      <c r="U797" s="35">
        <v>10</v>
      </c>
      <c r="V797" s="1" t="s">
        <v>2603</v>
      </c>
      <c r="W797" s="35">
        <v>0.5</v>
      </c>
      <c r="X797" s="35" t="str">
        <f>IFERROR(
    IF(ISNUMBER(MATCH(TRIM(CLEAN(SUBSTITUTE(SUBSTITUTE(Y797, CHAR(13), ""), CHAR(10), " "))), sizeList!A:A, 0)),
        INDEX(sizeList!B:B, MATCH(TRIM(CLEAN(SUBSTITUTE(SUBSTITUTE(Y797, CHAR(13), ""), CHAR(10), " "))), sizeList!A:A, 0)),
        IF(ISNUMBER(MATCH(Y797, sizeList!A:A, 0)),
            INDEX(sizeList!B:B, MATCH(Y797, sizeList!A:A, 0)),
            IF(ISNUMBER(MATCH(TRIM(CLEAN(SUBSTITUTE(SUBSTITUTE(Y797, CHAR(13), ""), CHAR(10), " "))), sizeList!B:B, 0)),
                INDEX(sizeList!B:B, MATCH(TRIM(CLEAN(SUBSTITUTE(SUBSTITUTE(Y797, CHAR(13), ""), CHAR(10), " "))), sizeList!B:B, 0)),
                IF(ISNUMBER(MATCH(Y797, sizeList!B:B, 0)),
                    INDEX(sizeList!B:B, MATCH(Y797, sizeList!B:B, 0)),
                    "")
            )
        )
    ),
    ""
)</f>
        <v/>
      </c>
      <c r="Y797" s="35"/>
      <c r="Z797" s="35" t="s">
        <v>2644</v>
      </c>
      <c r="AA797" s="117" t="str">
        <f t="shared" si="103"/>
        <v>BURGUNDY</v>
      </c>
      <c r="AB797" s="7" t="str">
        <f>IF(AA797="", "", IFERROR(VLOOKUP(AA797, colorList!A:B,2,FALSE),""))</f>
        <v>bordó</v>
      </c>
      <c r="AC797" s="7" t="str">
        <f>IF(Z797="", "", IFERROR(VLOOKUP(Z797, colorList!A:B,2,FALSE),""))</f>
        <v>bordó</v>
      </c>
      <c r="AD797" s="7"/>
    </row>
    <row r="798" spans="1:30" s="62" customFormat="1" ht="60" customHeight="1" x14ac:dyDescent="0.25">
      <c r="A798" s="53" t="s">
        <v>956</v>
      </c>
      <c r="B798" s="7" t="str" cm="1">
        <f t="array" ref="B798">ProcessN2(S798,A798,C798)</f>
        <v>LU00010_BK</v>
      </c>
      <c r="C798" s="7" t="s">
        <v>1169</v>
      </c>
      <c r="D798" s="52" t="str">
        <f t="shared" si="96"/>
        <v>Umbria Eco-Line vezetőszár</v>
      </c>
      <c r="E798" s="52" t="s">
        <v>2847</v>
      </c>
      <c r="F798" s="52" t="str">
        <f t="shared" si="97"/>
        <v>ECO-LINE NYLON LEAD</v>
      </c>
      <c r="G798" s="52" t="s">
        <v>2972</v>
      </c>
      <c r="H798" s="117" t="str">
        <f t="shared" si="98"/>
        <v>Umbria Equitazione</v>
      </c>
      <c r="I798" s="35" t="s">
        <v>3003</v>
      </c>
      <c r="J798" s="53" t="str">
        <f t="shared" si="99"/>
        <v>Lófelszerelés</v>
      </c>
      <c r="K798" s="53" t="s">
        <v>3007</v>
      </c>
      <c r="L798" s="35" t="str">
        <f t="shared" si="100"/>
        <v>Kötőfék és vezetőszár</v>
      </c>
      <c r="M798" s="35" t="s">
        <v>3024</v>
      </c>
      <c r="N798" s="35" t="str">
        <f t="shared" si="101"/>
        <v>Vezetőszár</v>
      </c>
      <c r="O798" s="35" t="s">
        <v>3026</v>
      </c>
      <c r="P798" s="35" t="str">
        <f t="shared" si="102"/>
        <v/>
      </c>
      <c r="Q798" s="35"/>
      <c r="R798" s="63" t="s">
        <v>3198</v>
      </c>
      <c r="S798" s="35" t="s">
        <v>2391</v>
      </c>
      <c r="T798" s="34">
        <v>0</v>
      </c>
      <c r="U798" s="35">
        <v>10</v>
      </c>
      <c r="V798" s="1" t="s">
        <v>2603</v>
      </c>
      <c r="W798" s="35">
        <v>0.5</v>
      </c>
      <c r="X798" s="35" t="str">
        <f>IFERROR(
    IF(ISNUMBER(MATCH(TRIM(CLEAN(SUBSTITUTE(SUBSTITUTE(Y798, CHAR(13), ""), CHAR(10), " "))), sizeList!A:A, 0)),
        INDEX(sizeList!B:B, MATCH(TRIM(CLEAN(SUBSTITUTE(SUBSTITUTE(Y798, CHAR(13), ""), CHAR(10), " "))), sizeList!A:A, 0)),
        IF(ISNUMBER(MATCH(Y798, sizeList!A:A, 0)),
            INDEX(sizeList!B:B, MATCH(Y798, sizeList!A:A, 0)),
            IF(ISNUMBER(MATCH(TRIM(CLEAN(SUBSTITUTE(SUBSTITUTE(Y798, CHAR(13), ""), CHAR(10), " "))), sizeList!B:B, 0)),
                INDEX(sizeList!B:B, MATCH(TRIM(CLEAN(SUBSTITUTE(SUBSTITUTE(Y798, CHAR(13), ""), CHAR(10), " "))), sizeList!B:B, 0)),
                IF(ISNUMBER(MATCH(Y798, sizeList!B:B, 0)),
                    INDEX(sizeList!B:B, MATCH(Y798, sizeList!B:B, 0)),
                    "")
            )
        )
    ),
    ""
)</f>
        <v/>
      </c>
      <c r="Y798" s="35"/>
      <c r="Z798" s="35" t="s">
        <v>2604</v>
      </c>
      <c r="AA798" s="117" t="str">
        <f t="shared" si="103"/>
        <v>BLACK</v>
      </c>
      <c r="AB798" s="7" t="str">
        <f>IF(AA798="", "", IFERROR(VLOOKUP(AA798, colorList!A:B,2,FALSE),""))</f>
        <v>fekete</v>
      </c>
      <c r="AC798" s="7" t="str">
        <f>IF(Z798="", "", IFERROR(VLOOKUP(Z798, colorList!A:B,2,FALSE),""))</f>
        <v>fekete</v>
      </c>
    </row>
    <row r="799" spans="1:30" ht="60" customHeight="1" x14ac:dyDescent="0.25">
      <c r="A799" s="53" t="s">
        <v>956</v>
      </c>
      <c r="B799" s="7" t="str" cm="1">
        <f t="array" ref="B799">ProcessN2(S799,A799,C799)</f>
        <v>LU00010_BN</v>
      </c>
      <c r="C799" s="7" t="s">
        <v>1190</v>
      </c>
      <c r="D799" s="52" t="str">
        <f t="shared" si="96"/>
        <v>Umbria Eco-Line vezetőszár</v>
      </c>
      <c r="E799" s="52" t="s">
        <v>2847</v>
      </c>
      <c r="F799" s="52" t="str">
        <f t="shared" si="97"/>
        <v>ECO-LINE NYLON LEAD</v>
      </c>
      <c r="G799" s="52" t="s">
        <v>2972</v>
      </c>
      <c r="H799" s="116" t="str">
        <f t="shared" si="98"/>
        <v>Umbria Equitazione</v>
      </c>
      <c r="I799" s="35" t="s">
        <v>3003</v>
      </c>
      <c r="J799" s="53" t="str">
        <f t="shared" si="99"/>
        <v>Lófelszerelés</v>
      </c>
      <c r="K799" s="53" t="s">
        <v>3007</v>
      </c>
      <c r="L799" s="35" t="str">
        <f t="shared" si="100"/>
        <v>Kötőfék és vezetőszár</v>
      </c>
      <c r="M799" s="35" t="s">
        <v>3024</v>
      </c>
      <c r="N799" s="35" t="str">
        <f t="shared" si="101"/>
        <v>Vezetőszár</v>
      </c>
      <c r="O799" s="35" t="s">
        <v>3026</v>
      </c>
      <c r="P799" s="35" t="str">
        <f t="shared" si="102"/>
        <v/>
      </c>
      <c r="Q799" s="35"/>
      <c r="R799" s="63" t="s">
        <v>3198</v>
      </c>
      <c r="S799" s="35" t="s">
        <v>2392</v>
      </c>
      <c r="T799" s="34">
        <v>0</v>
      </c>
      <c r="U799" s="35">
        <v>10</v>
      </c>
      <c r="V799" s="1" t="s">
        <v>2603</v>
      </c>
      <c r="W799" s="35">
        <v>0.5</v>
      </c>
      <c r="X799" s="35" t="str">
        <f>IFERROR(
    IF(ISNUMBER(MATCH(TRIM(CLEAN(SUBSTITUTE(SUBSTITUTE(Y799, CHAR(13), ""), CHAR(10), " "))), sizeList!A:A, 0)),
        INDEX(sizeList!B:B, MATCH(TRIM(CLEAN(SUBSTITUTE(SUBSTITUTE(Y799, CHAR(13), ""), CHAR(10), " "))), sizeList!A:A, 0)),
        IF(ISNUMBER(MATCH(Y799, sizeList!A:A, 0)),
            INDEX(sizeList!B:B, MATCH(Y799, sizeList!A:A, 0)),
            IF(ISNUMBER(MATCH(TRIM(CLEAN(SUBSTITUTE(SUBSTITUTE(Y799, CHAR(13), ""), CHAR(10), " "))), sizeList!B:B, 0)),
                INDEX(sizeList!B:B, MATCH(TRIM(CLEAN(SUBSTITUTE(SUBSTITUTE(Y799, CHAR(13), ""), CHAR(10), " "))), sizeList!B:B, 0)),
                IF(ISNUMBER(MATCH(Y799, sizeList!B:B, 0)),
                    INDEX(sizeList!B:B, MATCH(Y799, sizeList!B:B, 0)),
                    "")
            )
        )
    ),
    ""
)</f>
        <v/>
      </c>
      <c r="Y799" s="35"/>
      <c r="Z799" s="35" t="s">
        <v>2609</v>
      </c>
      <c r="AA799" s="117" t="str">
        <f t="shared" si="103"/>
        <v>BROWN</v>
      </c>
      <c r="AB799" s="7" t="str">
        <f>IF(AA799="", "", IFERROR(VLOOKUP(AA799, colorList!A:B,2,FALSE),""))</f>
        <v>barna</v>
      </c>
      <c r="AC799" s="7" t="str">
        <f>IF(Z799="", "", IFERROR(VLOOKUP(Z799, colorList!A:B,2,FALSE),""))</f>
        <v>barna</v>
      </c>
      <c r="AD799" s="7"/>
    </row>
    <row r="800" spans="1:30" ht="60" customHeight="1" x14ac:dyDescent="0.25">
      <c r="A800" s="53" t="s">
        <v>956</v>
      </c>
      <c r="B800" s="7" t="str" cm="1">
        <f t="array" ref="B800">ProcessN2(S800,A800,C800)</f>
        <v>LU00010_GG</v>
      </c>
      <c r="C800" s="7" t="s">
        <v>1337</v>
      </c>
      <c r="D800" s="52" t="str">
        <f t="shared" si="96"/>
        <v>Umbria Eco-Line vezetőszár</v>
      </c>
      <c r="E800" s="52" t="s">
        <v>2847</v>
      </c>
      <c r="F800" s="52" t="str">
        <f t="shared" si="97"/>
        <v>ECO-LINE NYLON LEAD</v>
      </c>
      <c r="G800" s="52" t="s">
        <v>2972</v>
      </c>
      <c r="H800" s="116" t="str">
        <f t="shared" si="98"/>
        <v>Umbria Equitazione</v>
      </c>
      <c r="I800" s="35" t="s">
        <v>3003</v>
      </c>
      <c r="J800" s="53" t="str">
        <f t="shared" si="99"/>
        <v>Lófelszerelés</v>
      </c>
      <c r="K800" s="53" t="s">
        <v>3007</v>
      </c>
      <c r="L800" s="35" t="str">
        <f t="shared" si="100"/>
        <v>Kötőfék és vezetőszár</v>
      </c>
      <c r="M800" s="35" t="s">
        <v>3024</v>
      </c>
      <c r="N800" s="35" t="str">
        <f t="shared" si="101"/>
        <v>Vezetőszár</v>
      </c>
      <c r="O800" s="35" t="s">
        <v>3026</v>
      </c>
      <c r="P800" s="35" t="str">
        <f t="shared" si="102"/>
        <v/>
      </c>
      <c r="Q800" s="35"/>
      <c r="R800" s="63" t="s">
        <v>3198</v>
      </c>
      <c r="S800" s="35" t="s">
        <v>2393</v>
      </c>
      <c r="T800" s="34">
        <v>0</v>
      </c>
      <c r="U800" s="35">
        <v>10</v>
      </c>
      <c r="V800" s="1" t="s">
        <v>2603</v>
      </c>
      <c r="W800" s="35">
        <v>0.5</v>
      </c>
      <c r="X800" s="35" t="str">
        <f>IFERROR(
    IF(ISNUMBER(MATCH(TRIM(CLEAN(SUBSTITUTE(SUBSTITUTE(Y800, CHAR(13), ""), CHAR(10), " "))), sizeList!A:A, 0)),
        INDEX(sizeList!B:B, MATCH(TRIM(CLEAN(SUBSTITUTE(SUBSTITUTE(Y800, CHAR(13), ""), CHAR(10), " "))), sizeList!A:A, 0)),
        IF(ISNUMBER(MATCH(Y800, sizeList!A:A, 0)),
            INDEX(sizeList!B:B, MATCH(Y800, sizeList!A:A, 0)),
            IF(ISNUMBER(MATCH(TRIM(CLEAN(SUBSTITUTE(SUBSTITUTE(Y800, CHAR(13), ""), CHAR(10), " "))), sizeList!B:B, 0)),
                INDEX(sizeList!B:B, MATCH(TRIM(CLEAN(SUBSTITUTE(SUBSTITUTE(Y800, CHAR(13), ""), CHAR(10), " "))), sizeList!B:B, 0)),
                IF(ISNUMBER(MATCH(Y800, sizeList!B:B, 0)),
                    INDEX(sizeList!B:B, MATCH(Y800, sizeList!B:B, 0)),
                    "")
            )
        )
    ),
    ""
)</f>
        <v/>
      </c>
      <c r="Y800" s="35"/>
      <c r="Z800" s="35" t="s">
        <v>2658</v>
      </c>
      <c r="AA800" s="117" t="str">
        <f t="shared" si="103"/>
        <v>GRASS GREEN</v>
      </c>
      <c r="AB800" s="7" t="str">
        <f>IF(AA800="", "", IFERROR(VLOOKUP(AA800, colorList!A:B,2,FALSE),""))</f>
        <v>fű zöld</v>
      </c>
      <c r="AC800" s="7" t="str">
        <f>IF(Z800="", "", IFERROR(VLOOKUP(Z800, colorList!A:B,2,FALSE),""))</f>
        <v>fű zöld</v>
      </c>
      <c r="AD800" s="7"/>
    </row>
    <row r="801" spans="1:30" ht="60" customHeight="1" x14ac:dyDescent="0.25">
      <c r="A801" s="53" t="s">
        <v>956</v>
      </c>
      <c r="B801" s="7" t="str" cm="1">
        <f t="array" ref="B801">ProcessN2(S801,A801,C801)</f>
        <v>LU00010_HG</v>
      </c>
      <c r="C801" s="7" t="s">
        <v>1338</v>
      </c>
      <c r="D801" s="52" t="str">
        <f t="shared" si="96"/>
        <v>Umbria Eco-Line vezetőszár</v>
      </c>
      <c r="E801" s="52" t="s">
        <v>2847</v>
      </c>
      <c r="F801" s="52" t="str">
        <f t="shared" si="97"/>
        <v>ECO-LINE NYLON LEAD</v>
      </c>
      <c r="G801" s="52" t="s">
        <v>2972</v>
      </c>
      <c r="H801" s="116" t="str">
        <f t="shared" si="98"/>
        <v>Umbria Equitazione</v>
      </c>
      <c r="I801" s="35" t="s">
        <v>3003</v>
      </c>
      <c r="J801" s="53" t="str">
        <f t="shared" si="99"/>
        <v>Lófelszerelés</v>
      </c>
      <c r="K801" s="53" t="s">
        <v>3007</v>
      </c>
      <c r="L801" s="35" t="str">
        <f t="shared" si="100"/>
        <v>Kötőfék és vezetőszár</v>
      </c>
      <c r="M801" s="35" t="s">
        <v>3024</v>
      </c>
      <c r="N801" s="35" t="str">
        <f t="shared" si="101"/>
        <v>Vezetőszár</v>
      </c>
      <c r="O801" s="35" t="s">
        <v>3026</v>
      </c>
      <c r="P801" s="35" t="str">
        <f t="shared" si="102"/>
        <v/>
      </c>
      <c r="Q801" s="35"/>
      <c r="R801" s="63" t="s">
        <v>3198</v>
      </c>
      <c r="S801" s="35" t="s">
        <v>2394</v>
      </c>
      <c r="T801" s="34">
        <v>0</v>
      </c>
      <c r="U801" s="35">
        <v>10</v>
      </c>
      <c r="V801" s="1" t="s">
        <v>2603</v>
      </c>
      <c r="W801" s="35">
        <v>0.5</v>
      </c>
      <c r="X801" s="35" t="str">
        <f>IFERROR(
    IF(ISNUMBER(MATCH(TRIM(CLEAN(SUBSTITUTE(SUBSTITUTE(Y801, CHAR(13), ""), CHAR(10), " "))), sizeList!A:A, 0)),
        INDEX(sizeList!B:B, MATCH(TRIM(CLEAN(SUBSTITUTE(SUBSTITUTE(Y801, CHAR(13), ""), CHAR(10), " "))), sizeList!A:A, 0)),
        IF(ISNUMBER(MATCH(Y801, sizeList!A:A, 0)),
            INDEX(sizeList!B:B, MATCH(Y801, sizeList!A:A, 0)),
            IF(ISNUMBER(MATCH(TRIM(CLEAN(SUBSTITUTE(SUBSTITUTE(Y801, CHAR(13), ""), CHAR(10), " "))), sizeList!B:B, 0)),
                INDEX(sizeList!B:B, MATCH(TRIM(CLEAN(SUBSTITUTE(SUBSTITUTE(Y801, CHAR(13), ""), CHAR(10), " "))), sizeList!B:B, 0)),
                IF(ISNUMBER(MATCH(Y801, sizeList!B:B, 0)),
                    INDEX(sizeList!B:B, MATCH(Y801, sizeList!B:B, 0)),
                    "")
            )
        )
    ),
    ""
)</f>
        <v/>
      </c>
      <c r="Y801" s="35"/>
      <c r="Z801" s="35" t="s">
        <v>2659</v>
      </c>
      <c r="AA801" s="117" t="str">
        <f t="shared" si="103"/>
        <v>HUNTER GREEN</v>
      </c>
      <c r="AB801" s="7" t="str">
        <f>IF(AA801="", "", IFERROR(VLOOKUP(AA801, colorList!A:B,2,FALSE),""))</f>
        <v>vadász zöld</v>
      </c>
      <c r="AC801" s="7" t="str">
        <f>IF(Z801="", "", IFERROR(VLOOKUP(Z801, colorList!A:B,2,FALSE),""))</f>
        <v>vadász zöld</v>
      </c>
      <c r="AD801" s="7"/>
    </row>
    <row r="802" spans="1:30" ht="60" customHeight="1" x14ac:dyDescent="0.25">
      <c r="A802" s="53" t="s">
        <v>956</v>
      </c>
      <c r="B802" s="7" t="str" cm="1">
        <f t="array" ref="B802">ProcessN2(S802,A802,C802)</f>
        <v>LU00010_LIM</v>
      </c>
      <c r="C802" s="7" t="s">
        <v>1194</v>
      </c>
      <c r="D802" s="52" t="str">
        <f t="shared" si="96"/>
        <v>Umbria Eco-Line vezetőszár</v>
      </c>
      <c r="E802" s="52" t="s">
        <v>2847</v>
      </c>
      <c r="F802" s="52" t="str">
        <f t="shared" si="97"/>
        <v>ECO-LINE NYLON LEAD</v>
      </c>
      <c r="G802" s="52" t="s">
        <v>2972</v>
      </c>
      <c r="H802" s="116" t="str">
        <f t="shared" si="98"/>
        <v>Umbria Equitazione</v>
      </c>
      <c r="I802" s="35" t="s">
        <v>3003</v>
      </c>
      <c r="J802" s="53" t="str">
        <f t="shared" si="99"/>
        <v>Lófelszerelés</v>
      </c>
      <c r="K802" s="53" t="s">
        <v>3007</v>
      </c>
      <c r="L802" s="35" t="str">
        <f t="shared" si="100"/>
        <v>Kötőfék és vezetőszár</v>
      </c>
      <c r="M802" s="35" t="s">
        <v>3024</v>
      </c>
      <c r="N802" s="35" t="str">
        <f t="shared" si="101"/>
        <v>Vezetőszár</v>
      </c>
      <c r="O802" s="35" t="s">
        <v>3026</v>
      </c>
      <c r="P802" s="35" t="str">
        <f t="shared" si="102"/>
        <v/>
      </c>
      <c r="Q802" s="35"/>
      <c r="R802" s="63" t="s">
        <v>3198</v>
      </c>
      <c r="S802" s="35" t="s">
        <v>2395</v>
      </c>
      <c r="T802" s="34">
        <v>0</v>
      </c>
      <c r="U802" s="35">
        <v>10</v>
      </c>
      <c r="V802" s="1" t="s">
        <v>2603</v>
      </c>
      <c r="W802" s="35">
        <v>0.5</v>
      </c>
      <c r="X802" s="35" t="str">
        <f>IFERROR(
    IF(ISNUMBER(MATCH(TRIM(CLEAN(SUBSTITUTE(SUBSTITUTE(Y802, CHAR(13), ""), CHAR(10), " "))), sizeList!A:A, 0)),
        INDEX(sizeList!B:B, MATCH(TRIM(CLEAN(SUBSTITUTE(SUBSTITUTE(Y802, CHAR(13), ""), CHAR(10), " "))), sizeList!A:A, 0)),
        IF(ISNUMBER(MATCH(Y802, sizeList!A:A, 0)),
            INDEX(sizeList!B:B, MATCH(Y802, sizeList!A:A, 0)),
            IF(ISNUMBER(MATCH(TRIM(CLEAN(SUBSTITUTE(SUBSTITUTE(Y802, CHAR(13), ""), CHAR(10), " "))), sizeList!B:B, 0)),
                INDEX(sizeList!B:B, MATCH(TRIM(CLEAN(SUBSTITUTE(SUBSTITUTE(Y802, CHAR(13), ""), CHAR(10), " "))), sizeList!B:B, 0)),
                IF(ISNUMBER(MATCH(Y802, sizeList!B:B, 0)),
                    INDEX(sizeList!B:B, MATCH(Y802, sizeList!B:B, 0)),
                    "")
            )
        )
    ),
    ""
)</f>
        <v/>
      </c>
      <c r="Y802" s="35"/>
      <c r="Z802" s="35" t="s">
        <v>2648</v>
      </c>
      <c r="AA802" s="117" t="str">
        <f t="shared" si="103"/>
        <v>LIME</v>
      </c>
      <c r="AB802" s="7" t="str">
        <f>IF(AA802="", "", IFERROR(VLOOKUP(AA802, colorList!A:B,2,FALSE),""))</f>
        <v>lime</v>
      </c>
      <c r="AC802" s="7" t="str">
        <f>IF(Z802="", "", IFERROR(VLOOKUP(Z802, colorList!A:B,2,FALSE),""))</f>
        <v>lime</v>
      </c>
      <c r="AD802" s="7"/>
    </row>
    <row r="803" spans="1:30" ht="60" customHeight="1" x14ac:dyDescent="0.25">
      <c r="A803" s="53" t="s">
        <v>956</v>
      </c>
      <c r="B803" s="7" t="str" cm="1">
        <f t="array" ref="B803">ProcessN2(S803,A803,C803)</f>
        <v>LU00010_NV</v>
      </c>
      <c r="C803" s="7" t="s">
        <v>1339</v>
      </c>
      <c r="D803" s="52" t="str">
        <f t="shared" si="96"/>
        <v>Umbria Eco-Line vezetőszár</v>
      </c>
      <c r="E803" s="52" t="s">
        <v>2847</v>
      </c>
      <c r="F803" s="52" t="str">
        <f t="shared" si="97"/>
        <v>ECO-LINE NYLON LEAD</v>
      </c>
      <c r="G803" s="52" t="s">
        <v>2972</v>
      </c>
      <c r="H803" s="116" t="str">
        <f t="shared" si="98"/>
        <v>Umbria Equitazione</v>
      </c>
      <c r="I803" s="35" t="s">
        <v>3003</v>
      </c>
      <c r="J803" s="53" t="str">
        <f t="shared" si="99"/>
        <v>Lófelszerelés</v>
      </c>
      <c r="K803" s="53" t="s">
        <v>3007</v>
      </c>
      <c r="L803" s="35" t="str">
        <f t="shared" si="100"/>
        <v>Kötőfék és vezetőszár</v>
      </c>
      <c r="M803" s="35" t="s">
        <v>3024</v>
      </c>
      <c r="N803" s="35" t="str">
        <f t="shared" si="101"/>
        <v>Vezetőszár</v>
      </c>
      <c r="O803" s="35" t="s">
        <v>3026</v>
      </c>
      <c r="P803" s="35" t="str">
        <f t="shared" si="102"/>
        <v/>
      </c>
      <c r="Q803" s="35"/>
      <c r="R803" s="63" t="s">
        <v>3198</v>
      </c>
      <c r="S803" s="35" t="s">
        <v>2396</v>
      </c>
      <c r="T803" s="34">
        <v>0</v>
      </c>
      <c r="U803" s="35">
        <v>10</v>
      </c>
      <c r="V803" s="1" t="s">
        <v>2603</v>
      </c>
      <c r="W803" s="35">
        <v>0.5</v>
      </c>
      <c r="X803" s="35" t="str">
        <f>IFERROR(
    IF(ISNUMBER(MATCH(TRIM(CLEAN(SUBSTITUTE(SUBSTITUTE(Y803, CHAR(13), ""), CHAR(10), " "))), sizeList!A:A, 0)),
        INDEX(sizeList!B:B, MATCH(TRIM(CLEAN(SUBSTITUTE(SUBSTITUTE(Y803, CHAR(13), ""), CHAR(10), " "))), sizeList!A:A, 0)),
        IF(ISNUMBER(MATCH(Y803, sizeList!A:A, 0)),
            INDEX(sizeList!B:B, MATCH(Y803, sizeList!A:A, 0)),
            IF(ISNUMBER(MATCH(TRIM(CLEAN(SUBSTITUTE(SUBSTITUTE(Y803, CHAR(13), ""), CHAR(10), " "))), sizeList!B:B, 0)),
                INDEX(sizeList!B:B, MATCH(TRIM(CLEAN(SUBSTITUTE(SUBSTITUTE(Y803, CHAR(13), ""), CHAR(10), " "))), sizeList!B:B, 0)),
                IF(ISNUMBER(MATCH(Y803, sizeList!B:B, 0)),
                    INDEX(sizeList!B:B, MATCH(Y803, sizeList!B:B, 0)),
                    "")
            )
        )
    ),
    ""
)</f>
        <v/>
      </c>
      <c r="Y803" s="35"/>
      <c r="Z803" s="35" t="s">
        <v>2657</v>
      </c>
      <c r="AA803" s="117" t="str">
        <f t="shared" si="103"/>
        <v>NAVY</v>
      </c>
      <c r="AB803" s="7" t="str">
        <f>IF(AA803="", "", IFERROR(VLOOKUP(AA803, colorList!A:B,2,FALSE),""))</f>
        <v>tengerészkék</v>
      </c>
      <c r="AC803" s="7" t="str">
        <f>IF(Z803="", "", IFERROR(VLOOKUP(Z803, colorList!A:B,2,FALSE),""))</f>
        <v>tengerészkék</v>
      </c>
      <c r="AD803" s="7"/>
    </row>
    <row r="804" spans="1:30" ht="60" customHeight="1" x14ac:dyDescent="0.25">
      <c r="A804" s="53" t="s">
        <v>956</v>
      </c>
      <c r="B804" s="7" t="str" cm="1">
        <f t="array" ref="B804">ProcessN2(S804,A804,C804)</f>
        <v>LU00010_OR</v>
      </c>
      <c r="C804" s="7" t="s">
        <v>1195</v>
      </c>
      <c r="D804" s="52" t="str">
        <f t="shared" si="96"/>
        <v>Umbria Eco-Line vezetőszár</v>
      </c>
      <c r="E804" s="52" t="s">
        <v>2847</v>
      </c>
      <c r="F804" s="52" t="str">
        <f t="shared" si="97"/>
        <v>ECO-LINE NYLON LEAD</v>
      </c>
      <c r="G804" s="52" t="s">
        <v>2972</v>
      </c>
      <c r="H804" s="116" t="str">
        <f t="shared" si="98"/>
        <v>Umbria Equitazione</v>
      </c>
      <c r="I804" s="35" t="s">
        <v>3003</v>
      </c>
      <c r="J804" s="53" t="str">
        <f t="shared" si="99"/>
        <v>Lófelszerelés</v>
      </c>
      <c r="K804" s="53" t="s">
        <v>3007</v>
      </c>
      <c r="L804" s="35" t="str">
        <f t="shared" si="100"/>
        <v>Kötőfék és vezetőszár</v>
      </c>
      <c r="M804" s="35" t="s">
        <v>3024</v>
      </c>
      <c r="N804" s="35" t="str">
        <f t="shared" si="101"/>
        <v>Vezetőszár</v>
      </c>
      <c r="O804" s="35" t="s">
        <v>3026</v>
      </c>
      <c r="P804" s="35" t="str">
        <f t="shared" si="102"/>
        <v/>
      </c>
      <c r="Q804" s="35"/>
      <c r="R804" s="63" t="s">
        <v>3198</v>
      </c>
      <c r="S804" s="35" t="s">
        <v>2397</v>
      </c>
      <c r="T804" s="34">
        <v>0</v>
      </c>
      <c r="U804" s="35">
        <v>10</v>
      </c>
      <c r="V804" s="1" t="s">
        <v>2603</v>
      </c>
      <c r="W804" s="35">
        <v>0.5</v>
      </c>
      <c r="X804" s="35" t="str">
        <f>IFERROR(
    IF(ISNUMBER(MATCH(TRIM(CLEAN(SUBSTITUTE(SUBSTITUTE(Y804, CHAR(13), ""), CHAR(10), " "))), sizeList!A:A, 0)),
        INDEX(sizeList!B:B, MATCH(TRIM(CLEAN(SUBSTITUTE(SUBSTITUTE(Y804, CHAR(13), ""), CHAR(10), " "))), sizeList!A:A, 0)),
        IF(ISNUMBER(MATCH(Y804, sizeList!A:A, 0)),
            INDEX(sizeList!B:B, MATCH(Y804, sizeList!A:A, 0)),
            IF(ISNUMBER(MATCH(TRIM(CLEAN(SUBSTITUTE(SUBSTITUTE(Y804, CHAR(13), ""), CHAR(10), " "))), sizeList!B:B, 0)),
                INDEX(sizeList!B:B, MATCH(TRIM(CLEAN(SUBSTITUTE(SUBSTITUTE(Y804, CHAR(13), ""), CHAR(10), " "))), sizeList!B:B, 0)),
                IF(ISNUMBER(MATCH(Y804, sizeList!B:B, 0)),
                    INDEX(sizeList!B:B, MATCH(Y804, sizeList!B:B, 0)),
                    "")
            )
        )
    ),
    ""
)</f>
        <v/>
      </c>
      <c r="Y804" s="35"/>
      <c r="Z804" s="35" t="s">
        <v>2638</v>
      </c>
      <c r="AA804" s="117" t="str">
        <f t="shared" si="103"/>
        <v>ORANGE</v>
      </c>
      <c r="AB804" s="7" t="str">
        <f>IF(AA804="", "", IFERROR(VLOOKUP(AA804, colorList!A:B,2,FALSE),""))</f>
        <v>narancssárga</v>
      </c>
      <c r="AC804" s="7" t="str">
        <f>IF(Z804="", "", IFERROR(VLOOKUP(Z804, colorList!A:B,2,FALSE),""))</f>
        <v>narancssárga</v>
      </c>
      <c r="AD804" s="7"/>
    </row>
    <row r="805" spans="1:30" s="62" customFormat="1" ht="60" customHeight="1" x14ac:dyDescent="0.25">
      <c r="A805" s="47" t="s">
        <v>956</v>
      </c>
      <c r="B805" s="7" t="str" cm="1">
        <f t="array" ref="B805">ProcessN2(S805,A805,C805)</f>
        <v>LU00010_PK</v>
      </c>
      <c r="C805" s="7" t="s">
        <v>1196</v>
      </c>
      <c r="D805" s="49" t="str">
        <f t="shared" si="96"/>
        <v>Umbria Eco-Line vezetőszár</v>
      </c>
      <c r="E805" s="49" t="s">
        <v>2847</v>
      </c>
      <c r="F805" s="52" t="str">
        <f t="shared" si="97"/>
        <v>ECO-LINE NYLON LEAD</v>
      </c>
      <c r="G805" s="49" t="s">
        <v>2972</v>
      </c>
      <c r="H805" s="117" t="str">
        <f t="shared" si="98"/>
        <v>Umbria Equitazione</v>
      </c>
      <c r="I805" s="34" t="s">
        <v>3003</v>
      </c>
      <c r="J805" s="47" t="str">
        <f t="shared" si="99"/>
        <v>Lófelszerelés</v>
      </c>
      <c r="K805" s="47" t="s">
        <v>3007</v>
      </c>
      <c r="L805" s="34" t="str">
        <f t="shared" si="100"/>
        <v>Kötőfék és vezetőszár</v>
      </c>
      <c r="M805" s="34" t="s">
        <v>3024</v>
      </c>
      <c r="N805" s="35" t="str">
        <f t="shared" si="101"/>
        <v>Vezetőszár</v>
      </c>
      <c r="O805" s="35" t="s">
        <v>3026</v>
      </c>
      <c r="P805" s="34" t="str">
        <f t="shared" si="102"/>
        <v/>
      </c>
      <c r="Q805" s="34"/>
      <c r="R805" s="68" t="s">
        <v>3198</v>
      </c>
      <c r="S805" s="34" t="s">
        <v>2398</v>
      </c>
      <c r="T805" s="34">
        <v>0</v>
      </c>
      <c r="U805" s="34">
        <v>10</v>
      </c>
      <c r="V805" s="1" t="s">
        <v>2603</v>
      </c>
      <c r="W805" s="35">
        <v>0.5</v>
      </c>
      <c r="X805" s="34" t="str">
        <f>IFERROR(
    IF(ISNUMBER(MATCH(TRIM(CLEAN(SUBSTITUTE(SUBSTITUTE(Y805, CHAR(13), ""), CHAR(10), " "))), sizeList!A:A, 0)),
        INDEX(sizeList!B:B, MATCH(TRIM(CLEAN(SUBSTITUTE(SUBSTITUTE(Y805, CHAR(13), ""), CHAR(10), " "))), sizeList!A:A, 0)),
        IF(ISNUMBER(MATCH(Y805, sizeList!A:A, 0)),
            INDEX(sizeList!B:B, MATCH(Y805, sizeList!A:A, 0)),
            IF(ISNUMBER(MATCH(TRIM(CLEAN(SUBSTITUTE(SUBSTITUTE(Y805, CHAR(13), ""), CHAR(10), " "))), sizeList!B:B, 0)),
                INDEX(sizeList!B:B, MATCH(TRIM(CLEAN(SUBSTITUTE(SUBSTITUTE(Y805, CHAR(13), ""), CHAR(10), " "))), sizeList!B:B, 0)),
                IF(ISNUMBER(MATCH(Y805, sizeList!B:B, 0)),
                    INDEX(sizeList!B:B, MATCH(Y805, sizeList!B:B, 0)),
                    "")
            )
        )
    ),
    ""
)</f>
        <v/>
      </c>
      <c r="Y805" s="34"/>
      <c r="Z805" s="34" t="s">
        <v>2649</v>
      </c>
      <c r="AA805" s="117" t="str">
        <f t="shared" si="103"/>
        <v>PINK</v>
      </c>
      <c r="AB805" s="7" t="str">
        <f>IF(AA805="", "", IFERROR(VLOOKUP(AA805, colorList!A:B,2,FALSE),""))</f>
        <v>pink</v>
      </c>
      <c r="AC805" s="7" t="str">
        <f>IF(Z805="", "", IFERROR(VLOOKUP(Z805, colorList!A:B,2,FALSE),""))</f>
        <v>pink</v>
      </c>
    </row>
    <row r="806" spans="1:30" ht="60" customHeight="1" x14ac:dyDescent="0.25">
      <c r="A806" s="53" t="s">
        <v>956</v>
      </c>
      <c r="B806" s="7" t="str" cm="1">
        <f t="array" ref="B806">ProcessN2(S806,A806,C806)</f>
        <v>LU00010_PUR</v>
      </c>
      <c r="C806" s="7" t="s">
        <v>1197</v>
      </c>
      <c r="D806" s="52" t="str">
        <f t="shared" si="96"/>
        <v>Umbria Eco-Line vezetőszár</v>
      </c>
      <c r="E806" s="52" t="s">
        <v>2847</v>
      </c>
      <c r="F806" s="52" t="str">
        <f t="shared" si="97"/>
        <v>ECO-LINE NYLON LEAD</v>
      </c>
      <c r="G806" s="52" t="s">
        <v>2972</v>
      </c>
      <c r="H806" s="116" t="str">
        <f t="shared" si="98"/>
        <v>Umbria Equitazione</v>
      </c>
      <c r="I806" s="35" t="s">
        <v>3003</v>
      </c>
      <c r="J806" s="53" t="str">
        <f t="shared" si="99"/>
        <v>Lófelszerelés</v>
      </c>
      <c r="K806" s="53" t="s">
        <v>3007</v>
      </c>
      <c r="L806" s="35" t="str">
        <f t="shared" si="100"/>
        <v>Kötőfék és vezetőszár</v>
      </c>
      <c r="M806" s="35" t="s">
        <v>3024</v>
      </c>
      <c r="N806" s="35" t="str">
        <f t="shared" si="101"/>
        <v>Vezetőszár</v>
      </c>
      <c r="O806" s="35" t="s">
        <v>3026</v>
      </c>
      <c r="P806" s="35" t="str">
        <f t="shared" si="102"/>
        <v/>
      </c>
      <c r="Q806" s="35"/>
      <c r="R806" s="63" t="s">
        <v>3198</v>
      </c>
      <c r="S806" s="35" t="s">
        <v>2399</v>
      </c>
      <c r="T806" s="34">
        <v>0</v>
      </c>
      <c r="U806" s="35">
        <v>10</v>
      </c>
      <c r="V806" s="1" t="s">
        <v>2603</v>
      </c>
      <c r="W806" s="35">
        <v>0.5</v>
      </c>
      <c r="X806" s="35" t="str">
        <f>IFERROR(
    IF(ISNUMBER(MATCH(TRIM(CLEAN(SUBSTITUTE(SUBSTITUTE(Y806, CHAR(13), ""), CHAR(10), " "))), sizeList!A:A, 0)),
        INDEX(sizeList!B:B, MATCH(TRIM(CLEAN(SUBSTITUTE(SUBSTITUTE(Y806, CHAR(13), ""), CHAR(10), " "))), sizeList!A:A, 0)),
        IF(ISNUMBER(MATCH(Y806, sizeList!A:A, 0)),
            INDEX(sizeList!B:B, MATCH(Y806, sizeList!A:A, 0)),
            IF(ISNUMBER(MATCH(TRIM(CLEAN(SUBSTITUTE(SUBSTITUTE(Y806, CHAR(13), ""), CHAR(10), " "))), sizeList!B:B, 0)),
                INDEX(sizeList!B:B, MATCH(TRIM(CLEAN(SUBSTITUTE(SUBSTITUTE(Y806, CHAR(13), ""), CHAR(10), " "))), sizeList!B:B, 0)),
                IF(ISNUMBER(MATCH(Y806, sizeList!B:B, 0)),
                    INDEX(sizeList!B:B, MATCH(Y806, sizeList!B:B, 0)),
                    "")
            )
        )
    ),
    ""
)</f>
        <v/>
      </c>
      <c r="Y806" s="35"/>
      <c r="Z806" s="35" t="s">
        <v>2650</v>
      </c>
      <c r="AA806" s="117" t="str">
        <f t="shared" si="103"/>
        <v>PURPLE</v>
      </c>
      <c r="AB806" s="7" t="str">
        <f>IF(AA806="", "", IFERROR(VLOOKUP(AA806, colorList!A:B,2,FALSE),""))</f>
        <v>lila</v>
      </c>
      <c r="AC806" s="7" t="str">
        <f>IF(Z806="", "", IFERROR(VLOOKUP(Z806, colorList!A:B,2,FALSE),""))</f>
        <v>lila</v>
      </c>
      <c r="AD806" s="7"/>
    </row>
    <row r="807" spans="1:30" ht="60" customHeight="1" x14ac:dyDescent="0.25">
      <c r="A807" s="53" t="s">
        <v>956</v>
      </c>
      <c r="B807" s="7" t="str" cm="1">
        <f t="array" ref="B807">ProcessN2(S807,A807,C807)</f>
        <v>LU00010_RE</v>
      </c>
      <c r="C807" s="7" t="s">
        <v>1199</v>
      </c>
      <c r="D807" s="52" t="str">
        <f t="shared" si="96"/>
        <v>Umbria Eco-Line vezetőszár</v>
      </c>
      <c r="E807" s="52" t="s">
        <v>2847</v>
      </c>
      <c r="F807" s="52" t="str">
        <f t="shared" si="97"/>
        <v>ECO-LINE NYLON LEAD</v>
      </c>
      <c r="G807" s="52" t="s">
        <v>2972</v>
      </c>
      <c r="H807" s="116" t="str">
        <f t="shared" si="98"/>
        <v>Umbria Equitazione</v>
      </c>
      <c r="I807" s="35" t="s">
        <v>3003</v>
      </c>
      <c r="J807" s="53" t="str">
        <f t="shared" si="99"/>
        <v>Lófelszerelés</v>
      </c>
      <c r="K807" s="53" t="s">
        <v>3007</v>
      </c>
      <c r="L807" s="35" t="str">
        <f t="shared" si="100"/>
        <v>Kötőfék és vezetőszár</v>
      </c>
      <c r="M807" s="35" t="s">
        <v>3024</v>
      </c>
      <c r="N807" s="35" t="str">
        <f t="shared" si="101"/>
        <v>Vezetőszár</v>
      </c>
      <c r="O807" s="35" t="s">
        <v>3026</v>
      </c>
      <c r="P807" s="35" t="str">
        <f t="shared" si="102"/>
        <v/>
      </c>
      <c r="Q807" s="35"/>
      <c r="R807" s="63" t="s">
        <v>3198</v>
      </c>
      <c r="S807" s="35" t="s">
        <v>2400</v>
      </c>
      <c r="T807" s="34">
        <v>0</v>
      </c>
      <c r="U807" s="35">
        <v>10</v>
      </c>
      <c r="V807" s="1" t="s">
        <v>2603</v>
      </c>
      <c r="W807" s="35">
        <v>0.5</v>
      </c>
      <c r="X807" s="35" t="str">
        <f>IFERROR(
    IF(ISNUMBER(MATCH(TRIM(CLEAN(SUBSTITUTE(SUBSTITUTE(Y807, CHAR(13), ""), CHAR(10), " "))), sizeList!A:A, 0)),
        INDEX(sizeList!B:B, MATCH(TRIM(CLEAN(SUBSTITUTE(SUBSTITUTE(Y807, CHAR(13), ""), CHAR(10), " "))), sizeList!A:A, 0)),
        IF(ISNUMBER(MATCH(Y807, sizeList!A:A, 0)),
            INDEX(sizeList!B:B, MATCH(Y807, sizeList!A:A, 0)),
            IF(ISNUMBER(MATCH(TRIM(CLEAN(SUBSTITUTE(SUBSTITUTE(Y807, CHAR(13), ""), CHAR(10), " "))), sizeList!B:B, 0)),
                INDEX(sizeList!B:B, MATCH(TRIM(CLEAN(SUBSTITUTE(SUBSTITUTE(Y807, CHAR(13), ""), CHAR(10), " "))), sizeList!B:B, 0)),
                IF(ISNUMBER(MATCH(Y807, sizeList!B:B, 0)),
                    INDEX(sizeList!B:B, MATCH(Y807, sizeList!B:B, 0)),
                    "")
            )
        )
    ),
    ""
)</f>
        <v/>
      </c>
      <c r="Y807" s="35"/>
      <c r="Z807" s="35" t="s">
        <v>2640</v>
      </c>
      <c r="AA807" s="117" t="str">
        <f t="shared" si="103"/>
        <v>RED</v>
      </c>
      <c r="AB807" s="7" t="str">
        <f>IF(AA807="", "", IFERROR(VLOOKUP(AA807, colorList!A:B,2,FALSE),""))</f>
        <v>piros</v>
      </c>
      <c r="AC807" s="7" t="str">
        <f>IF(Z807="", "", IFERROR(VLOOKUP(Z807, colorList!A:B,2,FALSE),""))</f>
        <v>piros</v>
      </c>
      <c r="AD807" s="7"/>
    </row>
    <row r="808" spans="1:30" ht="60" customHeight="1" x14ac:dyDescent="0.25">
      <c r="A808" s="53" t="s">
        <v>956</v>
      </c>
      <c r="B808" s="7" t="str" cm="1">
        <f t="array" ref="B808">ProcessN2(S808,A808,C808)</f>
        <v>LU00010_ROY</v>
      </c>
      <c r="C808" s="7" t="s">
        <v>1200</v>
      </c>
      <c r="D808" s="52" t="str">
        <f t="shared" si="96"/>
        <v>Umbria Eco-Line vezetőszár</v>
      </c>
      <c r="E808" s="52" t="s">
        <v>2847</v>
      </c>
      <c r="F808" s="52" t="str">
        <f t="shared" si="97"/>
        <v>ECO-LINE NYLON LEAD</v>
      </c>
      <c r="G808" s="52" t="s">
        <v>2972</v>
      </c>
      <c r="H808" s="116" t="str">
        <f t="shared" si="98"/>
        <v>Umbria Equitazione</v>
      </c>
      <c r="I808" s="35" t="s">
        <v>3003</v>
      </c>
      <c r="J808" s="53" t="str">
        <f t="shared" si="99"/>
        <v>Lófelszerelés</v>
      </c>
      <c r="K808" s="53" t="s">
        <v>3007</v>
      </c>
      <c r="L808" s="35" t="str">
        <f t="shared" si="100"/>
        <v>Kötőfék és vezetőszár</v>
      </c>
      <c r="M808" s="35" t="s">
        <v>3024</v>
      </c>
      <c r="N808" s="35" t="str">
        <f t="shared" si="101"/>
        <v>Vezetőszár</v>
      </c>
      <c r="O808" s="35" t="s">
        <v>3026</v>
      </c>
      <c r="P808" s="35" t="str">
        <f t="shared" si="102"/>
        <v/>
      </c>
      <c r="Q808" s="35"/>
      <c r="R808" s="63" t="s">
        <v>3198</v>
      </c>
      <c r="S808" s="35" t="s">
        <v>2401</v>
      </c>
      <c r="T808" s="34">
        <v>0</v>
      </c>
      <c r="U808" s="35">
        <v>10</v>
      </c>
      <c r="V808" s="1" t="s">
        <v>2603</v>
      </c>
      <c r="W808" s="35">
        <v>0.5</v>
      </c>
      <c r="X808" s="35" t="str">
        <f>IFERROR(
    IF(ISNUMBER(MATCH(TRIM(CLEAN(SUBSTITUTE(SUBSTITUTE(Y808, CHAR(13), ""), CHAR(10), " "))), sizeList!A:A, 0)),
        INDEX(sizeList!B:B, MATCH(TRIM(CLEAN(SUBSTITUTE(SUBSTITUTE(Y808, CHAR(13), ""), CHAR(10), " "))), sizeList!A:A, 0)),
        IF(ISNUMBER(MATCH(Y808, sizeList!A:A, 0)),
            INDEX(sizeList!B:B, MATCH(Y808, sizeList!A:A, 0)),
            IF(ISNUMBER(MATCH(TRIM(CLEAN(SUBSTITUTE(SUBSTITUTE(Y808, CHAR(13), ""), CHAR(10), " "))), sizeList!B:B, 0)),
                INDEX(sizeList!B:B, MATCH(TRIM(CLEAN(SUBSTITUTE(SUBSTITUTE(Y808, CHAR(13), ""), CHAR(10), " "))), sizeList!B:B, 0)),
                IF(ISNUMBER(MATCH(Y808, sizeList!B:B, 0)),
                    INDEX(sizeList!B:B, MATCH(Y808, sizeList!B:B, 0)),
                    "")
            )
        )
    ),
    ""
)</f>
        <v/>
      </c>
      <c r="Y808" s="35"/>
      <c r="Z808" s="35" t="s">
        <v>2652</v>
      </c>
      <c r="AA808" s="117" t="str">
        <f t="shared" si="103"/>
        <v>ROYAL BLUE</v>
      </c>
      <c r="AB808" s="7" t="str">
        <f>IF(AA808="", "", IFERROR(VLOOKUP(AA808, colorList!A:B,2,FALSE),""))</f>
        <v>királykék</v>
      </c>
      <c r="AC808" s="7" t="str">
        <f>IF(Z808="", "", IFERROR(VLOOKUP(Z808, colorList!A:B,2,FALSE),""))</f>
        <v>királykék</v>
      </c>
      <c r="AD808" s="7"/>
    </row>
    <row r="809" spans="1:30" s="62" customFormat="1" ht="60" customHeight="1" x14ac:dyDescent="0.25">
      <c r="A809" s="53" t="s">
        <v>956</v>
      </c>
      <c r="B809" s="7" t="str" cm="1">
        <f t="array" ref="B809">ProcessN2(S809,A809,C809)</f>
        <v>LU00010_SLV</v>
      </c>
      <c r="C809" s="7" t="s">
        <v>1201</v>
      </c>
      <c r="D809" s="52" t="str">
        <f t="shared" si="96"/>
        <v>Umbria Eco-Line vezetőszár</v>
      </c>
      <c r="E809" s="52" t="s">
        <v>2847</v>
      </c>
      <c r="F809" s="52" t="str">
        <f t="shared" si="97"/>
        <v>ECO-LINE NYLON LEAD</v>
      </c>
      <c r="G809" s="52" t="s">
        <v>2972</v>
      </c>
      <c r="H809" s="117" t="str">
        <f t="shared" si="98"/>
        <v>Umbria Equitazione</v>
      </c>
      <c r="I809" s="35" t="s">
        <v>3003</v>
      </c>
      <c r="J809" s="53" t="str">
        <f t="shared" si="99"/>
        <v>Lófelszerelés</v>
      </c>
      <c r="K809" s="53" t="s">
        <v>3007</v>
      </c>
      <c r="L809" s="35" t="str">
        <f t="shared" si="100"/>
        <v>Kötőfék és vezetőszár</v>
      </c>
      <c r="M809" s="35" t="s">
        <v>3024</v>
      </c>
      <c r="N809" s="35" t="str">
        <f t="shared" si="101"/>
        <v>Vezetőszár</v>
      </c>
      <c r="O809" s="35" t="s">
        <v>3026</v>
      </c>
      <c r="P809" s="35" t="str">
        <f t="shared" si="102"/>
        <v/>
      </c>
      <c r="Q809" s="35"/>
      <c r="R809" s="63" t="s">
        <v>3198</v>
      </c>
      <c r="S809" s="35" t="s">
        <v>2402</v>
      </c>
      <c r="T809" s="34">
        <v>0</v>
      </c>
      <c r="U809" s="35">
        <v>10</v>
      </c>
      <c r="V809" s="1" t="s">
        <v>2603</v>
      </c>
      <c r="W809" s="35">
        <v>0.5</v>
      </c>
      <c r="X809" s="35" t="str">
        <f>IFERROR(
    IF(ISNUMBER(MATCH(TRIM(CLEAN(SUBSTITUTE(SUBSTITUTE(Y809, CHAR(13), ""), CHAR(10), " "))), sizeList!A:A, 0)),
        INDEX(sizeList!B:B, MATCH(TRIM(CLEAN(SUBSTITUTE(SUBSTITUTE(Y809, CHAR(13), ""), CHAR(10), " "))), sizeList!A:A, 0)),
        IF(ISNUMBER(MATCH(Y809, sizeList!A:A, 0)),
            INDEX(sizeList!B:B, MATCH(Y809, sizeList!A:A, 0)),
            IF(ISNUMBER(MATCH(TRIM(CLEAN(SUBSTITUTE(SUBSTITUTE(Y809, CHAR(13), ""), CHAR(10), " "))), sizeList!B:B, 0)),
                INDEX(sizeList!B:B, MATCH(TRIM(CLEAN(SUBSTITUTE(SUBSTITUTE(Y809, CHAR(13), ""), CHAR(10), " "))), sizeList!B:B, 0)),
                IF(ISNUMBER(MATCH(Y809, sizeList!B:B, 0)),
                    INDEX(sizeList!B:B, MATCH(Y809, sizeList!B:B, 0)),
                    "")
            )
        )
    ),
    ""
)</f>
        <v/>
      </c>
      <c r="Y809" s="35"/>
      <c r="Z809" s="35" t="s">
        <v>2653</v>
      </c>
      <c r="AA809" s="117" t="str">
        <f t="shared" si="103"/>
        <v>SILVER</v>
      </c>
      <c r="AB809" s="7" t="str">
        <f>IF(AA809="", "", IFERROR(VLOOKUP(AA809, colorList!A:B,2,FALSE),""))</f>
        <v>ezüst</v>
      </c>
      <c r="AC809" s="7" t="str">
        <f>IF(Z809="", "", IFERROR(VLOOKUP(Z809, colorList!A:B,2,FALSE),""))</f>
        <v>ezüst</v>
      </c>
    </row>
    <row r="810" spans="1:30" ht="60" customHeight="1" x14ac:dyDescent="0.25">
      <c r="A810" s="47" t="s">
        <v>956</v>
      </c>
      <c r="B810" s="7" t="str" cm="1">
        <f t="array" ref="B810">ProcessN2(S810,A810,C810)</f>
        <v>LU00010_TUR</v>
      </c>
      <c r="C810" s="7" t="s">
        <v>1340</v>
      </c>
      <c r="D810" s="49" t="str">
        <f t="shared" si="96"/>
        <v>Umbria Eco-Line vezetőszár</v>
      </c>
      <c r="E810" s="49" t="s">
        <v>2847</v>
      </c>
      <c r="F810" s="52" t="str">
        <f t="shared" si="97"/>
        <v>ECO-LINE NYLON LEAD</v>
      </c>
      <c r="G810" s="49" t="s">
        <v>2972</v>
      </c>
      <c r="H810" s="116" t="str">
        <f t="shared" si="98"/>
        <v>Umbria Equitazione</v>
      </c>
      <c r="I810" s="34" t="s">
        <v>3003</v>
      </c>
      <c r="J810" s="47" t="str">
        <f t="shared" si="99"/>
        <v>Lófelszerelés</v>
      </c>
      <c r="K810" s="47" t="s">
        <v>3007</v>
      </c>
      <c r="L810" s="34" t="str">
        <f t="shared" si="100"/>
        <v>Kötőfék és vezetőszár</v>
      </c>
      <c r="M810" s="34" t="s">
        <v>3024</v>
      </c>
      <c r="N810" s="35" t="str">
        <f t="shared" si="101"/>
        <v>Vezetőszár</v>
      </c>
      <c r="O810" s="35" t="s">
        <v>3026</v>
      </c>
      <c r="P810" s="34" t="str">
        <f t="shared" si="102"/>
        <v/>
      </c>
      <c r="Q810" s="34"/>
      <c r="R810" s="68" t="s">
        <v>3198</v>
      </c>
      <c r="S810" s="34" t="s">
        <v>2403</v>
      </c>
      <c r="T810" s="34">
        <v>0</v>
      </c>
      <c r="U810" s="34">
        <v>10</v>
      </c>
      <c r="V810" s="1" t="s">
        <v>2603</v>
      </c>
      <c r="W810" s="35">
        <v>0.5</v>
      </c>
      <c r="X810" s="34" t="str">
        <f>IFERROR(
    IF(ISNUMBER(MATCH(TRIM(CLEAN(SUBSTITUTE(SUBSTITUTE(Y810, CHAR(13), ""), CHAR(10), " "))), sizeList!A:A, 0)),
        INDEX(sizeList!B:B, MATCH(TRIM(CLEAN(SUBSTITUTE(SUBSTITUTE(Y810, CHAR(13), ""), CHAR(10), " "))), sizeList!A:A, 0)),
        IF(ISNUMBER(MATCH(Y810, sizeList!A:A, 0)),
            INDEX(sizeList!B:B, MATCH(Y810, sizeList!A:A, 0)),
            IF(ISNUMBER(MATCH(TRIM(CLEAN(SUBSTITUTE(SUBSTITUTE(Y810, CHAR(13), ""), CHAR(10), " "))), sizeList!B:B, 0)),
                INDEX(sizeList!B:B, MATCH(TRIM(CLEAN(SUBSTITUTE(SUBSTITUTE(Y810, CHAR(13), ""), CHAR(10), " "))), sizeList!B:B, 0)),
                IF(ISNUMBER(MATCH(Y810, sizeList!B:B, 0)),
                    INDEX(sizeList!B:B, MATCH(Y810, sizeList!B:B, 0)),
                    "")
            )
        )
    ),
    ""
)</f>
        <v/>
      </c>
      <c r="Y810" s="34"/>
      <c r="Z810" s="34" t="s">
        <v>2655</v>
      </c>
      <c r="AA810" s="117" t="str">
        <f t="shared" si="103"/>
        <v>TURQUOISE</v>
      </c>
      <c r="AB810" s="7" t="str">
        <f>IF(AA810="", "", IFERROR(VLOOKUP(AA810, colorList!A:B,2,FALSE),""))</f>
        <v>türkiz</v>
      </c>
      <c r="AC810" s="7" t="str">
        <f>IF(Z810="", "", IFERROR(VLOOKUP(Z810, colorList!A:B,2,FALSE),""))</f>
        <v>türkiz</v>
      </c>
      <c r="AD810" s="7"/>
    </row>
    <row r="811" spans="1:30" ht="60" customHeight="1" x14ac:dyDescent="0.25">
      <c r="A811" s="53" t="s">
        <v>956</v>
      </c>
      <c r="B811" s="7" t="str" cm="1">
        <f t="array" ref="B811">ProcessN2(S811,A811,C811)</f>
        <v>LU00010_WH</v>
      </c>
      <c r="C811" s="7" t="s">
        <v>1341</v>
      </c>
      <c r="D811" s="52" t="str">
        <f t="shared" si="96"/>
        <v>Umbria Eco-Line vezetőszár</v>
      </c>
      <c r="E811" s="52" t="s">
        <v>2847</v>
      </c>
      <c r="F811" s="52" t="str">
        <f t="shared" si="97"/>
        <v>ECO-LINE NYLON LEAD</v>
      </c>
      <c r="G811" s="52" t="s">
        <v>2972</v>
      </c>
      <c r="H811" s="116" t="str">
        <f t="shared" si="98"/>
        <v>Umbria Equitazione</v>
      </c>
      <c r="I811" s="35" t="s">
        <v>3003</v>
      </c>
      <c r="J811" s="53" t="str">
        <f t="shared" si="99"/>
        <v>Lófelszerelés</v>
      </c>
      <c r="K811" s="53" t="s">
        <v>3007</v>
      </c>
      <c r="L811" s="35" t="str">
        <f t="shared" si="100"/>
        <v>Kötőfék és vezetőszár</v>
      </c>
      <c r="M811" s="35" t="s">
        <v>3024</v>
      </c>
      <c r="N811" s="35" t="str">
        <f t="shared" si="101"/>
        <v>Vezetőszár</v>
      </c>
      <c r="O811" s="35" t="s">
        <v>3026</v>
      </c>
      <c r="P811" s="35" t="str">
        <f t="shared" si="102"/>
        <v/>
      </c>
      <c r="Q811" s="35"/>
      <c r="R811" s="63" t="s">
        <v>3198</v>
      </c>
      <c r="S811" s="35" t="s">
        <v>2404</v>
      </c>
      <c r="T811" s="34">
        <v>0</v>
      </c>
      <c r="U811" s="35">
        <v>10</v>
      </c>
      <c r="V811" s="1" t="s">
        <v>2603</v>
      </c>
      <c r="W811" s="35">
        <v>0.5</v>
      </c>
      <c r="X811" s="35" t="str">
        <f>IFERROR(
    IF(ISNUMBER(MATCH(TRIM(CLEAN(SUBSTITUTE(SUBSTITUTE(Y811, CHAR(13), ""), CHAR(10), " "))), sizeList!A:A, 0)),
        INDEX(sizeList!B:B, MATCH(TRIM(CLEAN(SUBSTITUTE(SUBSTITUTE(Y811, CHAR(13), ""), CHAR(10), " "))), sizeList!A:A, 0)),
        IF(ISNUMBER(MATCH(Y811, sizeList!A:A, 0)),
            INDEX(sizeList!B:B, MATCH(Y811, sizeList!A:A, 0)),
            IF(ISNUMBER(MATCH(TRIM(CLEAN(SUBSTITUTE(SUBSTITUTE(Y811, CHAR(13), ""), CHAR(10), " "))), sizeList!B:B, 0)),
                INDEX(sizeList!B:B, MATCH(TRIM(CLEAN(SUBSTITUTE(SUBSTITUTE(Y811, CHAR(13), ""), CHAR(10), " "))), sizeList!B:B, 0)),
                IF(ISNUMBER(MATCH(Y811, sizeList!B:B, 0)),
                    INDEX(sizeList!B:B, MATCH(Y811, sizeList!B:B, 0)),
                    "")
            )
        )
    ),
    ""
)</f>
        <v/>
      </c>
      <c r="Y811" s="35"/>
      <c r="Z811" s="35" t="s">
        <v>2606</v>
      </c>
      <c r="AA811" s="117" t="str">
        <f t="shared" si="103"/>
        <v>WHITE</v>
      </c>
      <c r="AB811" s="7" t="str">
        <f>IF(AA811="", "", IFERROR(VLOOKUP(AA811, colorList!A:B,2,FALSE),""))</f>
        <v>fehér</v>
      </c>
      <c r="AC811" s="7" t="str">
        <f>IF(Z811="", "", IFERROR(VLOOKUP(Z811, colorList!A:B,2,FALSE),""))</f>
        <v>fehér</v>
      </c>
      <c r="AD811" s="7"/>
    </row>
    <row r="812" spans="1:30" s="62" customFormat="1" ht="60" customHeight="1" x14ac:dyDescent="0.25">
      <c r="A812" s="53" t="s">
        <v>956</v>
      </c>
      <c r="B812" s="7" t="str" cm="1">
        <f t="array" ref="B812">ProcessN2(S812,A812,C812)</f>
        <v>LU00010_YL</v>
      </c>
      <c r="C812" s="7" t="s">
        <v>1202</v>
      </c>
      <c r="D812" s="52" t="str">
        <f t="shared" si="96"/>
        <v>Umbria Eco-Line vezetőszár</v>
      </c>
      <c r="E812" s="52" t="s">
        <v>2847</v>
      </c>
      <c r="F812" s="52" t="str">
        <f t="shared" si="97"/>
        <v>ECO-LINE NYLON LEAD</v>
      </c>
      <c r="G812" s="52" t="s">
        <v>2972</v>
      </c>
      <c r="H812" s="117" t="str">
        <f t="shared" si="98"/>
        <v>Umbria Equitazione</v>
      </c>
      <c r="I812" s="35" t="s">
        <v>3003</v>
      </c>
      <c r="J812" s="53" t="str">
        <f t="shared" si="99"/>
        <v>Lófelszerelés</v>
      </c>
      <c r="K812" s="53" t="s">
        <v>3007</v>
      </c>
      <c r="L812" s="35" t="str">
        <f t="shared" si="100"/>
        <v>Kötőfék és vezetőszár</v>
      </c>
      <c r="M812" s="35" t="s">
        <v>3024</v>
      </c>
      <c r="N812" s="35" t="str">
        <f t="shared" si="101"/>
        <v>Vezetőszár</v>
      </c>
      <c r="O812" s="35" t="s">
        <v>3026</v>
      </c>
      <c r="P812" s="35" t="str">
        <f t="shared" si="102"/>
        <v/>
      </c>
      <c r="Q812" s="35"/>
      <c r="R812" s="63" t="s">
        <v>3198</v>
      </c>
      <c r="S812" s="35" t="s">
        <v>2405</v>
      </c>
      <c r="T812" s="34">
        <v>0</v>
      </c>
      <c r="U812" s="35">
        <v>10</v>
      </c>
      <c r="V812" s="1" t="s">
        <v>2603</v>
      </c>
      <c r="W812" s="35">
        <v>0.5</v>
      </c>
      <c r="X812" s="35" t="str">
        <f>IFERROR(
    IF(ISNUMBER(MATCH(TRIM(CLEAN(SUBSTITUTE(SUBSTITUTE(Y812, CHAR(13), ""), CHAR(10), " "))), sizeList!A:A, 0)),
        INDEX(sizeList!B:B, MATCH(TRIM(CLEAN(SUBSTITUTE(SUBSTITUTE(Y812, CHAR(13), ""), CHAR(10), " "))), sizeList!A:A, 0)),
        IF(ISNUMBER(MATCH(Y812, sizeList!A:A, 0)),
            INDEX(sizeList!B:B, MATCH(Y812, sizeList!A:A, 0)),
            IF(ISNUMBER(MATCH(TRIM(CLEAN(SUBSTITUTE(SUBSTITUTE(Y812, CHAR(13), ""), CHAR(10), " "))), sizeList!B:B, 0)),
                INDEX(sizeList!B:B, MATCH(TRIM(CLEAN(SUBSTITUTE(SUBSTITUTE(Y812, CHAR(13), ""), CHAR(10), " "))), sizeList!B:B, 0)),
                IF(ISNUMBER(MATCH(Y812, sizeList!B:B, 0)),
                    INDEX(sizeList!B:B, MATCH(Y812, sizeList!B:B, 0)),
                    "")
            )
        )
    ),
    ""
)</f>
        <v/>
      </c>
      <c r="Y812" s="35"/>
      <c r="Z812" s="35" t="s">
        <v>2654</v>
      </c>
      <c r="AA812" s="117" t="str">
        <f t="shared" si="103"/>
        <v>YELLOW</v>
      </c>
      <c r="AB812" s="7" t="str">
        <f>IF(AA812="", "", IFERROR(VLOOKUP(AA812, colorList!A:B,2,FALSE),""))</f>
        <v>sárga</v>
      </c>
      <c r="AC812" s="7" t="str">
        <f>IF(Z812="", "", IFERROR(VLOOKUP(Z812, colorList!A:B,2,FALSE),""))</f>
        <v>sárga</v>
      </c>
    </row>
    <row r="813" spans="1:30" ht="60" customHeight="1" x14ac:dyDescent="0.25">
      <c r="A813" s="53" t="s">
        <v>957</v>
      </c>
      <c r="B813" s="7" t="str" cm="1">
        <f t="array" ref="B813">ProcessN2(S813,A813,C813)</f>
        <v>LU00014_BG</v>
      </c>
      <c r="C813" s="7" t="s">
        <v>1189</v>
      </c>
      <c r="D813" s="52" t="str">
        <f t="shared" si="96"/>
        <v>Umbria vezetőszár</v>
      </c>
      <c r="E813" s="52" t="s">
        <v>2848</v>
      </c>
      <c r="F813" s="52" t="str">
        <f t="shared" si="97"/>
        <v>NYLON LEAD WITH BRASS BOLT SNAP</v>
      </c>
      <c r="G813" s="52" t="s">
        <v>2973</v>
      </c>
      <c r="H813" s="116" t="str">
        <f t="shared" si="98"/>
        <v>Umbria Equitazione</v>
      </c>
      <c r="I813" s="35" t="s">
        <v>3003</v>
      </c>
      <c r="J813" s="53" t="str">
        <f t="shared" si="99"/>
        <v>Lófelszerelés</v>
      </c>
      <c r="K813" s="53" t="s">
        <v>3007</v>
      </c>
      <c r="L813" s="35" t="str">
        <f t="shared" si="100"/>
        <v>Kötőfék és vezetőszár</v>
      </c>
      <c r="M813" s="35" t="s">
        <v>3024</v>
      </c>
      <c r="N813" s="35" t="str">
        <f t="shared" si="101"/>
        <v>Vezetőszár</v>
      </c>
      <c r="O813" s="35" t="s">
        <v>3026</v>
      </c>
      <c r="P813" s="35" t="str">
        <f t="shared" si="102"/>
        <v/>
      </c>
      <c r="Q813" s="35"/>
      <c r="R813" s="63" t="s">
        <v>3199</v>
      </c>
      <c r="S813" s="35" t="s">
        <v>2406</v>
      </c>
      <c r="T813" s="34">
        <v>0</v>
      </c>
      <c r="U813" s="35">
        <v>11.5</v>
      </c>
      <c r="V813" s="1" t="s">
        <v>2603</v>
      </c>
      <c r="W813" s="35">
        <v>0.5</v>
      </c>
      <c r="X813" s="35" t="str">
        <f>IFERROR(
    IF(ISNUMBER(MATCH(TRIM(CLEAN(SUBSTITUTE(SUBSTITUTE(Y813, CHAR(13), ""), CHAR(10), " "))), sizeList!A:A, 0)),
        INDEX(sizeList!B:B, MATCH(TRIM(CLEAN(SUBSTITUTE(SUBSTITUTE(Y813, CHAR(13), ""), CHAR(10), " "))), sizeList!A:A, 0)),
        IF(ISNUMBER(MATCH(Y813, sizeList!A:A, 0)),
            INDEX(sizeList!B:B, MATCH(Y813, sizeList!A:A, 0)),
            IF(ISNUMBER(MATCH(TRIM(CLEAN(SUBSTITUTE(SUBSTITUTE(Y813, CHAR(13), ""), CHAR(10), " "))), sizeList!B:B, 0)),
                INDEX(sizeList!B:B, MATCH(TRIM(CLEAN(SUBSTITUTE(SUBSTITUTE(Y813, CHAR(13), ""), CHAR(10), " "))), sizeList!B:B, 0)),
                IF(ISNUMBER(MATCH(Y813, sizeList!B:B, 0)),
                    INDEX(sizeList!B:B, MATCH(Y813, sizeList!B:B, 0)),
                    "")
            )
        )
    ),
    ""
)</f>
        <v/>
      </c>
      <c r="Y813" s="35"/>
      <c r="Z813" s="35" t="s">
        <v>2644</v>
      </c>
      <c r="AA813" s="117" t="str">
        <f t="shared" si="103"/>
        <v>BURGUNDY</v>
      </c>
      <c r="AB813" s="7" t="str">
        <f>IF(AA813="", "", IFERROR(VLOOKUP(AA813, colorList!A:B,2,FALSE),""))</f>
        <v>bordó</v>
      </c>
      <c r="AC813" s="7" t="str">
        <f>IF(Z813="", "", IFERROR(VLOOKUP(Z813, colorList!A:B,2,FALSE),""))</f>
        <v>bordó</v>
      </c>
      <c r="AD813" s="7"/>
    </row>
    <row r="814" spans="1:30" ht="60" customHeight="1" x14ac:dyDescent="0.25">
      <c r="A814" s="53" t="s">
        <v>957</v>
      </c>
      <c r="B814" s="7" t="str" cm="1">
        <f t="array" ref="B814">ProcessN2(S814,A814,C814)</f>
        <v>LU00014_BK</v>
      </c>
      <c r="C814" s="7" t="s">
        <v>1169</v>
      </c>
      <c r="D814" s="52" t="str">
        <f t="shared" si="96"/>
        <v>Umbria vezetőszár</v>
      </c>
      <c r="E814" s="52" t="s">
        <v>2848</v>
      </c>
      <c r="F814" s="52" t="str">
        <f t="shared" si="97"/>
        <v>NYLON LEAD WITH BRASS BOLT SNAP</v>
      </c>
      <c r="G814" s="52" t="s">
        <v>2973</v>
      </c>
      <c r="H814" s="116" t="str">
        <f t="shared" si="98"/>
        <v>Umbria Equitazione</v>
      </c>
      <c r="I814" s="35" t="s">
        <v>3003</v>
      </c>
      <c r="J814" s="53" t="str">
        <f t="shared" si="99"/>
        <v>Lófelszerelés</v>
      </c>
      <c r="K814" s="53" t="s">
        <v>3007</v>
      </c>
      <c r="L814" s="35" t="str">
        <f t="shared" si="100"/>
        <v>Kötőfék és vezetőszár</v>
      </c>
      <c r="M814" s="35" t="s">
        <v>3024</v>
      </c>
      <c r="N814" s="35" t="str">
        <f t="shared" si="101"/>
        <v>Vezetőszár</v>
      </c>
      <c r="O814" s="35" t="s">
        <v>3026</v>
      </c>
      <c r="P814" s="35" t="str">
        <f t="shared" si="102"/>
        <v/>
      </c>
      <c r="Q814" s="35"/>
      <c r="R814" s="63" t="s">
        <v>3199</v>
      </c>
      <c r="S814" s="35" t="s">
        <v>2407</v>
      </c>
      <c r="T814" s="34">
        <v>0</v>
      </c>
      <c r="U814" s="35">
        <v>11.5</v>
      </c>
      <c r="V814" s="1" t="s">
        <v>2603</v>
      </c>
      <c r="W814" s="35">
        <v>0.5</v>
      </c>
      <c r="X814" s="35" t="str">
        <f>IFERROR(
    IF(ISNUMBER(MATCH(TRIM(CLEAN(SUBSTITUTE(SUBSTITUTE(Y814, CHAR(13), ""), CHAR(10), " "))), sizeList!A:A, 0)),
        INDEX(sizeList!B:B, MATCH(TRIM(CLEAN(SUBSTITUTE(SUBSTITUTE(Y814, CHAR(13), ""), CHAR(10), " "))), sizeList!A:A, 0)),
        IF(ISNUMBER(MATCH(Y814, sizeList!A:A, 0)),
            INDEX(sizeList!B:B, MATCH(Y814, sizeList!A:A, 0)),
            IF(ISNUMBER(MATCH(TRIM(CLEAN(SUBSTITUTE(SUBSTITUTE(Y814, CHAR(13), ""), CHAR(10), " "))), sizeList!B:B, 0)),
                INDEX(sizeList!B:B, MATCH(TRIM(CLEAN(SUBSTITUTE(SUBSTITUTE(Y814, CHAR(13), ""), CHAR(10), " "))), sizeList!B:B, 0)),
                IF(ISNUMBER(MATCH(Y814, sizeList!B:B, 0)),
                    INDEX(sizeList!B:B, MATCH(Y814, sizeList!B:B, 0)),
                    "")
            )
        )
    ),
    ""
)</f>
        <v/>
      </c>
      <c r="Y814" s="35"/>
      <c r="Z814" s="35" t="s">
        <v>2604</v>
      </c>
      <c r="AA814" s="117" t="str">
        <f t="shared" si="103"/>
        <v>BLACK</v>
      </c>
      <c r="AB814" s="7" t="str">
        <f>IF(AA814="", "", IFERROR(VLOOKUP(AA814, colorList!A:B,2,FALSE),""))</f>
        <v>fekete</v>
      </c>
      <c r="AC814" s="7" t="str">
        <f>IF(Z814="", "", IFERROR(VLOOKUP(Z814, colorList!A:B,2,FALSE),""))</f>
        <v>fekete</v>
      </c>
      <c r="AD814" s="7"/>
    </row>
    <row r="815" spans="1:30" ht="60" customHeight="1" x14ac:dyDescent="0.25">
      <c r="A815" s="53" t="s">
        <v>957</v>
      </c>
      <c r="B815" s="7" t="str" cm="1">
        <f t="array" ref="B815">ProcessN2(S815,A815,C815)</f>
        <v>LU00014_HG</v>
      </c>
      <c r="C815" s="7" t="s">
        <v>1338</v>
      </c>
      <c r="D815" s="52" t="str">
        <f t="shared" si="96"/>
        <v>Umbria vezetőszár</v>
      </c>
      <c r="E815" s="52" t="s">
        <v>2848</v>
      </c>
      <c r="F815" s="52" t="str">
        <f t="shared" si="97"/>
        <v>NYLON LEAD WITH BRASS BOLT SNAP</v>
      </c>
      <c r="G815" s="52" t="s">
        <v>2973</v>
      </c>
      <c r="H815" s="116" t="str">
        <f t="shared" si="98"/>
        <v>Umbria Equitazione</v>
      </c>
      <c r="I815" s="35" t="s">
        <v>3003</v>
      </c>
      <c r="J815" s="53" t="str">
        <f t="shared" si="99"/>
        <v>Lófelszerelés</v>
      </c>
      <c r="K815" s="53" t="s">
        <v>3007</v>
      </c>
      <c r="L815" s="35" t="str">
        <f t="shared" si="100"/>
        <v>Kötőfék és vezetőszár</v>
      </c>
      <c r="M815" s="35" t="s">
        <v>3024</v>
      </c>
      <c r="N815" s="35" t="str">
        <f t="shared" si="101"/>
        <v>Vezetőszár</v>
      </c>
      <c r="O815" s="35" t="s">
        <v>3026</v>
      </c>
      <c r="P815" s="35" t="str">
        <f t="shared" si="102"/>
        <v/>
      </c>
      <c r="Q815" s="35"/>
      <c r="R815" s="63" t="s">
        <v>3199</v>
      </c>
      <c r="S815" s="35" t="s">
        <v>2408</v>
      </c>
      <c r="T815" s="34">
        <v>0</v>
      </c>
      <c r="U815" s="35">
        <v>11.5</v>
      </c>
      <c r="V815" s="1" t="s">
        <v>2603</v>
      </c>
      <c r="W815" s="35">
        <v>0.5</v>
      </c>
      <c r="X815" s="35" t="str">
        <f>IFERROR(
    IF(ISNUMBER(MATCH(TRIM(CLEAN(SUBSTITUTE(SUBSTITUTE(Y815, CHAR(13), ""), CHAR(10), " "))), sizeList!A:A, 0)),
        INDEX(sizeList!B:B, MATCH(TRIM(CLEAN(SUBSTITUTE(SUBSTITUTE(Y815, CHAR(13), ""), CHAR(10), " "))), sizeList!A:A, 0)),
        IF(ISNUMBER(MATCH(Y815, sizeList!A:A, 0)),
            INDEX(sizeList!B:B, MATCH(Y815, sizeList!A:A, 0)),
            IF(ISNUMBER(MATCH(TRIM(CLEAN(SUBSTITUTE(SUBSTITUTE(Y815, CHAR(13), ""), CHAR(10), " "))), sizeList!B:B, 0)),
                INDEX(sizeList!B:B, MATCH(TRIM(CLEAN(SUBSTITUTE(SUBSTITUTE(Y815, CHAR(13), ""), CHAR(10), " "))), sizeList!B:B, 0)),
                IF(ISNUMBER(MATCH(Y815, sizeList!B:B, 0)),
                    INDEX(sizeList!B:B, MATCH(Y815, sizeList!B:B, 0)),
                    "")
            )
        )
    ),
    ""
)</f>
        <v/>
      </c>
      <c r="Y815" s="35"/>
      <c r="Z815" s="35" t="s">
        <v>2659</v>
      </c>
      <c r="AA815" s="117" t="str">
        <f t="shared" si="103"/>
        <v>HUNTER GREEN</v>
      </c>
      <c r="AB815" s="7" t="str">
        <f>IF(AA815="", "", IFERROR(VLOOKUP(AA815, colorList!A:B,2,FALSE),""))</f>
        <v>vadász zöld</v>
      </c>
      <c r="AC815" s="7" t="str">
        <f>IF(Z815="", "", IFERROR(VLOOKUP(Z815, colorList!A:B,2,FALSE),""))</f>
        <v>vadász zöld</v>
      </c>
      <c r="AD815" s="7"/>
    </row>
    <row r="816" spans="1:30" ht="60" customHeight="1" x14ac:dyDescent="0.25">
      <c r="A816" s="53" t="s">
        <v>957</v>
      </c>
      <c r="B816" s="7" t="str" cm="1">
        <f t="array" ref="B816">ProcessN2(S816,A816,C816)</f>
        <v>LU00014_LIM</v>
      </c>
      <c r="C816" s="7" t="s">
        <v>1194</v>
      </c>
      <c r="D816" s="52" t="str">
        <f t="shared" si="96"/>
        <v>Umbria vezetőszár</v>
      </c>
      <c r="E816" s="52" t="s">
        <v>2848</v>
      </c>
      <c r="F816" s="52" t="str">
        <f t="shared" si="97"/>
        <v>NYLON LEAD WITH BRASS BOLT SNAP</v>
      </c>
      <c r="G816" s="52" t="s">
        <v>2973</v>
      </c>
      <c r="H816" s="116" t="str">
        <f t="shared" si="98"/>
        <v>Umbria Equitazione</v>
      </c>
      <c r="I816" s="35" t="s">
        <v>3003</v>
      </c>
      <c r="J816" s="53" t="str">
        <f t="shared" si="99"/>
        <v>Lófelszerelés</v>
      </c>
      <c r="K816" s="53" t="s">
        <v>3007</v>
      </c>
      <c r="L816" s="35" t="str">
        <f t="shared" si="100"/>
        <v>Kötőfék és vezetőszár</v>
      </c>
      <c r="M816" s="35" t="s">
        <v>3024</v>
      </c>
      <c r="N816" s="35" t="str">
        <f t="shared" si="101"/>
        <v>Vezetőszár</v>
      </c>
      <c r="O816" s="35" t="s">
        <v>3026</v>
      </c>
      <c r="P816" s="35" t="str">
        <f t="shared" si="102"/>
        <v/>
      </c>
      <c r="Q816" s="35"/>
      <c r="R816" s="63" t="s">
        <v>3199</v>
      </c>
      <c r="S816" s="35" t="s">
        <v>2409</v>
      </c>
      <c r="T816" s="34">
        <v>0</v>
      </c>
      <c r="U816" s="35">
        <v>11.5</v>
      </c>
      <c r="V816" s="1" t="s">
        <v>2603</v>
      </c>
      <c r="W816" s="35">
        <v>0.5</v>
      </c>
      <c r="X816" s="35" t="str">
        <f>IFERROR(
    IF(ISNUMBER(MATCH(TRIM(CLEAN(SUBSTITUTE(SUBSTITUTE(Y816, CHAR(13), ""), CHAR(10), " "))), sizeList!A:A, 0)),
        INDEX(sizeList!B:B, MATCH(TRIM(CLEAN(SUBSTITUTE(SUBSTITUTE(Y816, CHAR(13), ""), CHAR(10), " "))), sizeList!A:A, 0)),
        IF(ISNUMBER(MATCH(Y816, sizeList!A:A, 0)),
            INDEX(sizeList!B:B, MATCH(Y816, sizeList!A:A, 0)),
            IF(ISNUMBER(MATCH(TRIM(CLEAN(SUBSTITUTE(SUBSTITUTE(Y816, CHAR(13), ""), CHAR(10), " "))), sizeList!B:B, 0)),
                INDEX(sizeList!B:B, MATCH(TRIM(CLEAN(SUBSTITUTE(SUBSTITUTE(Y816, CHAR(13), ""), CHAR(10), " "))), sizeList!B:B, 0)),
                IF(ISNUMBER(MATCH(Y816, sizeList!B:B, 0)),
                    INDEX(sizeList!B:B, MATCH(Y816, sizeList!B:B, 0)),
                    "")
            )
        )
    ),
    ""
)</f>
        <v/>
      </c>
      <c r="Y816" s="35"/>
      <c r="Z816" s="35" t="s">
        <v>2648</v>
      </c>
      <c r="AA816" s="117" t="str">
        <f t="shared" si="103"/>
        <v>LIME</v>
      </c>
      <c r="AB816" s="7" t="str">
        <f>IF(AA816="", "", IFERROR(VLOOKUP(AA816, colorList!A:B,2,FALSE),""))</f>
        <v>lime</v>
      </c>
      <c r="AC816" s="7" t="str">
        <f>IF(Z816="", "", IFERROR(VLOOKUP(Z816, colorList!A:B,2,FALSE),""))</f>
        <v>lime</v>
      </c>
      <c r="AD816" s="7"/>
    </row>
    <row r="817" spans="1:30" ht="60" customHeight="1" x14ac:dyDescent="0.25">
      <c r="A817" s="53" t="s">
        <v>957</v>
      </c>
      <c r="B817" s="7" t="str" cm="1">
        <f t="array" ref="B817">ProcessN2(S817,A817,C817)</f>
        <v>LU00014_NV</v>
      </c>
      <c r="C817" s="7" t="s">
        <v>1339</v>
      </c>
      <c r="D817" s="52" t="str">
        <f t="shared" si="96"/>
        <v>Umbria vezetőszár</v>
      </c>
      <c r="E817" s="52" t="s">
        <v>2848</v>
      </c>
      <c r="F817" s="52" t="str">
        <f t="shared" si="97"/>
        <v>NYLON LEAD WITH BRASS BOLT SNAP</v>
      </c>
      <c r="G817" s="52" t="s">
        <v>2973</v>
      </c>
      <c r="H817" s="116" t="str">
        <f t="shared" si="98"/>
        <v>Umbria Equitazione</v>
      </c>
      <c r="I817" s="35" t="s">
        <v>3003</v>
      </c>
      <c r="J817" s="53" t="str">
        <f t="shared" si="99"/>
        <v>Lófelszerelés</v>
      </c>
      <c r="K817" s="53" t="s">
        <v>3007</v>
      </c>
      <c r="L817" s="35" t="str">
        <f t="shared" si="100"/>
        <v>Kötőfék és vezetőszár</v>
      </c>
      <c r="M817" s="35" t="s">
        <v>3024</v>
      </c>
      <c r="N817" s="35" t="str">
        <f t="shared" si="101"/>
        <v>Vezetőszár</v>
      </c>
      <c r="O817" s="35" t="s">
        <v>3026</v>
      </c>
      <c r="P817" s="35" t="str">
        <f t="shared" si="102"/>
        <v/>
      </c>
      <c r="Q817" s="35"/>
      <c r="R817" s="63" t="s">
        <v>3199</v>
      </c>
      <c r="S817" s="35" t="s">
        <v>2410</v>
      </c>
      <c r="T817" s="34">
        <v>0</v>
      </c>
      <c r="U817" s="35">
        <v>11.5</v>
      </c>
      <c r="V817" s="1" t="s">
        <v>2603</v>
      </c>
      <c r="W817" s="35">
        <v>0.5</v>
      </c>
      <c r="X817" s="35" t="str">
        <f>IFERROR(
    IF(ISNUMBER(MATCH(TRIM(CLEAN(SUBSTITUTE(SUBSTITUTE(Y817, CHAR(13), ""), CHAR(10), " "))), sizeList!A:A, 0)),
        INDEX(sizeList!B:B, MATCH(TRIM(CLEAN(SUBSTITUTE(SUBSTITUTE(Y817, CHAR(13), ""), CHAR(10), " "))), sizeList!A:A, 0)),
        IF(ISNUMBER(MATCH(Y817, sizeList!A:A, 0)),
            INDEX(sizeList!B:B, MATCH(Y817, sizeList!A:A, 0)),
            IF(ISNUMBER(MATCH(TRIM(CLEAN(SUBSTITUTE(SUBSTITUTE(Y817, CHAR(13), ""), CHAR(10), " "))), sizeList!B:B, 0)),
                INDEX(sizeList!B:B, MATCH(TRIM(CLEAN(SUBSTITUTE(SUBSTITUTE(Y817, CHAR(13), ""), CHAR(10), " "))), sizeList!B:B, 0)),
                IF(ISNUMBER(MATCH(Y817, sizeList!B:B, 0)),
                    INDEX(sizeList!B:B, MATCH(Y817, sizeList!B:B, 0)),
                    "")
            )
        )
    ),
    ""
)</f>
        <v/>
      </c>
      <c r="Y817" s="35"/>
      <c r="Z817" s="35" t="s">
        <v>2657</v>
      </c>
      <c r="AA817" s="117" t="str">
        <f t="shared" si="103"/>
        <v>NAVY</v>
      </c>
      <c r="AB817" s="7" t="str">
        <f>IF(AA817="", "", IFERROR(VLOOKUP(AA817, colorList!A:B,2,FALSE),""))</f>
        <v>tengerészkék</v>
      </c>
      <c r="AC817" s="7" t="str">
        <f>IF(Z817="", "", IFERROR(VLOOKUP(Z817, colorList!A:B,2,FALSE),""))</f>
        <v>tengerészkék</v>
      </c>
      <c r="AD817" s="7"/>
    </row>
    <row r="818" spans="1:30" ht="60" customHeight="1" x14ac:dyDescent="0.25">
      <c r="A818" s="53" t="s">
        <v>957</v>
      </c>
      <c r="B818" s="7" t="str" cm="1">
        <f t="array" ref="B818">ProcessN2(S818,A818,C818)</f>
        <v>LU00014_OR</v>
      </c>
      <c r="C818" s="7" t="s">
        <v>1195</v>
      </c>
      <c r="D818" s="52" t="str">
        <f t="shared" si="96"/>
        <v>Umbria vezetőszár</v>
      </c>
      <c r="E818" s="52" t="s">
        <v>2848</v>
      </c>
      <c r="F818" s="52" t="str">
        <f t="shared" si="97"/>
        <v>NYLON LEAD WITH BRASS BOLT SNAP</v>
      </c>
      <c r="G818" s="52" t="s">
        <v>2973</v>
      </c>
      <c r="H818" s="116" t="str">
        <f t="shared" si="98"/>
        <v>Umbria Equitazione</v>
      </c>
      <c r="I818" s="35" t="s">
        <v>3003</v>
      </c>
      <c r="J818" s="53" t="str">
        <f t="shared" si="99"/>
        <v>Lófelszerelés</v>
      </c>
      <c r="K818" s="53" t="s">
        <v>3007</v>
      </c>
      <c r="L818" s="35" t="str">
        <f t="shared" si="100"/>
        <v>Kötőfék és vezetőszár</v>
      </c>
      <c r="M818" s="35" t="s">
        <v>3024</v>
      </c>
      <c r="N818" s="35" t="str">
        <f t="shared" si="101"/>
        <v>Vezetőszár</v>
      </c>
      <c r="O818" s="35" t="s">
        <v>3026</v>
      </c>
      <c r="P818" s="35" t="str">
        <f t="shared" si="102"/>
        <v/>
      </c>
      <c r="Q818" s="35"/>
      <c r="R818" s="63" t="s">
        <v>3199</v>
      </c>
      <c r="S818" s="35" t="s">
        <v>2411</v>
      </c>
      <c r="T818" s="34">
        <v>0</v>
      </c>
      <c r="U818" s="35">
        <v>11.5</v>
      </c>
      <c r="V818" s="1" t="s">
        <v>2603</v>
      </c>
      <c r="W818" s="35">
        <v>0.5</v>
      </c>
      <c r="X818" s="35" t="str">
        <f>IFERROR(
    IF(ISNUMBER(MATCH(TRIM(CLEAN(SUBSTITUTE(SUBSTITUTE(Y818, CHAR(13), ""), CHAR(10), " "))), sizeList!A:A, 0)),
        INDEX(sizeList!B:B, MATCH(TRIM(CLEAN(SUBSTITUTE(SUBSTITUTE(Y818, CHAR(13), ""), CHAR(10), " "))), sizeList!A:A, 0)),
        IF(ISNUMBER(MATCH(Y818, sizeList!A:A, 0)),
            INDEX(sizeList!B:B, MATCH(Y818, sizeList!A:A, 0)),
            IF(ISNUMBER(MATCH(TRIM(CLEAN(SUBSTITUTE(SUBSTITUTE(Y818, CHAR(13), ""), CHAR(10), " "))), sizeList!B:B, 0)),
                INDEX(sizeList!B:B, MATCH(TRIM(CLEAN(SUBSTITUTE(SUBSTITUTE(Y818, CHAR(13), ""), CHAR(10), " "))), sizeList!B:B, 0)),
                IF(ISNUMBER(MATCH(Y818, sizeList!B:B, 0)),
                    INDEX(sizeList!B:B, MATCH(Y818, sizeList!B:B, 0)),
                    "")
            )
        )
    ),
    ""
)</f>
        <v/>
      </c>
      <c r="Y818" s="35"/>
      <c r="Z818" s="35" t="s">
        <v>2638</v>
      </c>
      <c r="AA818" s="117" t="str">
        <f t="shared" si="103"/>
        <v>ORANGE</v>
      </c>
      <c r="AB818" s="7" t="str">
        <f>IF(AA818="", "", IFERROR(VLOOKUP(AA818, colorList!A:B,2,FALSE),""))</f>
        <v>narancssárga</v>
      </c>
      <c r="AC818" s="7" t="str">
        <f>IF(Z818="", "", IFERROR(VLOOKUP(Z818, colorList!A:B,2,FALSE),""))</f>
        <v>narancssárga</v>
      </c>
      <c r="AD818" s="7"/>
    </row>
    <row r="819" spans="1:30" ht="60" customHeight="1" x14ac:dyDescent="0.25">
      <c r="A819" s="47" t="s">
        <v>957</v>
      </c>
      <c r="B819" s="7" t="str" cm="1">
        <f t="array" ref="B819">ProcessN2(S819,A819,C819)</f>
        <v>LU00014_RE</v>
      </c>
      <c r="C819" s="7" t="s">
        <v>1199</v>
      </c>
      <c r="D819" s="49" t="str">
        <f t="shared" si="96"/>
        <v>Umbria vezetőszár</v>
      </c>
      <c r="E819" s="49" t="s">
        <v>2848</v>
      </c>
      <c r="F819" s="52" t="str">
        <f t="shared" si="97"/>
        <v>NYLON LEAD WITH BRASS BOLT SNAP</v>
      </c>
      <c r="G819" s="49" t="s">
        <v>2973</v>
      </c>
      <c r="H819" s="116" t="str">
        <f t="shared" si="98"/>
        <v>Umbria Equitazione</v>
      </c>
      <c r="I819" s="34" t="s">
        <v>3003</v>
      </c>
      <c r="J819" s="47" t="str">
        <f t="shared" si="99"/>
        <v>Lófelszerelés</v>
      </c>
      <c r="K819" s="47" t="s">
        <v>3007</v>
      </c>
      <c r="L819" s="34" t="str">
        <f t="shared" si="100"/>
        <v>Kötőfék és vezetőszár</v>
      </c>
      <c r="M819" s="34" t="s">
        <v>3024</v>
      </c>
      <c r="N819" s="35" t="str">
        <f t="shared" si="101"/>
        <v>Vezetőszár</v>
      </c>
      <c r="O819" s="35" t="s">
        <v>3026</v>
      </c>
      <c r="P819" s="34" t="str">
        <f t="shared" si="102"/>
        <v/>
      </c>
      <c r="Q819" s="34"/>
      <c r="R819" s="68" t="s">
        <v>3199</v>
      </c>
      <c r="S819" s="34" t="s">
        <v>2412</v>
      </c>
      <c r="T819" s="34">
        <v>0</v>
      </c>
      <c r="U819" s="34">
        <v>11.5</v>
      </c>
      <c r="V819" s="1" t="s">
        <v>2603</v>
      </c>
      <c r="W819" s="35">
        <v>0.5</v>
      </c>
      <c r="X819" s="34" t="str">
        <f>IFERROR(
    IF(ISNUMBER(MATCH(TRIM(CLEAN(SUBSTITUTE(SUBSTITUTE(Y819, CHAR(13), ""), CHAR(10), " "))), sizeList!A:A, 0)),
        INDEX(sizeList!B:B, MATCH(TRIM(CLEAN(SUBSTITUTE(SUBSTITUTE(Y819, CHAR(13), ""), CHAR(10), " "))), sizeList!A:A, 0)),
        IF(ISNUMBER(MATCH(Y819, sizeList!A:A, 0)),
            INDEX(sizeList!B:B, MATCH(Y819, sizeList!A:A, 0)),
            IF(ISNUMBER(MATCH(TRIM(CLEAN(SUBSTITUTE(SUBSTITUTE(Y819, CHAR(13), ""), CHAR(10), " "))), sizeList!B:B, 0)),
                INDEX(sizeList!B:B, MATCH(TRIM(CLEAN(SUBSTITUTE(SUBSTITUTE(Y819, CHAR(13), ""), CHAR(10), " "))), sizeList!B:B, 0)),
                IF(ISNUMBER(MATCH(Y819, sizeList!B:B, 0)),
                    INDEX(sizeList!B:B, MATCH(Y819, sizeList!B:B, 0)),
                    "")
            )
        )
    ),
    ""
)</f>
        <v/>
      </c>
      <c r="Y819" s="34"/>
      <c r="Z819" s="34" t="s">
        <v>2640</v>
      </c>
      <c r="AA819" s="117" t="str">
        <f t="shared" si="103"/>
        <v>RED</v>
      </c>
      <c r="AB819" s="7" t="str">
        <f>IF(AA819="", "", IFERROR(VLOOKUP(AA819, colorList!A:B,2,FALSE),""))</f>
        <v>piros</v>
      </c>
      <c r="AC819" s="7" t="str">
        <f>IF(Z819="", "", IFERROR(VLOOKUP(Z819, colorList!A:B,2,FALSE),""))</f>
        <v>piros</v>
      </c>
      <c r="AD819" s="7"/>
    </row>
    <row r="820" spans="1:30" ht="60" customHeight="1" x14ac:dyDescent="0.25">
      <c r="A820" s="53" t="s">
        <v>957</v>
      </c>
      <c r="B820" s="7" t="str" cm="1">
        <f t="array" ref="B820">ProcessN2(S820,A820,C820)</f>
        <v>LU00014_ROY</v>
      </c>
      <c r="C820" s="7" t="s">
        <v>1200</v>
      </c>
      <c r="D820" s="52" t="str">
        <f t="shared" si="96"/>
        <v>Umbria vezetőszár</v>
      </c>
      <c r="E820" s="52" t="s">
        <v>2848</v>
      </c>
      <c r="F820" s="52" t="str">
        <f t="shared" si="97"/>
        <v>NYLON LEAD WITH BRASS BOLT SNAP</v>
      </c>
      <c r="G820" s="52" t="s">
        <v>2973</v>
      </c>
      <c r="H820" s="116" t="str">
        <f t="shared" si="98"/>
        <v>Umbria Equitazione</v>
      </c>
      <c r="I820" s="35" t="s">
        <v>3003</v>
      </c>
      <c r="J820" s="53" t="str">
        <f t="shared" si="99"/>
        <v>Lófelszerelés</v>
      </c>
      <c r="K820" s="53" t="s">
        <v>3007</v>
      </c>
      <c r="L820" s="35" t="str">
        <f t="shared" si="100"/>
        <v>Kötőfék és vezetőszár</v>
      </c>
      <c r="M820" s="35" t="s">
        <v>3024</v>
      </c>
      <c r="N820" s="35" t="str">
        <f t="shared" si="101"/>
        <v>Vezetőszár</v>
      </c>
      <c r="O820" s="35" t="s">
        <v>3026</v>
      </c>
      <c r="P820" s="35" t="str">
        <f t="shared" si="102"/>
        <v/>
      </c>
      <c r="Q820" s="35"/>
      <c r="R820" s="63" t="s">
        <v>3199</v>
      </c>
      <c r="S820" s="35" t="s">
        <v>2413</v>
      </c>
      <c r="T820" s="34">
        <v>0</v>
      </c>
      <c r="U820" s="35">
        <v>11.5</v>
      </c>
      <c r="V820" s="1" t="s">
        <v>2603</v>
      </c>
      <c r="W820" s="35">
        <v>0.5</v>
      </c>
      <c r="X820" s="35" t="str">
        <f>IFERROR(
    IF(ISNUMBER(MATCH(TRIM(CLEAN(SUBSTITUTE(SUBSTITUTE(Y820, CHAR(13), ""), CHAR(10), " "))), sizeList!A:A, 0)),
        INDEX(sizeList!B:B, MATCH(TRIM(CLEAN(SUBSTITUTE(SUBSTITUTE(Y820, CHAR(13), ""), CHAR(10), " "))), sizeList!A:A, 0)),
        IF(ISNUMBER(MATCH(Y820, sizeList!A:A, 0)),
            INDEX(sizeList!B:B, MATCH(Y820, sizeList!A:A, 0)),
            IF(ISNUMBER(MATCH(TRIM(CLEAN(SUBSTITUTE(SUBSTITUTE(Y820, CHAR(13), ""), CHAR(10), " "))), sizeList!B:B, 0)),
                INDEX(sizeList!B:B, MATCH(TRIM(CLEAN(SUBSTITUTE(SUBSTITUTE(Y820, CHAR(13), ""), CHAR(10), " "))), sizeList!B:B, 0)),
                IF(ISNUMBER(MATCH(Y820, sizeList!B:B, 0)),
                    INDEX(sizeList!B:B, MATCH(Y820, sizeList!B:B, 0)),
                    "")
            )
        )
    ),
    ""
)</f>
        <v/>
      </c>
      <c r="Y820" s="35"/>
      <c r="Z820" s="35" t="s">
        <v>2652</v>
      </c>
      <c r="AA820" s="117" t="str">
        <f t="shared" si="103"/>
        <v>ROYAL BLUE</v>
      </c>
      <c r="AB820" s="7" t="str">
        <f>IF(AA820="", "", IFERROR(VLOOKUP(AA820, colorList!A:B,2,FALSE),""))</f>
        <v>királykék</v>
      </c>
      <c r="AC820" s="7" t="str">
        <f>IF(Z820="", "", IFERROR(VLOOKUP(Z820, colorList!A:B,2,FALSE),""))</f>
        <v>királykék</v>
      </c>
      <c r="AD820" s="7"/>
    </row>
    <row r="821" spans="1:30" s="62" customFormat="1" ht="60" customHeight="1" x14ac:dyDescent="0.25">
      <c r="A821" s="53" t="s">
        <v>957</v>
      </c>
      <c r="B821" s="7" t="str" cm="1">
        <f t="array" ref="B821">ProcessN2(S821,A821,C821)</f>
        <v>LU00014_TM</v>
      </c>
      <c r="C821" s="7" t="s">
        <v>1342</v>
      </c>
      <c r="D821" s="52" t="str">
        <f t="shared" si="96"/>
        <v>Umbria vezetőszár</v>
      </c>
      <c r="E821" s="52" t="s">
        <v>2848</v>
      </c>
      <c r="F821" s="52" t="str">
        <f t="shared" si="97"/>
        <v>NYLON LEAD WITH BRASS BOLT SNAP</v>
      </c>
      <c r="G821" s="52" t="s">
        <v>2973</v>
      </c>
      <c r="H821" s="117" t="str">
        <f t="shared" si="98"/>
        <v>Umbria Equitazione</v>
      </c>
      <c r="I821" s="35" t="s">
        <v>3003</v>
      </c>
      <c r="J821" s="53" t="str">
        <f t="shared" si="99"/>
        <v>Lófelszerelés</v>
      </c>
      <c r="K821" s="53" t="s">
        <v>3007</v>
      </c>
      <c r="L821" s="35" t="str">
        <f t="shared" si="100"/>
        <v>Kötőfék és vezetőszár</v>
      </c>
      <c r="M821" s="35" t="s">
        <v>3024</v>
      </c>
      <c r="N821" s="35" t="str">
        <f t="shared" si="101"/>
        <v>Vezetőszár</v>
      </c>
      <c r="O821" s="35" t="s">
        <v>3026</v>
      </c>
      <c r="P821" s="35" t="str">
        <f t="shared" si="102"/>
        <v/>
      </c>
      <c r="Q821" s="35"/>
      <c r="R821" s="63" t="s">
        <v>3199</v>
      </c>
      <c r="S821" s="35" t="s">
        <v>2414</v>
      </c>
      <c r="T821" s="34">
        <v>0</v>
      </c>
      <c r="U821" s="35">
        <v>11.5</v>
      </c>
      <c r="V821" s="1" t="s">
        <v>2603</v>
      </c>
      <c r="W821" s="35">
        <v>0.5</v>
      </c>
      <c r="X821" s="35" t="str">
        <f>IFERROR(
    IF(ISNUMBER(MATCH(TRIM(CLEAN(SUBSTITUTE(SUBSTITUTE(Y821, CHAR(13), ""), CHAR(10), " "))), sizeList!A:A, 0)),
        INDEX(sizeList!B:B, MATCH(TRIM(CLEAN(SUBSTITUTE(SUBSTITUTE(Y821, CHAR(13), ""), CHAR(10), " "))), sizeList!A:A, 0)),
        IF(ISNUMBER(MATCH(Y821, sizeList!A:A, 0)),
            INDEX(sizeList!B:B, MATCH(Y821, sizeList!A:A, 0)),
            IF(ISNUMBER(MATCH(TRIM(CLEAN(SUBSTITUTE(SUBSTITUTE(Y821, CHAR(13), ""), CHAR(10), " "))), sizeList!B:B, 0)),
                INDEX(sizeList!B:B, MATCH(TRIM(CLEAN(SUBSTITUTE(SUBSTITUTE(Y821, CHAR(13), ""), CHAR(10), " "))), sizeList!B:B, 0)),
                IF(ISNUMBER(MATCH(Y821, sizeList!B:B, 0)),
                    INDEX(sizeList!B:B, MATCH(Y821, sizeList!B:B, 0)),
                    "")
            )
        )
    ),
    ""
)</f>
        <v/>
      </c>
      <c r="Y821" s="35"/>
      <c r="Z821" s="35" t="s">
        <v>2605</v>
      </c>
      <c r="AA821" s="117" t="str">
        <f t="shared" si="103"/>
        <v>DARK BROWN</v>
      </c>
      <c r="AB821" s="7" t="str">
        <f>IF(AA821="", "", IFERROR(VLOOKUP(AA821, colorList!A:B,2,FALSE),""))</f>
        <v>sötétbarna</v>
      </c>
      <c r="AC821" s="7" t="str">
        <f>IF(Z821="", "", IFERROR(VLOOKUP(Z821, colorList!A:B,2,FALSE),""))</f>
        <v>sötétbarna</v>
      </c>
    </row>
    <row r="822" spans="1:30" ht="60" customHeight="1" x14ac:dyDescent="0.25">
      <c r="A822" s="53" t="s">
        <v>957</v>
      </c>
      <c r="B822" s="7" t="str" cm="1">
        <f t="array" ref="B822">ProcessN2(S822,A822,C822)</f>
        <v>LU00014_WH</v>
      </c>
      <c r="C822" s="7" t="s">
        <v>1341</v>
      </c>
      <c r="D822" s="52" t="str">
        <f t="shared" si="96"/>
        <v>Umbria vezetőszár</v>
      </c>
      <c r="E822" s="52" t="s">
        <v>2848</v>
      </c>
      <c r="F822" s="52" t="str">
        <f t="shared" si="97"/>
        <v>NYLON LEAD WITH BRASS BOLT SNAP</v>
      </c>
      <c r="G822" s="52" t="s">
        <v>2973</v>
      </c>
      <c r="H822" s="116" t="str">
        <f t="shared" si="98"/>
        <v>Umbria Equitazione</v>
      </c>
      <c r="I822" s="35" t="s">
        <v>3003</v>
      </c>
      <c r="J822" s="53" t="str">
        <f t="shared" si="99"/>
        <v>Lófelszerelés</v>
      </c>
      <c r="K822" s="53" t="s">
        <v>3007</v>
      </c>
      <c r="L822" s="35" t="str">
        <f t="shared" si="100"/>
        <v>Kötőfék és vezetőszár</v>
      </c>
      <c r="M822" s="35" t="s">
        <v>3024</v>
      </c>
      <c r="N822" s="35" t="str">
        <f t="shared" si="101"/>
        <v>Vezetőszár</v>
      </c>
      <c r="O822" s="35" t="s">
        <v>3026</v>
      </c>
      <c r="P822" s="35" t="str">
        <f t="shared" si="102"/>
        <v/>
      </c>
      <c r="Q822" s="35"/>
      <c r="R822" s="63" t="s">
        <v>3199</v>
      </c>
      <c r="S822" s="35" t="s">
        <v>2415</v>
      </c>
      <c r="T822" s="34">
        <v>0</v>
      </c>
      <c r="U822" s="35">
        <v>11.5</v>
      </c>
      <c r="V822" s="1" t="s">
        <v>2603</v>
      </c>
      <c r="W822" s="35">
        <v>0.5</v>
      </c>
      <c r="X822" s="35" t="str">
        <f>IFERROR(
    IF(ISNUMBER(MATCH(TRIM(CLEAN(SUBSTITUTE(SUBSTITUTE(Y822, CHAR(13), ""), CHAR(10), " "))), sizeList!A:A, 0)),
        INDEX(sizeList!B:B, MATCH(TRIM(CLEAN(SUBSTITUTE(SUBSTITUTE(Y822, CHAR(13), ""), CHAR(10), " "))), sizeList!A:A, 0)),
        IF(ISNUMBER(MATCH(Y822, sizeList!A:A, 0)),
            INDEX(sizeList!B:B, MATCH(Y822, sizeList!A:A, 0)),
            IF(ISNUMBER(MATCH(TRIM(CLEAN(SUBSTITUTE(SUBSTITUTE(Y822, CHAR(13), ""), CHAR(10), " "))), sizeList!B:B, 0)),
                INDEX(sizeList!B:B, MATCH(TRIM(CLEAN(SUBSTITUTE(SUBSTITUTE(Y822, CHAR(13), ""), CHAR(10), " "))), sizeList!B:B, 0)),
                IF(ISNUMBER(MATCH(Y822, sizeList!B:B, 0)),
                    INDEX(sizeList!B:B, MATCH(Y822, sizeList!B:B, 0)),
                    "")
            )
        )
    ),
    ""
)</f>
        <v/>
      </c>
      <c r="Y822" s="35"/>
      <c r="Z822" s="35" t="s">
        <v>2606</v>
      </c>
      <c r="AA822" s="117" t="str">
        <f t="shared" si="103"/>
        <v>WHITE</v>
      </c>
      <c r="AB822" s="7" t="str">
        <f>IF(AA822="", "", IFERROR(VLOOKUP(AA822, colorList!A:B,2,FALSE),""))</f>
        <v>fehér</v>
      </c>
      <c r="AC822" s="7" t="str">
        <f>IF(Z822="", "", IFERROR(VLOOKUP(Z822, colorList!A:B,2,FALSE),""))</f>
        <v>fehér</v>
      </c>
      <c r="AD822" s="7"/>
    </row>
    <row r="823" spans="1:30" ht="60" customHeight="1" x14ac:dyDescent="0.25">
      <c r="A823" s="47" t="s">
        <v>957</v>
      </c>
      <c r="B823" s="7" t="str" cm="1">
        <f t="array" ref="B823">ProcessN2(S823,A823,C823)</f>
        <v>LU00014_YL</v>
      </c>
      <c r="C823" s="7" t="s">
        <v>1202</v>
      </c>
      <c r="D823" s="49" t="str">
        <f t="shared" si="96"/>
        <v>Umbria vezetőszár</v>
      </c>
      <c r="E823" s="49" t="s">
        <v>2848</v>
      </c>
      <c r="F823" s="52" t="str">
        <f t="shared" si="97"/>
        <v>NYLON LEAD WITH BRASS BOLT SNAP</v>
      </c>
      <c r="G823" s="49" t="s">
        <v>2973</v>
      </c>
      <c r="H823" s="116" t="str">
        <f t="shared" si="98"/>
        <v>Umbria Equitazione</v>
      </c>
      <c r="I823" s="34" t="s">
        <v>3003</v>
      </c>
      <c r="J823" s="47" t="str">
        <f t="shared" si="99"/>
        <v>Lófelszerelés</v>
      </c>
      <c r="K823" s="47" t="s">
        <v>3007</v>
      </c>
      <c r="L823" s="34" t="str">
        <f t="shared" si="100"/>
        <v>Kötőfék és vezetőszár</v>
      </c>
      <c r="M823" s="34" t="s">
        <v>3024</v>
      </c>
      <c r="N823" s="35" t="str">
        <f t="shared" si="101"/>
        <v>Vezetőszár</v>
      </c>
      <c r="O823" s="35" t="s">
        <v>3026</v>
      </c>
      <c r="P823" s="34" t="str">
        <f t="shared" si="102"/>
        <v/>
      </c>
      <c r="Q823" s="34"/>
      <c r="R823" s="68" t="s">
        <v>3199</v>
      </c>
      <c r="S823" s="34" t="s">
        <v>2416</v>
      </c>
      <c r="T823" s="34">
        <v>0</v>
      </c>
      <c r="U823" s="34">
        <v>11.5</v>
      </c>
      <c r="V823" s="1" t="s">
        <v>2603</v>
      </c>
      <c r="W823" s="35">
        <v>0.5</v>
      </c>
      <c r="X823" s="34" t="str">
        <f>IFERROR(
    IF(ISNUMBER(MATCH(TRIM(CLEAN(SUBSTITUTE(SUBSTITUTE(Y823, CHAR(13), ""), CHAR(10), " "))), sizeList!A:A, 0)),
        INDEX(sizeList!B:B, MATCH(TRIM(CLEAN(SUBSTITUTE(SUBSTITUTE(Y823, CHAR(13), ""), CHAR(10), " "))), sizeList!A:A, 0)),
        IF(ISNUMBER(MATCH(Y823, sizeList!A:A, 0)),
            INDEX(sizeList!B:B, MATCH(Y823, sizeList!A:A, 0)),
            IF(ISNUMBER(MATCH(TRIM(CLEAN(SUBSTITUTE(SUBSTITUTE(Y823, CHAR(13), ""), CHAR(10), " "))), sizeList!B:B, 0)),
                INDEX(sizeList!B:B, MATCH(TRIM(CLEAN(SUBSTITUTE(SUBSTITUTE(Y823, CHAR(13), ""), CHAR(10), " "))), sizeList!B:B, 0)),
                IF(ISNUMBER(MATCH(Y823, sizeList!B:B, 0)),
                    INDEX(sizeList!B:B, MATCH(Y823, sizeList!B:B, 0)),
                    "")
            )
        )
    ),
    ""
)</f>
        <v/>
      </c>
      <c r="Y823" s="34"/>
      <c r="Z823" s="34" t="s">
        <v>2654</v>
      </c>
      <c r="AA823" s="117" t="str">
        <f t="shared" si="103"/>
        <v>YELLOW</v>
      </c>
      <c r="AB823" s="7" t="str">
        <f>IF(AA823="", "", IFERROR(VLOOKUP(AA823, colorList!A:B,2,FALSE),""))</f>
        <v>sárga</v>
      </c>
      <c r="AC823" s="7" t="str">
        <f>IF(Z823="", "", IFERROR(VLOOKUP(Z823, colorList!A:B,2,FALSE),""))</f>
        <v>sárga</v>
      </c>
      <c r="AD823" s="7"/>
    </row>
    <row r="824" spans="1:30" ht="60" customHeight="1" x14ac:dyDescent="0.25">
      <c r="A824" s="47" t="s">
        <v>931</v>
      </c>
      <c r="B824" s="7" t="str" cm="1">
        <f t="array" ref="B824">ProcessN2(S824,A824,C824)</f>
        <v>PE00600_BK</v>
      </c>
      <c r="C824" s="7" t="s">
        <v>1203</v>
      </c>
      <c r="D824" s="49" t="str">
        <f t="shared" si="96"/>
        <v>Supreme rugalmas szügyelő martingállal</v>
      </c>
      <c r="E824" s="49" t="s">
        <v>2822</v>
      </c>
      <c r="F824" s="52" t="str">
        <f t="shared" si="97"/>
        <v>SUPREME ELASTIC BREASTPLATE AND MARTINGALE</v>
      </c>
      <c r="G824" s="49" t="s">
        <v>2947</v>
      </c>
      <c r="H824" s="116" t="str">
        <f t="shared" si="98"/>
        <v>Supreme</v>
      </c>
      <c r="I824" s="34" t="s">
        <v>3002</v>
      </c>
      <c r="J824" s="47" t="str">
        <f t="shared" si="99"/>
        <v>Lófelszerelés</v>
      </c>
      <c r="K824" s="47" t="s">
        <v>3007</v>
      </c>
      <c r="L824" s="34" t="str">
        <f t="shared" si="100"/>
        <v>Martingál, szügyelő</v>
      </c>
      <c r="M824" s="34" t="s">
        <v>3023</v>
      </c>
      <c r="N824" s="35" t="str">
        <f t="shared" si="101"/>
        <v/>
      </c>
      <c r="O824" s="35"/>
      <c r="P824" s="34" t="str">
        <f t="shared" si="102"/>
        <v/>
      </c>
      <c r="Q824" s="34"/>
      <c r="R824" s="34" t="s">
        <v>3176</v>
      </c>
      <c r="S824" s="34" t="s">
        <v>2083</v>
      </c>
      <c r="T824" s="34">
        <v>0</v>
      </c>
      <c r="U824" s="34">
        <v>49.9</v>
      </c>
      <c r="V824" s="1" t="s">
        <v>2603</v>
      </c>
      <c r="W824" s="34">
        <v>0.9</v>
      </c>
      <c r="X824" s="34" t="str">
        <f>IFERROR(
    IF(ISNUMBER(MATCH(TRIM(CLEAN(SUBSTITUTE(SUBSTITUTE(Y824, CHAR(13), ""), CHAR(10), " "))), sizeList!A:A, 0)),
        INDEX(sizeList!B:B, MATCH(TRIM(CLEAN(SUBSTITUTE(SUBSTITUTE(Y824, CHAR(13), ""), CHAR(10), " "))), sizeList!A:A, 0)),
        IF(ISNUMBER(MATCH(Y824, sizeList!A:A, 0)),
            INDEX(sizeList!B:B, MATCH(Y824, sizeList!A:A, 0)),
            IF(ISNUMBER(MATCH(TRIM(CLEAN(SUBSTITUTE(SUBSTITUTE(Y824, CHAR(13), ""), CHAR(10), " "))), sizeList!B:B, 0)),
                INDEX(sizeList!B:B, MATCH(TRIM(CLEAN(SUBSTITUTE(SUBSTITUTE(Y824, CHAR(13), ""), CHAR(10), " "))), sizeList!B:B, 0)),
                IF(ISNUMBER(MATCH(Y824, sizeList!B:B, 0)),
                    INDEX(sizeList!B:B, MATCH(Y824, sizeList!B:B, 0)),
                    "")
            )
        )
    ),
    ""
)</f>
        <v>Póni</v>
      </c>
      <c r="Y824" s="34" t="s">
        <v>504</v>
      </c>
      <c r="Z824" s="34" t="s">
        <v>2604</v>
      </c>
      <c r="AA824" s="117" t="str">
        <f t="shared" si="103"/>
        <v>BLACK</v>
      </c>
      <c r="AB824" s="7" t="str">
        <f>IF(AA824="", "", IFERROR(VLOOKUP(AA824, colorList!A:B,2,FALSE),""))</f>
        <v>fekete</v>
      </c>
      <c r="AC824" s="7" t="str">
        <f>IF(Z824="", "", IFERROR(VLOOKUP(Z824, colorList!A:B,2,FALSE),""))</f>
        <v>fekete</v>
      </c>
      <c r="AD824" s="7"/>
    </row>
    <row r="825" spans="1:30" ht="60" customHeight="1" x14ac:dyDescent="0.25">
      <c r="A825" s="47" t="s">
        <v>931</v>
      </c>
      <c r="B825" s="7" t="str" cm="1">
        <f t="array" ref="B825">ProcessN2(S825,A825,C825)</f>
        <v>PE00600_BK</v>
      </c>
      <c r="C825" s="7" t="s">
        <v>1204</v>
      </c>
      <c r="D825" s="49" t="str">
        <f t="shared" si="96"/>
        <v>Supreme rugalmas szügyelő martingállal</v>
      </c>
      <c r="E825" s="49" t="s">
        <v>2822</v>
      </c>
      <c r="F825" s="52" t="str">
        <f t="shared" si="97"/>
        <v>SUPREME ELASTIC BREASTPLATE AND MARTINGALE</v>
      </c>
      <c r="G825" s="49" t="s">
        <v>2947</v>
      </c>
      <c r="H825" s="116" t="str">
        <f t="shared" si="98"/>
        <v>Supreme</v>
      </c>
      <c r="I825" s="34" t="s">
        <v>3002</v>
      </c>
      <c r="J825" s="47" t="str">
        <f t="shared" si="99"/>
        <v>Lófelszerelés</v>
      </c>
      <c r="K825" s="47" t="s">
        <v>3007</v>
      </c>
      <c r="L825" s="34" t="str">
        <f t="shared" si="100"/>
        <v>Martingál, szügyelő</v>
      </c>
      <c r="M825" s="34" t="s">
        <v>3023</v>
      </c>
      <c r="N825" s="35" t="str">
        <f t="shared" si="101"/>
        <v/>
      </c>
      <c r="O825" s="35"/>
      <c r="P825" s="34" t="str">
        <f t="shared" si="102"/>
        <v/>
      </c>
      <c r="Q825" s="34"/>
      <c r="R825" s="34" t="s">
        <v>3176</v>
      </c>
      <c r="S825" s="34" t="s">
        <v>2084</v>
      </c>
      <c r="T825" s="34">
        <v>0</v>
      </c>
      <c r="U825" s="34">
        <v>49.9</v>
      </c>
      <c r="V825" s="1" t="s">
        <v>2603</v>
      </c>
      <c r="W825" s="34">
        <v>0.9</v>
      </c>
      <c r="X825" s="34" t="str">
        <f>IFERROR(
    IF(ISNUMBER(MATCH(TRIM(CLEAN(SUBSTITUTE(SUBSTITUTE(Y825, CHAR(13), ""), CHAR(10), " "))), sizeList!A:A, 0)),
        INDEX(sizeList!B:B, MATCH(TRIM(CLEAN(SUBSTITUTE(SUBSTITUTE(Y825, CHAR(13), ""), CHAR(10), " "))), sizeList!A:A, 0)),
        IF(ISNUMBER(MATCH(Y825, sizeList!A:A, 0)),
            INDEX(sizeList!B:B, MATCH(Y825, sizeList!A:A, 0)),
            IF(ISNUMBER(MATCH(TRIM(CLEAN(SUBSTITUTE(SUBSTITUTE(Y825, CHAR(13), ""), CHAR(10), " "))), sizeList!B:B, 0)),
                INDEX(sizeList!B:B, MATCH(TRIM(CLEAN(SUBSTITUTE(SUBSTITUTE(Y825, CHAR(13), ""), CHAR(10), " "))), sizeList!B:B, 0)),
                IF(ISNUMBER(MATCH(Y825, sizeList!B:B, 0)),
                    INDEX(sizeList!B:B, MATCH(Y825, sizeList!B:B, 0)),
                    "")
            )
        )
    ),
    ""
)</f>
        <v>Cob</v>
      </c>
      <c r="Y825" s="34" t="s">
        <v>509</v>
      </c>
      <c r="Z825" s="34" t="s">
        <v>2604</v>
      </c>
      <c r="AA825" s="117" t="str">
        <f t="shared" si="103"/>
        <v>BLACK</v>
      </c>
      <c r="AB825" s="7" t="str">
        <f>IF(AA825="", "", IFERROR(VLOOKUP(AA825, colorList!A:B,2,FALSE),""))</f>
        <v>fekete</v>
      </c>
      <c r="AC825" s="7" t="str">
        <f>IF(Z825="", "", IFERROR(VLOOKUP(Z825, colorList!A:B,2,FALSE),""))</f>
        <v>fekete</v>
      </c>
      <c r="AD825" s="7"/>
    </row>
    <row r="826" spans="1:30" ht="60" customHeight="1" x14ac:dyDescent="0.25">
      <c r="A826" s="47" t="s">
        <v>931</v>
      </c>
      <c r="B826" s="7" t="str" cm="1">
        <f t="array" ref="B826">ProcessN2(S826,A826,C826)</f>
        <v>PE00600_BK</v>
      </c>
      <c r="C826" s="7" t="s">
        <v>1205</v>
      </c>
      <c r="D826" s="49" t="str">
        <f t="shared" si="96"/>
        <v>Supreme rugalmas szügyelő martingállal</v>
      </c>
      <c r="E826" s="49" t="s">
        <v>2822</v>
      </c>
      <c r="F826" s="52" t="str">
        <f t="shared" si="97"/>
        <v>SUPREME ELASTIC BREASTPLATE AND MARTINGALE</v>
      </c>
      <c r="G826" s="49" t="s">
        <v>2947</v>
      </c>
      <c r="H826" s="116" t="str">
        <f t="shared" si="98"/>
        <v>Supreme</v>
      </c>
      <c r="I826" s="34" t="s">
        <v>3002</v>
      </c>
      <c r="J826" s="47" t="str">
        <f t="shared" si="99"/>
        <v>Lófelszerelés</v>
      </c>
      <c r="K826" s="47" t="s">
        <v>3007</v>
      </c>
      <c r="L826" s="34" t="str">
        <f t="shared" si="100"/>
        <v>Martingál, szügyelő</v>
      </c>
      <c r="M826" s="34" t="s">
        <v>3023</v>
      </c>
      <c r="N826" s="35" t="str">
        <f t="shared" si="101"/>
        <v/>
      </c>
      <c r="O826" s="35"/>
      <c r="P826" s="34" t="str">
        <f t="shared" si="102"/>
        <v/>
      </c>
      <c r="Q826" s="34"/>
      <c r="R826" s="34" t="s">
        <v>3176</v>
      </c>
      <c r="S826" s="34" t="s">
        <v>2085</v>
      </c>
      <c r="T826" s="34">
        <v>0</v>
      </c>
      <c r="U826" s="34">
        <v>49.9</v>
      </c>
      <c r="V826" s="1" t="s">
        <v>2603</v>
      </c>
      <c r="W826" s="34">
        <v>0.9</v>
      </c>
      <c r="X826" s="34" t="str">
        <f>IFERROR(
    IF(ISNUMBER(MATCH(TRIM(CLEAN(SUBSTITUTE(SUBSTITUTE(Y826, CHAR(13), ""), CHAR(10), " "))), sizeList!A:A, 0)),
        INDEX(sizeList!B:B, MATCH(TRIM(CLEAN(SUBSTITUTE(SUBSTITUTE(Y826, CHAR(13), ""), CHAR(10), " "))), sizeList!A:A, 0)),
        IF(ISNUMBER(MATCH(Y826, sizeList!A:A, 0)),
            INDEX(sizeList!B:B, MATCH(Y826, sizeList!A:A, 0)),
            IF(ISNUMBER(MATCH(TRIM(CLEAN(SUBSTITUTE(SUBSTITUTE(Y826, CHAR(13), ""), CHAR(10), " "))), sizeList!B:B, 0)),
                INDEX(sizeList!B:B, MATCH(TRIM(CLEAN(SUBSTITUTE(SUBSTITUTE(Y826, CHAR(13), ""), CHAR(10), " "))), sizeList!B:B, 0)),
                IF(ISNUMBER(MATCH(Y826, sizeList!B:B, 0)),
                    INDEX(sizeList!B:B, MATCH(Y826, sizeList!B:B, 0)),
                    "")
            )
        )
    ),
    ""
)</f>
        <v>Full</v>
      </c>
      <c r="Y826" s="34" t="s">
        <v>515</v>
      </c>
      <c r="Z826" s="34" t="s">
        <v>2604</v>
      </c>
      <c r="AA826" s="117" t="str">
        <f t="shared" si="103"/>
        <v>BLACK</v>
      </c>
      <c r="AB826" s="7" t="str">
        <f>IF(AA826="", "", IFERROR(VLOOKUP(AA826, colorList!A:B,2,FALSE),""))</f>
        <v>fekete</v>
      </c>
      <c r="AC826" s="7" t="str">
        <f>IF(Z826="", "", IFERROR(VLOOKUP(Z826, colorList!A:B,2,FALSE),""))</f>
        <v>fekete</v>
      </c>
      <c r="AD826" s="7"/>
    </row>
    <row r="827" spans="1:30" ht="60" customHeight="1" x14ac:dyDescent="0.25">
      <c r="A827" s="47" t="s">
        <v>931</v>
      </c>
      <c r="B827" s="7" t="str" cm="1">
        <f t="array" ref="B827">ProcessN2(S827,A827,C827)</f>
        <v>PE00600_COG</v>
      </c>
      <c r="C827" s="7" t="s">
        <v>1206</v>
      </c>
      <c r="D827" s="49" t="str">
        <f t="shared" si="96"/>
        <v>Supreme rugalmas szügyelő martingállal</v>
      </c>
      <c r="E827" s="49" t="s">
        <v>2822</v>
      </c>
      <c r="F827" s="52" t="str">
        <f t="shared" si="97"/>
        <v>SUPREME ELASTIC BREASTPLATE AND MARTINGALE</v>
      </c>
      <c r="G827" s="49" t="s">
        <v>2947</v>
      </c>
      <c r="H827" s="116" t="str">
        <f t="shared" si="98"/>
        <v>Supreme</v>
      </c>
      <c r="I827" s="34" t="s">
        <v>3002</v>
      </c>
      <c r="J827" s="47" t="str">
        <f t="shared" si="99"/>
        <v>Lófelszerelés</v>
      </c>
      <c r="K827" s="47" t="s">
        <v>3007</v>
      </c>
      <c r="L827" s="34" t="str">
        <f t="shared" si="100"/>
        <v>Martingál, szügyelő</v>
      </c>
      <c r="M827" s="34" t="s">
        <v>3023</v>
      </c>
      <c r="N827" s="35" t="str">
        <f t="shared" si="101"/>
        <v/>
      </c>
      <c r="O827" s="35"/>
      <c r="P827" s="34" t="str">
        <f t="shared" si="102"/>
        <v/>
      </c>
      <c r="Q827" s="34"/>
      <c r="R827" s="34" t="s">
        <v>3176</v>
      </c>
      <c r="S827" s="34" t="s">
        <v>2086</v>
      </c>
      <c r="T827" s="34">
        <v>0</v>
      </c>
      <c r="U827" s="34">
        <v>49.9</v>
      </c>
      <c r="V827" s="1" t="s">
        <v>2603</v>
      </c>
      <c r="W827" s="34">
        <v>0.9</v>
      </c>
      <c r="X827" s="34" t="str">
        <f>IFERROR(
    IF(ISNUMBER(MATCH(TRIM(CLEAN(SUBSTITUTE(SUBSTITUTE(Y827, CHAR(13), ""), CHAR(10), " "))), sizeList!A:A, 0)),
        INDEX(sizeList!B:B, MATCH(TRIM(CLEAN(SUBSTITUTE(SUBSTITUTE(Y827, CHAR(13), ""), CHAR(10), " "))), sizeList!A:A, 0)),
        IF(ISNUMBER(MATCH(Y827, sizeList!A:A, 0)),
            INDEX(sizeList!B:B, MATCH(Y827, sizeList!A:A, 0)),
            IF(ISNUMBER(MATCH(TRIM(CLEAN(SUBSTITUTE(SUBSTITUTE(Y827, CHAR(13), ""), CHAR(10), " "))), sizeList!B:B, 0)),
                INDEX(sizeList!B:B, MATCH(TRIM(CLEAN(SUBSTITUTE(SUBSTITUTE(Y827, CHAR(13), ""), CHAR(10), " "))), sizeList!B:B, 0)),
                IF(ISNUMBER(MATCH(Y827, sizeList!B:B, 0)),
                    INDEX(sizeList!B:B, MATCH(Y827, sizeList!B:B, 0)),
                    "")
            )
        )
    ),
    ""
)</f>
        <v>Póni</v>
      </c>
      <c r="Y827" s="34" t="s">
        <v>504</v>
      </c>
      <c r="Z827" s="34" t="s">
        <v>2610</v>
      </c>
      <c r="AA827" s="117" t="str">
        <f t="shared" si="103"/>
        <v>COGNAC</v>
      </c>
      <c r="AB827" s="7" t="str">
        <f>IF(AA827="", "", IFERROR(VLOOKUP(AA827, colorList!A:B,2,FALSE),""))</f>
        <v>konyak</v>
      </c>
      <c r="AC827" s="7" t="str">
        <f>IF(Z827="", "", IFERROR(VLOOKUP(Z827, colorList!A:B,2,FALSE),""))</f>
        <v>konyak</v>
      </c>
      <c r="AD827" s="7"/>
    </row>
    <row r="828" spans="1:30" ht="60" customHeight="1" x14ac:dyDescent="0.25">
      <c r="A828" s="47" t="s">
        <v>931</v>
      </c>
      <c r="B828" s="7" t="str" cm="1">
        <f t="array" ref="B828">ProcessN2(S828,A828,C828)</f>
        <v>PE00600_COG</v>
      </c>
      <c r="C828" s="7" t="s">
        <v>1207</v>
      </c>
      <c r="D828" s="49" t="str">
        <f t="shared" si="96"/>
        <v>Supreme rugalmas szügyelő martingállal</v>
      </c>
      <c r="E828" s="49" t="s">
        <v>2822</v>
      </c>
      <c r="F828" s="52" t="str">
        <f t="shared" si="97"/>
        <v>SUPREME ELASTIC BREASTPLATE AND MARTINGALE</v>
      </c>
      <c r="G828" s="49" t="s">
        <v>2947</v>
      </c>
      <c r="H828" s="116" t="str">
        <f t="shared" si="98"/>
        <v>Supreme</v>
      </c>
      <c r="I828" s="34" t="s">
        <v>3002</v>
      </c>
      <c r="J828" s="47" t="str">
        <f t="shared" si="99"/>
        <v>Lófelszerelés</v>
      </c>
      <c r="K828" s="47" t="s">
        <v>3007</v>
      </c>
      <c r="L828" s="34" t="str">
        <f t="shared" si="100"/>
        <v>Martingál, szügyelő</v>
      </c>
      <c r="M828" s="34" t="s">
        <v>3023</v>
      </c>
      <c r="N828" s="35" t="str">
        <f t="shared" si="101"/>
        <v/>
      </c>
      <c r="O828" s="35"/>
      <c r="P828" s="34" t="str">
        <f t="shared" si="102"/>
        <v/>
      </c>
      <c r="Q828" s="34"/>
      <c r="R828" s="34" t="s">
        <v>3176</v>
      </c>
      <c r="S828" s="34" t="s">
        <v>2087</v>
      </c>
      <c r="T828" s="34">
        <v>0</v>
      </c>
      <c r="U828" s="34">
        <v>49.9</v>
      </c>
      <c r="V828" s="1" t="s">
        <v>2603</v>
      </c>
      <c r="W828" s="34">
        <v>0.9</v>
      </c>
      <c r="X828" s="34" t="str">
        <f>IFERROR(
    IF(ISNUMBER(MATCH(TRIM(CLEAN(SUBSTITUTE(SUBSTITUTE(Y828, CHAR(13), ""), CHAR(10), " "))), sizeList!A:A, 0)),
        INDEX(sizeList!B:B, MATCH(TRIM(CLEAN(SUBSTITUTE(SUBSTITUTE(Y828, CHAR(13), ""), CHAR(10), " "))), sizeList!A:A, 0)),
        IF(ISNUMBER(MATCH(Y828, sizeList!A:A, 0)),
            INDEX(sizeList!B:B, MATCH(Y828, sizeList!A:A, 0)),
            IF(ISNUMBER(MATCH(TRIM(CLEAN(SUBSTITUTE(SUBSTITUTE(Y828, CHAR(13), ""), CHAR(10), " "))), sizeList!B:B, 0)),
                INDEX(sizeList!B:B, MATCH(TRIM(CLEAN(SUBSTITUTE(SUBSTITUTE(Y828, CHAR(13), ""), CHAR(10), " "))), sizeList!B:B, 0)),
                IF(ISNUMBER(MATCH(Y828, sizeList!B:B, 0)),
                    INDEX(sizeList!B:B, MATCH(Y828, sizeList!B:B, 0)),
                    "")
            )
        )
    ),
    ""
)</f>
        <v>Cob</v>
      </c>
      <c r="Y828" s="34" t="s">
        <v>509</v>
      </c>
      <c r="Z828" s="34" t="s">
        <v>2610</v>
      </c>
      <c r="AA828" s="117" t="str">
        <f t="shared" si="103"/>
        <v>COGNAC</v>
      </c>
      <c r="AB828" s="7" t="str">
        <f>IF(AA828="", "", IFERROR(VLOOKUP(AA828, colorList!A:B,2,FALSE),""))</f>
        <v>konyak</v>
      </c>
      <c r="AC828" s="7" t="str">
        <f>IF(Z828="", "", IFERROR(VLOOKUP(Z828, colorList!A:B,2,FALSE),""))</f>
        <v>konyak</v>
      </c>
      <c r="AD828" s="7"/>
    </row>
    <row r="829" spans="1:30" ht="60" customHeight="1" x14ac:dyDescent="0.25">
      <c r="A829" s="47" t="s">
        <v>931</v>
      </c>
      <c r="B829" s="7" t="str" cm="1">
        <f t="array" ref="B829">ProcessN2(S829,A829,C829)</f>
        <v>PE00600_COG</v>
      </c>
      <c r="C829" s="7" t="s">
        <v>1208</v>
      </c>
      <c r="D829" s="49" t="str">
        <f t="shared" si="96"/>
        <v>Supreme rugalmas szügyelő martingállal</v>
      </c>
      <c r="E829" s="49" t="s">
        <v>2822</v>
      </c>
      <c r="F829" s="52" t="str">
        <f t="shared" si="97"/>
        <v>SUPREME ELASTIC BREASTPLATE AND MARTINGALE</v>
      </c>
      <c r="G829" s="49" t="s">
        <v>2947</v>
      </c>
      <c r="H829" s="116" t="str">
        <f t="shared" si="98"/>
        <v>Supreme</v>
      </c>
      <c r="I829" s="34" t="s">
        <v>3002</v>
      </c>
      <c r="J829" s="47" t="str">
        <f t="shared" si="99"/>
        <v>Lófelszerelés</v>
      </c>
      <c r="K829" s="47" t="s">
        <v>3007</v>
      </c>
      <c r="L829" s="34" t="str">
        <f t="shared" si="100"/>
        <v>Martingál, szügyelő</v>
      </c>
      <c r="M829" s="34" t="s">
        <v>3023</v>
      </c>
      <c r="N829" s="35" t="str">
        <f t="shared" si="101"/>
        <v/>
      </c>
      <c r="O829" s="35"/>
      <c r="P829" s="34" t="str">
        <f t="shared" si="102"/>
        <v/>
      </c>
      <c r="Q829" s="34"/>
      <c r="R829" s="34" t="s">
        <v>3176</v>
      </c>
      <c r="S829" s="34" t="s">
        <v>2088</v>
      </c>
      <c r="T829" s="34">
        <v>0</v>
      </c>
      <c r="U829" s="34">
        <v>49.9</v>
      </c>
      <c r="V829" s="1" t="s">
        <v>2603</v>
      </c>
      <c r="W829" s="34">
        <v>0.9</v>
      </c>
      <c r="X829" s="34" t="str">
        <f>IFERROR(
    IF(ISNUMBER(MATCH(TRIM(CLEAN(SUBSTITUTE(SUBSTITUTE(Y829, CHAR(13), ""), CHAR(10), " "))), sizeList!A:A, 0)),
        INDEX(sizeList!B:B, MATCH(TRIM(CLEAN(SUBSTITUTE(SUBSTITUTE(Y829, CHAR(13), ""), CHAR(10), " "))), sizeList!A:A, 0)),
        IF(ISNUMBER(MATCH(Y829, sizeList!A:A, 0)),
            INDEX(sizeList!B:B, MATCH(Y829, sizeList!A:A, 0)),
            IF(ISNUMBER(MATCH(TRIM(CLEAN(SUBSTITUTE(SUBSTITUTE(Y829, CHAR(13), ""), CHAR(10), " "))), sizeList!B:B, 0)),
                INDEX(sizeList!B:B, MATCH(TRIM(CLEAN(SUBSTITUTE(SUBSTITUTE(Y829, CHAR(13), ""), CHAR(10), " "))), sizeList!B:B, 0)),
                IF(ISNUMBER(MATCH(Y829, sizeList!B:B, 0)),
                    INDEX(sizeList!B:B, MATCH(Y829, sizeList!B:B, 0)),
                    "")
            )
        )
    ),
    ""
)</f>
        <v>Full</v>
      </c>
      <c r="Y829" s="34" t="s">
        <v>515</v>
      </c>
      <c r="Z829" s="34" t="s">
        <v>2610</v>
      </c>
      <c r="AA829" s="117" t="str">
        <f t="shared" si="103"/>
        <v>COGNAC</v>
      </c>
      <c r="AB829" s="7" t="str">
        <f>IF(AA829="", "", IFERROR(VLOOKUP(AA829, colorList!A:B,2,FALSE),""))</f>
        <v>konyak</v>
      </c>
      <c r="AC829" s="7" t="str">
        <f>IF(Z829="", "", IFERROR(VLOOKUP(Z829, colorList!A:B,2,FALSE),""))</f>
        <v>konyak</v>
      </c>
      <c r="AD829" s="7"/>
    </row>
    <row r="830" spans="1:30" ht="60" customHeight="1" x14ac:dyDescent="0.25">
      <c r="A830" s="47" t="s">
        <v>931</v>
      </c>
      <c r="B830" s="7" t="str" cm="1">
        <f t="array" ref="B830">ProcessN2(S830,A830,C830)</f>
        <v>PE00600_TM</v>
      </c>
      <c r="C830" s="7" t="s">
        <v>1209</v>
      </c>
      <c r="D830" s="49" t="str">
        <f t="shared" si="96"/>
        <v>Supreme rugalmas szügyelő martingállal</v>
      </c>
      <c r="E830" s="49" t="s">
        <v>2822</v>
      </c>
      <c r="F830" s="52" t="str">
        <f t="shared" si="97"/>
        <v>SUPREME ELASTIC BREASTPLATE AND MARTINGALE</v>
      </c>
      <c r="G830" s="49" t="s">
        <v>2947</v>
      </c>
      <c r="H830" s="116" t="str">
        <f t="shared" si="98"/>
        <v>Supreme</v>
      </c>
      <c r="I830" s="34" t="s">
        <v>3002</v>
      </c>
      <c r="J830" s="47" t="str">
        <f t="shared" si="99"/>
        <v>Lófelszerelés</v>
      </c>
      <c r="K830" s="47" t="s">
        <v>3007</v>
      </c>
      <c r="L830" s="34" t="str">
        <f t="shared" si="100"/>
        <v>Martingál, szügyelő</v>
      </c>
      <c r="M830" s="34" t="s">
        <v>3023</v>
      </c>
      <c r="N830" s="35" t="str">
        <f t="shared" si="101"/>
        <v/>
      </c>
      <c r="O830" s="35"/>
      <c r="P830" s="34" t="str">
        <f t="shared" si="102"/>
        <v/>
      </c>
      <c r="Q830" s="34"/>
      <c r="R830" s="34" t="s">
        <v>3176</v>
      </c>
      <c r="S830" s="34" t="s">
        <v>2089</v>
      </c>
      <c r="T830" s="34">
        <v>0</v>
      </c>
      <c r="U830" s="34">
        <v>49.9</v>
      </c>
      <c r="V830" s="1" t="s">
        <v>2603</v>
      </c>
      <c r="W830" s="34">
        <v>0.9</v>
      </c>
      <c r="X830" s="34" t="str">
        <f>IFERROR(
    IF(ISNUMBER(MATCH(TRIM(CLEAN(SUBSTITUTE(SUBSTITUTE(Y830, CHAR(13), ""), CHAR(10), " "))), sizeList!A:A, 0)),
        INDEX(sizeList!B:B, MATCH(TRIM(CLEAN(SUBSTITUTE(SUBSTITUTE(Y830, CHAR(13), ""), CHAR(10), " "))), sizeList!A:A, 0)),
        IF(ISNUMBER(MATCH(Y830, sizeList!A:A, 0)),
            INDEX(sizeList!B:B, MATCH(Y830, sizeList!A:A, 0)),
            IF(ISNUMBER(MATCH(TRIM(CLEAN(SUBSTITUTE(SUBSTITUTE(Y830, CHAR(13), ""), CHAR(10), " "))), sizeList!B:B, 0)),
                INDEX(sizeList!B:B, MATCH(TRIM(CLEAN(SUBSTITUTE(SUBSTITUTE(Y830, CHAR(13), ""), CHAR(10), " "))), sizeList!B:B, 0)),
                IF(ISNUMBER(MATCH(Y830, sizeList!B:B, 0)),
                    INDEX(sizeList!B:B, MATCH(Y830, sizeList!B:B, 0)),
                    "")
            )
        )
    ),
    ""
)</f>
        <v>Póni</v>
      </c>
      <c r="Y830" s="34" t="s">
        <v>504</v>
      </c>
      <c r="Z830" s="34" t="s">
        <v>2605</v>
      </c>
      <c r="AA830" s="117" t="str">
        <f t="shared" si="103"/>
        <v>DARK BROWN</v>
      </c>
      <c r="AB830" s="7" t="str">
        <f>IF(AA830="", "", IFERROR(VLOOKUP(AA830, colorList!A:B,2,FALSE),""))</f>
        <v>sötétbarna</v>
      </c>
      <c r="AC830" s="7" t="str">
        <f>IF(Z830="", "", IFERROR(VLOOKUP(Z830, colorList!A:B,2,FALSE),""))</f>
        <v>sötétbarna</v>
      </c>
      <c r="AD830" s="7"/>
    </row>
    <row r="831" spans="1:30" ht="60" customHeight="1" x14ac:dyDescent="0.25">
      <c r="A831" s="47" t="s">
        <v>931</v>
      </c>
      <c r="B831" s="7" t="str" cm="1">
        <f t="array" ref="B831">ProcessN2(S831,A831,C831)</f>
        <v>PE00600_TM</v>
      </c>
      <c r="C831" s="7" t="s">
        <v>1210</v>
      </c>
      <c r="D831" s="49" t="str">
        <f t="shared" si="96"/>
        <v>Supreme rugalmas szügyelő martingállal</v>
      </c>
      <c r="E831" s="49" t="s">
        <v>2822</v>
      </c>
      <c r="F831" s="52" t="str">
        <f t="shared" si="97"/>
        <v>SUPREME ELASTIC BREASTPLATE AND MARTINGALE</v>
      </c>
      <c r="G831" s="49" t="s">
        <v>2947</v>
      </c>
      <c r="H831" s="116" t="str">
        <f t="shared" si="98"/>
        <v>Supreme</v>
      </c>
      <c r="I831" s="34" t="s">
        <v>3002</v>
      </c>
      <c r="J831" s="47" t="str">
        <f t="shared" si="99"/>
        <v>Lófelszerelés</v>
      </c>
      <c r="K831" s="47" t="s">
        <v>3007</v>
      </c>
      <c r="L831" s="34" t="str">
        <f t="shared" si="100"/>
        <v>Martingál, szügyelő</v>
      </c>
      <c r="M831" s="34" t="s">
        <v>3023</v>
      </c>
      <c r="N831" s="35" t="str">
        <f t="shared" si="101"/>
        <v/>
      </c>
      <c r="O831" s="35"/>
      <c r="P831" s="34" t="str">
        <f t="shared" si="102"/>
        <v/>
      </c>
      <c r="Q831" s="34"/>
      <c r="R831" s="34" t="s">
        <v>3176</v>
      </c>
      <c r="S831" s="34" t="s">
        <v>2090</v>
      </c>
      <c r="T831" s="34">
        <v>0</v>
      </c>
      <c r="U831" s="34">
        <v>49.9</v>
      </c>
      <c r="V831" s="1" t="s">
        <v>2603</v>
      </c>
      <c r="W831" s="34">
        <v>0.9</v>
      </c>
      <c r="X831" s="34" t="str">
        <f>IFERROR(
    IF(ISNUMBER(MATCH(TRIM(CLEAN(SUBSTITUTE(SUBSTITUTE(Y831, CHAR(13), ""), CHAR(10), " "))), sizeList!A:A, 0)),
        INDEX(sizeList!B:B, MATCH(TRIM(CLEAN(SUBSTITUTE(SUBSTITUTE(Y831, CHAR(13), ""), CHAR(10), " "))), sizeList!A:A, 0)),
        IF(ISNUMBER(MATCH(Y831, sizeList!A:A, 0)),
            INDEX(sizeList!B:B, MATCH(Y831, sizeList!A:A, 0)),
            IF(ISNUMBER(MATCH(TRIM(CLEAN(SUBSTITUTE(SUBSTITUTE(Y831, CHAR(13), ""), CHAR(10), " "))), sizeList!B:B, 0)),
                INDEX(sizeList!B:B, MATCH(TRIM(CLEAN(SUBSTITUTE(SUBSTITUTE(Y831, CHAR(13), ""), CHAR(10), " "))), sizeList!B:B, 0)),
                IF(ISNUMBER(MATCH(Y831, sizeList!B:B, 0)),
                    INDEX(sizeList!B:B, MATCH(Y831, sizeList!B:B, 0)),
                    "")
            )
        )
    ),
    ""
)</f>
        <v>Cob</v>
      </c>
      <c r="Y831" s="34" t="s">
        <v>509</v>
      </c>
      <c r="Z831" s="34" t="s">
        <v>2605</v>
      </c>
      <c r="AA831" s="117" t="str">
        <f t="shared" si="103"/>
        <v>DARK BROWN</v>
      </c>
      <c r="AB831" s="7" t="str">
        <f>IF(AA831="", "", IFERROR(VLOOKUP(AA831, colorList!A:B,2,FALSE),""))</f>
        <v>sötétbarna</v>
      </c>
      <c r="AC831" s="7" t="str">
        <f>IF(Z831="", "", IFERROR(VLOOKUP(Z831, colorList!A:B,2,FALSE),""))</f>
        <v>sötétbarna</v>
      </c>
      <c r="AD831" s="7"/>
    </row>
    <row r="832" spans="1:30" ht="60" customHeight="1" x14ac:dyDescent="0.25">
      <c r="A832" s="47" t="s">
        <v>931</v>
      </c>
      <c r="B832" s="7" t="str" cm="1">
        <f t="array" ref="B832">ProcessN2(S832,A832,C832)</f>
        <v>PE00600_TM</v>
      </c>
      <c r="C832" s="7" t="s">
        <v>1211</v>
      </c>
      <c r="D832" s="49" t="str">
        <f t="shared" si="96"/>
        <v>Supreme rugalmas szügyelő martingállal</v>
      </c>
      <c r="E832" s="49" t="s">
        <v>2822</v>
      </c>
      <c r="F832" s="52" t="str">
        <f t="shared" si="97"/>
        <v>SUPREME ELASTIC BREASTPLATE AND MARTINGALE</v>
      </c>
      <c r="G832" s="49" t="s">
        <v>2947</v>
      </c>
      <c r="H832" s="116" t="str">
        <f t="shared" si="98"/>
        <v>Supreme</v>
      </c>
      <c r="I832" s="34" t="s">
        <v>3002</v>
      </c>
      <c r="J832" s="47" t="str">
        <f t="shared" si="99"/>
        <v>Lófelszerelés</v>
      </c>
      <c r="K832" s="47" t="s">
        <v>3007</v>
      </c>
      <c r="L832" s="34" t="str">
        <f t="shared" si="100"/>
        <v>Martingál, szügyelő</v>
      </c>
      <c r="M832" s="34" t="s">
        <v>3023</v>
      </c>
      <c r="N832" s="35" t="str">
        <f t="shared" si="101"/>
        <v/>
      </c>
      <c r="O832" s="35"/>
      <c r="P832" s="34" t="str">
        <f t="shared" si="102"/>
        <v/>
      </c>
      <c r="Q832" s="34"/>
      <c r="R832" s="34" t="s">
        <v>3176</v>
      </c>
      <c r="S832" s="34" t="s">
        <v>2091</v>
      </c>
      <c r="T832" s="34">
        <v>0</v>
      </c>
      <c r="U832" s="34">
        <v>49.9</v>
      </c>
      <c r="V832" s="1" t="s">
        <v>2603</v>
      </c>
      <c r="W832" s="34">
        <v>0.9</v>
      </c>
      <c r="X832" s="34" t="str">
        <f>IFERROR(
    IF(ISNUMBER(MATCH(TRIM(CLEAN(SUBSTITUTE(SUBSTITUTE(Y832, CHAR(13), ""), CHAR(10), " "))), sizeList!A:A, 0)),
        INDEX(sizeList!B:B, MATCH(TRIM(CLEAN(SUBSTITUTE(SUBSTITUTE(Y832, CHAR(13), ""), CHAR(10), " "))), sizeList!A:A, 0)),
        IF(ISNUMBER(MATCH(Y832, sizeList!A:A, 0)),
            INDEX(sizeList!B:B, MATCH(Y832, sizeList!A:A, 0)),
            IF(ISNUMBER(MATCH(TRIM(CLEAN(SUBSTITUTE(SUBSTITUTE(Y832, CHAR(13), ""), CHAR(10), " "))), sizeList!B:B, 0)),
                INDEX(sizeList!B:B, MATCH(TRIM(CLEAN(SUBSTITUTE(SUBSTITUTE(Y832, CHAR(13), ""), CHAR(10), " "))), sizeList!B:B, 0)),
                IF(ISNUMBER(MATCH(Y832, sizeList!B:B, 0)),
                    INDEX(sizeList!B:B, MATCH(Y832, sizeList!B:B, 0)),
                    "")
            )
        )
    ),
    ""
)</f>
        <v>Full</v>
      </c>
      <c r="Y832" s="34" t="s">
        <v>515</v>
      </c>
      <c r="Z832" s="34" t="s">
        <v>2605</v>
      </c>
      <c r="AA832" s="117" t="str">
        <f t="shared" si="103"/>
        <v>DARK BROWN</v>
      </c>
      <c r="AB832" s="7" t="str">
        <f>IF(AA832="", "", IFERROR(VLOOKUP(AA832, colorList!A:B,2,FALSE),""))</f>
        <v>sötétbarna</v>
      </c>
      <c r="AC832" s="7" t="str">
        <f>IF(Z832="", "", IFERROR(VLOOKUP(Z832, colorList!A:B,2,FALSE),""))</f>
        <v>sötétbarna</v>
      </c>
      <c r="AD832" s="7"/>
    </row>
    <row r="833" spans="1:30" ht="60" customHeight="1" x14ac:dyDescent="0.25">
      <c r="A833" s="47" t="s">
        <v>932</v>
      </c>
      <c r="B833" s="7" t="str" cm="1">
        <f t="array" ref="B833">ProcessN2(S833,A833,C833)</f>
        <v>PE00610_BK</v>
      </c>
      <c r="C833" s="7" t="s">
        <v>1203</v>
      </c>
      <c r="D833" s="49" t="str">
        <f t="shared" si="96"/>
        <v>Equestro Melissa dupla bőr martingál</v>
      </c>
      <c r="E833" s="49" t="s">
        <v>2823</v>
      </c>
      <c r="F833" s="52" t="str">
        <f t="shared" si="97"/>
        <v>Durable leather collier martingale</v>
      </c>
      <c r="G833" s="49" t="s">
        <v>2948</v>
      </c>
      <c r="H833" s="116" t="str">
        <f t="shared" si="98"/>
        <v>Equestro</v>
      </c>
      <c r="I833" s="34" t="s">
        <v>3000</v>
      </c>
      <c r="J833" s="47" t="str">
        <f t="shared" si="99"/>
        <v>Lófelszerelés</v>
      </c>
      <c r="K833" s="47" t="s">
        <v>3007</v>
      </c>
      <c r="L833" s="34" t="str">
        <f t="shared" si="100"/>
        <v>Martingál, szügyelő</v>
      </c>
      <c r="M833" s="34" t="s">
        <v>3023</v>
      </c>
      <c r="N833" s="35" t="str">
        <f t="shared" si="101"/>
        <v/>
      </c>
      <c r="O833" s="35"/>
      <c r="P833" s="34" t="str">
        <f t="shared" si="102"/>
        <v/>
      </c>
      <c r="Q833" s="34"/>
      <c r="R833" s="54" t="s">
        <v>3177</v>
      </c>
      <c r="S833" s="34" t="s">
        <v>2092</v>
      </c>
      <c r="T833" s="34">
        <v>0</v>
      </c>
      <c r="U833" s="34">
        <v>45</v>
      </c>
      <c r="V833" s="1" t="s">
        <v>2603</v>
      </c>
      <c r="W833" s="34">
        <v>0.9</v>
      </c>
      <c r="X833" s="34" t="str">
        <f>IFERROR(
    IF(ISNUMBER(MATCH(TRIM(CLEAN(SUBSTITUTE(SUBSTITUTE(Y833, CHAR(13), ""), CHAR(10), " "))), sizeList!A:A, 0)),
        INDEX(sizeList!B:B, MATCH(TRIM(CLEAN(SUBSTITUTE(SUBSTITUTE(Y833, CHAR(13), ""), CHAR(10), " "))), sizeList!A:A, 0)),
        IF(ISNUMBER(MATCH(Y833, sizeList!A:A, 0)),
            INDEX(sizeList!B:B, MATCH(Y833, sizeList!A:A, 0)),
            IF(ISNUMBER(MATCH(TRIM(CLEAN(SUBSTITUTE(SUBSTITUTE(Y833, CHAR(13), ""), CHAR(10), " "))), sizeList!B:B, 0)),
                INDEX(sizeList!B:B, MATCH(TRIM(CLEAN(SUBSTITUTE(SUBSTITUTE(Y833, CHAR(13), ""), CHAR(10), " "))), sizeList!B:B, 0)),
                IF(ISNUMBER(MATCH(Y833, sizeList!B:B, 0)),
                    INDEX(sizeList!B:B, MATCH(Y833, sizeList!B:B, 0)),
                    "")
            )
        )
    ),
    ""
)</f>
        <v>Póni</v>
      </c>
      <c r="Y833" s="34" t="s">
        <v>504</v>
      </c>
      <c r="Z833" s="34" t="s">
        <v>2604</v>
      </c>
      <c r="AA833" s="117" t="str">
        <f t="shared" si="103"/>
        <v>BLACK</v>
      </c>
      <c r="AB833" s="7" t="str">
        <f>IF(AA833="", "", IFERROR(VLOOKUP(AA833, colorList!A:B,2,FALSE),""))</f>
        <v>fekete</v>
      </c>
      <c r="AC833" s="7" t="str">
        <f>IF(Z833="", "", IFERROR(VLOOKUP(Z833, colorList!A:B,2,FALSE),""))</f>
        <v>fekete</v>
      </c>
      <c r="AD833" s="7"/>
    </row>
    <row r="834" spans="1:30" ht="60" customHeight="1" x14ac:dyDescent="0.25">
      <c r="A834" s="47" t="s">
        <v>932</v>
      </c>
      <c r="B834" s="7" t="str" cm="1">
        <f t="array" ref="B834">ProcessN2(S834,A834,C834)</f>
        <v>PE00610_BK</v>
      </c>
      <c r="C834" s="7" t="s">
        <v>1204</v>
      </c>
      <c r="D834" s="49" t="str">
        <f t="shared" ref="D834:D897" si="104">TRIM(CLEAN(SUBSTITUTE(SUBSTITUTE(E834, CHAR(13), ""), CHAR(10), " ")))</f>
        <v>Equestro Melissa dupla bőr martingál</v>
      </c>
      <c r="E834" s="49" t="s">
        <v>2823</v>
      </c>
      <c r="F834" s="52" t="str">
        <f t="shared" ref="F834:F897" si="105">TRIM(CLEAN(SUBSTITUTE(SUBSTITUTE(G834, CHAR(13), ""), CHAR(10), " ")))</f>
        <v>Durable leather collier martingale</v>
      </c>
      <c r="G834" s="49" t="s">
        <v>2948</v>
      </c>
      <c r="H834" s="116" t="str">
        <f t="shared" ref="H834:H897" si="106">TRIM(CLEAN(SUBSTITUTE(SUBSTITUTE(I834, CHAR(13), ""), CHAR(10), " ")))</f>
        <v>Equestro</v>
      </c>
      <c r="I834" s="34" t="s">
        <v>3000</v>
      </c>
      <c r="J834" s="47" t="str">
        <f t="shared" ref="J834:J897" si="107">TRIM(CLEAN(SUBSTITUTE(SUBSTITUTE(K834, CHAR(13), ""), CHAR(10), " ")))</f>
        <v>Lófelszerelés</v>
      </c>
      <c r="K834" s="47" t="s">
        <v>3007</v>
      </c>
      <c r="L834" s="34" t="str">
        <f t="shared" ref="L834:L897" si="108">TRIM(CLEAN(SUBSTITUTE(SUBSTITUTE(M834, CHAR(13), ""), CHAR(10), " ")))</f>
        <v>Martingál, szügyelő</v>
      </c>
      <c r="M834" s="34" t="s">
        <v>3023</v>
      </c>
      <c r="N834" s="35" t="str">
        <f t="shared" ref="N834:N897" si="109">TRIM(CLEAN(SUBSTITUTE(SUBSTITUTE(O834, CHAR(13), ""), CHAR(10), " ")))</f>
        <v/>
      </c>
      <c r="O834" s="35"/>
      <c r="P834" s="34" t="str">
        <f t="shared" ref="P834:P897" si="110">TRIM(CLEAN(SUBSTITUTE(SUBSTITUTE(Q834, CHAR(13), ""), CHAR(10), " ")))</f>
        <v/>
      </c>
      <c r="Q834" s="34"/>
      <c r="R834" s="54" t="s">
        <v>3177</v>
      </c>
      <c r="S834" s="34" t="s">
        <v>2093</v>
      </c>
      <c r="T834" s="34">
        <v>0</v>
      </c>
      <c r="U834" s="34">
        <v>45</v>
      </c>
      <c r="V834" s="1" t="s">
        <v>2603</v>
      </c>
      <c r="W834" s="34">
        <v>0.9</v>
      </c>
      <c r="X834" s="34" t="str">
        <f>IFERROR(
    IF(ISNUMBER(MATCH(TRIM(CLEAN(SUBSTITUTE(SUBSTITUTE(Y834, CHAR(13), ""), CHAR(10), " "))), sizeList!A:A, 0)),
        INDEX(sizeList!B:B, MATCH(TRIM(CLEAN(SUBSTITUTE(SUBSTITUTE(Y834, CHAR(13), ""), CHAR(10), " "))), sizeList!A:A, 0)),
        IF(ISNUMBER(MATCH(Y834, sizeList!A:A, 0)),
            INDEX(sizeList!B:B, MATCH(Y834, sizeList!A:A, 0)),
            IF(ISNUMBER(MATCH(TRIM(CLEAN(SUBSTITUTE(SUBSTITUTE(Y834, CHAR(13), ""), CHAR(10), " "))), sizeList!B:B, 0)),
                INDEX(sizeList!B:B, MATCH(TRIM(CLEAN(SUBSTITUTE(SUBSTITUTE(Y834, CHAR(13), ""), CHAR(10), " "))), sizeList!B:B, 0)),
                IF(ISNUMBER(MATCH(Y834, sizeList!B:B, 0)),
                    INDEX(sizeList!B:B, MATCH(Y834, sizeList!B:B, 0)),
                    "")
            )
        )
    ),
    ""
)</f>
        <v>Cob</v>
      </c>
      <c r="Y834" s="34" t="s">
        <v>509</v>
      </c>
      <c r="Z834" s="34" t="s">
        <v>2604</v>
      </c>
      <c r="AA834" s="117" t="str">
        <f t="shared" ref="AA834:AA897" si="111">TRIM(CLEAN(SUBSTITUTE(SUBSTITUTE(Z834, CHAR(13), ""), CHAR(10), " ")))</f>
        <v>BLACK</v>
      </c>
      <c r="AB834" s="7" t="str">
        <f>IF(AA834="", "", IFERROR(VLOOKUP(AA834, colorList!A:B,2,FALSE),""))</f>
        <v>fekete</v>
      </c>
      <c r="AC834" s="7" t="str">
        <f>IF(Z834="", "", IFERROR(VLOOKUP(Z834, colorList!A:B,2,FALSE),""))</f>
        <v>fekete</v>
      </c>
      <c r="AD834" s="7"/>
    </row>
    <row r="835" spans="1:30" ht="60" customHeight="1" x14ac:dyDescent="0.25">
      <c r="A835" s="47" t="s">
        <v>932</v>
      </c>
      <c r="B835" s="7" t="str" cm="1">
        <f t="array" ref="B835">ProcessN2(S835,A835,C835)</f>
        <v>PE00610_BK</v>
      </c>
      <c r="C835" s="7" t="s">
        <v>1205</v>
      </c>
      <c r="D835" s="49" t="str">
        <f t="shared" si="104"/>
        <v>Equestro Melissa dupla bőr martingál</v>
      </c>
      <c r="E835" s="49" t="s">
        <v>2823</v>
      </c>
      <c r="F835" s="52" t="str">
        <f t="shared" si="105"/>
        <v>Durable leather collier martingale</v>
      </c>
      <c r="G835" s="49" t="s">
        <v>2948</v>
      </c>
      <c r="H835" s="116" t="str">
        <f t="shared" si="106"/>
        <v>Equestro</v>
      </c>
      <c r="I835" s="34" t="s">
        <v>3000</v>
      </c>
      <c r="J835" s="47" t="str">
        <f t="shared" si="107"/>
        <v>Lófelszerelés</v>
      </c>
      <c r="K835" s="47" t="s">
        <v>3007</v>
      </c>
      <c r="L835" s="34" t="str">
        <f t="shared" si="108"/>
        <v>Martingál, szügyelő</v>
      </c>
      <c r="M835" s="34" t="s">
        <v>3023</v>
      </c>
      <c r="N835" s="35" t="str">
        <f t="shared" si="109"/>
        <v/>
      </c>
      <c r="O835" s="35"/>
      <c r="P835" s="34" t="str">
        <f t="shared" si="110"/>
        <v/>
      </c>
      <c r="Q835" s="34"/>
      <c r="R835" s="54" t="s">
        <v>3177</v>
      </c>
      <c r="S835" s="34" t="s">
        <v>2094</v>
      </c>
      <c r="T835" s="34">
        <v>0</v>
      </c>
      <c r="U835" s="34">
        <v>45</v>
      </c>
      <c r="V835" s="1" t="s">
        <v>2603</v>
      </c>
      <c r="W835" s="34">
        <v>0.9</v>
      </c>
      <c r="X835" s="34" t="str">
        <f>IFERROR(
    IF(ISNUMBER(MATCH(TRIM(CLEAN(SUBSTITUTE(SUBSTITUTE(Y835, CHAR(13), ""), CHAR(10), " "))), sizeList!A:A, 0)),
        INDEX(sizeList!B:B, MATCH(TRIM(CLEAN(SUBSTITUTE(SUBSTITUTE(Y835, CHAR(13), ""), CHAR(10), " "))), sizeList!A:A, 0)),
        IF(ISNUMBER(MATCH(Y835, sizeList!A:A, 0)),
            INDEX(sizeList!B:B, MATCH(Y835, sizeList!A:A, 0)),
            IF(ISNUMBER(MATCH(TRIM(CLEAN(SUBSTITUTE(SUBSTITUTE(Y835, CHAR(13), ""), CHAR(10), " "))), sizeList!B:B, 0)),
                INDEX(sizeList!B:B, MATCH(TRIM(CLEAN(SUBSTITUTE(SUBSTITUTE(Y835, CHAR(13), ""), CHAR(10), " "))), sizeList!B:B, 0)),
                IF(ISNUMBER(MATCH(Y835, sizeList!B:B, 0)),
                    INDEX(sizeList!B:B, MATCH(Y835, sizeList!B:B, 0)),
                    "")
            )
        )
    ),
    ""
)</f>
        <v>Full</v>
      </c>
      <c r="Y835" s="34" t="s">
        <v>515</v>
      </c>
      <c r="Z835" s="34" t="s">
        <v>2604</v>
      </c>
      <c r="AA835" s="117" t="str">
        <f t="shared" si="111"/>
        <v>BLACK</v>
      </c>
      <c r="AB835" s="7" t="str">
        <f>IF(AA835="", "", IFERROR(VLOOKUP(AA835, colorList!A:B,2,FALSE),""))</f>
        <v>fekete</v>
      </c>
      <c r="AC835" s="7" t="str">
        <f>IF(Z835="", "", IFERROR(VLOOKUP(Z835, colorList!A:B,2,FALSE),""))</f>
        <v>fekete</v>
      </c>
      <c r="AD835" s="7"/>
    </row>
    <row r="836" spans="1:30" ht="60" customHeight="1" x14ac:dyDescent="0.25">
      <c r="A836" s="47" t="s">
        <v>932</v>
      </c>
      <c r="B836" s="7" t="str" cm="1">
        <f t="array" ref="B836">ProcessN2(S836,A836,C836)</f>
        <v>PE00610_COG</v>
      </c>
      <c r="C836" s="7" t="s">
        <v>1206</v>
      </c>
      <c r="D836" s="49" t="str">
        <f t="shared" si="104"/>
        <v>Equestro Melissa dupla bőr martingál</v>
      </c>
      <c r="E836" s="49" t="s">
        <v>2823</v>
      </c>
      <c r="F836" s="52" t="str">
        <f t="shared" si="105"/>
        <v>Durable leather collier martingale</v>
      </c>
      <c r="G836" s="49" t="s">
        <v>2948</v>
      </c>
      <c r="H836" s="116" t="str">
        <f t="shared" si="106"/>
        <v>Equestro</v>
      </c>
      <c r="I836" s="34" t="s">
        <v>3000</v>
      </c>
      <c r="J836" s="47" t="str">
        <f t="shared" si="107"/>
        <v>Lófelszerelés</v>
      </c>
      <c r="K836" s="47" t="s">
        <v>3007</v>
      </c>
      <c r="L836" s="34" t="str">
        <f t="shared" si="108"/>
        <v>Martingál, szügyelő</v>
      </c>
      <c r="M836" s="34" t="s">
        <v>3023</v>
      </c>
      <c r="N836" s="35" t="str">
        <f t="shared" si="109"/>
        <v/>
      </c>
      <c r="O836" s="35"/>
      <c r="P836" s="34" t="str">
        <f t="shared" si="110"/>
        <v/>
      </c>
      <c r="Q836" s="34"/>
      <c r="R836" s="54" t="s">
        <v>3177</v>
      </c>
      <c r="S836" s="34" t="s">
        <v>2095</v>
      </c>
      <c r="T836" s="34">
        <v>0</v>
      </c>
      <c r="U836" s="34">
        <v>45</v>
      </c>
      <c r="V836" s="1" t="s">
        <v>2603</v>
      </c>
      <c r="W836" s="34">
        <v>0.9</v>
      </c>
      <c r="X836" s="34" t="str">
        <f>IFERROR(
    IF(ISNUMBER(MATCH(TRIM(CLEAN(SUBSTITUTE(SUBSTITUTE(Y836, CHAR(13), ""), CHAR(10), " "))), sizeList!A:A, 0)),
        INDEX(sizeList!B:B, MATCH(TRIM(CLEAN(SUBSTITUTE(SUBSTITUTE(Y836, CHAR(13), ""), CHAR(10), " "))), sizeList!A:A, 0)),
        IF(ISNUMBER(MATCH(Y836, sizeList!A:A, 0)),
            INDEX(sizeList!B:B, MATCH(Y836, sizeList!A:A, 0)),
            IF(ISNUMBER(MATCH(TRIM(CLEAN(SUBSTITUTE(SUBSTITUTE(Y836, CHAR(13), ""), CHAR(10), " "))), sizeList!B:B, 0)),
                INDEX(sizeList!B:B, MATCH(TRIM(CLEAN(SUBSTITUTE(SUBSTITUTE(Y836, CHAR(13), ""), CHAR(10), " "))), sizeList!B:B, 0)),
                IF(ISNUMBER(MATCH(Y836, sizeList!B:B, 0)),
                    INDEX(sizeList!B:B, MATCH(Y836, sizeList!B:B, 0)),
                    "")
            )
        )
    ),
    ""
)</f>
        <v>Póni</v>
      </c>
      <c r="Y836" s="34" t="s">
        <v>504</v>
      </c>
      <c r="Z836" s="34" t="s">
        <v>2610</v>
      </c>
      <c r="AA836" s="117" t="str">
        <f t="shared" si="111"/>
        <v>COGNAC</v>
      </c>
      <c r="AB836" s="7" t="str">
        <f>IF(AA836="", "", IFERROR(VLOOKUP(AA836, colorList!A:B,2,FALSE),""))</f>
        <v>konyak</v>
      </c>
      <c r="AC836" s="7" t="str">
        <f>IF(Z836="", "", IFERROR(VLOOKUP(Z836, colorList!A:B,2,FALSE),""))</f>
        <v>konyak</v>
      </c>
      <c r="AD836" s="7"/>
    </row>
    <row r="837" spans="1:30" ht="60" customHeight="1" x14ac:dyDescent="0.25">
      <c r="A837" s="47" t="s">
        <v>932</v>
      </c>
      <c r="B837" s="7" t="str" cm="1">
        <f t="array" ref="B837">ProcessN2(S837,A837,C837)</f>
        <v>PE00610_COG</v>
      </c>
      <c r="C837" s="7" t="s">
        <v>1207</v>
      </c>
      <c r="D837" s="49" t="str">
        <f t="shared" si="104"/>
        <v>Equestro Melissa dupla bőr martingál</v>
      </c>
      <c r="E837" s="49" t="s">
        <v>2823</v>
      </c>
      <c r="F837" s="52" t="str">
        <f t="shared" si="105"/>
        <v>Durable leather collier martingale</v>
      </c>
      <c r="G837" s="49" t="s">
        <v>2948</v>
      </c>
      <c r="H837" s="116" t="str">
        <f t="shared" si="106"/>
        <v>Equestro</v>
      </c>
      <c r="I837" s="34" t="s">
        <v>3000</v>
      </c>
      <c r="J837" s="47" t="str">
        <f t="shared" si="107"/>
        <v>Lófelszerelés</v>
      </c>
      <c r="K837" s="47" t="s">
        <v>3007</v>
      </c>
      <c r="L837" s="34" t="str">
        <f t="shared" si="108"/>
        <v>Martingál, szügyelő</v>
      </c>
      <c r="M837" s="34" t="s">
        <v>3023</v>
      </c>
      <c r="N837" s="35" t="str">
        <f t="shared" si="109"/>
        <v/>
      </c>
      <c r="O837" s="35"/>
      <c r="P837" s="34" t="str">
        <f t="shared" si="110"/>
        <v/>
      </c>
      <c r="Q837" s="34"/>
      <c r="R837" s="54" t="s">
        <v>3177</v>
      </c>
      <c r="S837" s="34" t="s">
        <v>2096</v>
      </c>
      <c r="T837" s="34">
        <v>0</v>
      </c>
      <c r="U837" s="34">
        <v>45</v>
      </c>
      <c r="V837" s="1" t="s">
        <v>2603</v>
      </c>
      <c r="W837" s="34">
        <v>0.9</v>
      </c>
      <c r="X837" s="34" t="str">
        <f>IFERROR(
    IF(ISNUMBER(MATCH(TRIM(CLEAN(SUBSTITUTE(SUBSTITUTE(Y837, CHAR(13), ""), CHAR(10), " "))), sizeList!A:A, 0)),
        INDEX(sizeList!B:B, MATCH(TRIM(CLEAN(SUBSTITUTE(SUBSTITUTE(Y837, CHAR(13), ""), CHAR(10), " "))), sizeList!A:A, 0)),
        IF(ISNUMBER(MATCH(Y837, sizeList!A:A, 0)),
            INDEX(sizeList!B:B, MATCH(Y837, sizeList!A:A, 0)),
            IF(ISNUMBER(MATCH(TRIM(CLEAN(SUBSTITUTE(SUBSTITUTE(Y837, CHAR(13), ""), CHAR(10), " "))), sizeList!B:B, 0)),
                INDEX(sizeList!B:B, MATCH(TRIM(CLEAN(SUBSTITUTE(SUBSTITUTE(Y837, CHAR(13), ""), CHAR(10), " "))), sizeList!B:B, 0)),
                IF(ISNUMBER(MATCH(Y837, sizeList!B:B, 0)),
                    INDEX(sizeList!B:B, MATCH(Y837, sizeList!B:B, 0)),
                    "")
            )
        )
    ),
    ""
)</f>
        <v>Cob</v>
      </c>
      <c r="Y837" s="34" t="s">
        <v>509</v>
      </c>
      <c r="Z837" s="34" t="s">
        <v>2610</v>
      </c>
      <c r="AA837" s="117" t="str">
        <f t="shared" si="111"/>
        <v>COGNAC</v>
      </c>
      <c r="AB837" s="7" t="str">
        <f>IF(AA837="", "", IFERROR(VLOOKUP(AA837, colorList!A:B,2,FALSE),""))</f>
        <v>konyak</v>
      </c>
      <c r="AC837" s="7" t="str">
        <f>IF(Z837="", "", IFERROR(VLOOKUP(Z837, colorList!A:B,2,FALSE),""))</f>
        <v>konyak</v>
      </c>
      <c r="AD837" s="7"/>
    </row>
    <row r="838" spans="1:30" ht="60" customHeight="1" x14ac:dyDescent="0.25">
      <c r="A838" s="47" t="s">
        <v>932</v>
      </c>
      <c r="B838" s="7" t="str" cm="1">
        <f t="array" ref="B838">ProcessN2(S838,A838,C838)</f>
        <v>PE00610_COG</v>
      </c>
      <c r="C838" s="7" t="s">
        <v>1208</v>
      </c>
      <c r="D838" s="49" t="str">
        <f t="shared" si="104"/>
        <v>Equestro Melissa dupla bőr martingál</v>
      </c>
      <c r="E838" s="49" t="s">
        <v>2823</v>
      </c>
      <c r="F838" s="52" t="str">
        <f t="shared" si="105"/>
        <v>Durable leather collier martingale</v>
      </c>
      <c r="G838" s="49" t="s">
        <v>2948</v>
      </c>
      <c r="H838" s="116" t="str">
        <f t="shared" si="106"/>
        <v>Equestro</v>
      </c>
      <c r="I838" s="34" t="s">
        <v>3000</v>
      </c>
      <c r="J838" s="47" t="str">
        <f t="shared" si="107"/>
        <v>Lófelszerelés</v>
      </c>
      <c r="K838" s="47" t="s">
        <v>3007</v>
      </c>
      <c r="L838" s="34" t="str">
        <f t="shared" si="108"/>
        <v>Martingál, szügyelő</v>
      </c>
      <c r="M838" s="34" t="s">
        <v>3023</v>
      </c>
      <c r="N838" s="35" t="str">
        <f t="shared" si="109"/>
        <v/>
      </c>
      <c r="O838" s="35"/>
      <c r="P838" s="34" t="str">
        <f t="shared" si="110"/>
        <v/>
      </c>
      <c r="Q838" s="34"/>
      <c r="R838" s="54" t="s">
        <v>3177</v>
      </c>
      <c r="S838" s="34" t="s">
        <v>2097</v>
      </c>
      <c r="T838" s="34">
        <v>0</v>
      </c>
      <c r="U838" s="34">
        <v>45</v>
      </c>
      <c r="V838" s="1" t="s">
        <v>2603</v>
      </c>
      <c r="W838" s="34">
        <v>0.9</v>
      </c>
      <c r="X838" s="34" t="str">
        <f>IFERROR(
    IF(ISNUMBER(MATCH(TRIM(CLEAN(SUBSTITUTE(SUBSTITUTE(Y838, CHAR(13), ""), CHAR(10), " "))), sizeList!A:A, 0)),
        INDEX(sizeList!B:B, MATCH(TRIM(CLEAN(SUBSTITUTE(SUBSTITUTE(Y838, CHAR(13), ""), CHAR(10), " "))), sizeList!A:A, 0)),
        IF(ISNUMBER(MATCH(Y838, sizeList!A:A, 0)),
            INDEX(sizeList!B:B, MATCH(Y838, sizeList!A:A, 0)),
            IF(ISNUMBER(MATCH(TRIM(CLEAN(SUBSTITUTE(SUBSTITUTE(Y838, CHAR(13), ""), CHAR(10), " "))), sizeList!B:B, 0)),
                INDEX(sizeList!B:B, MATCH(TRIM(CLEAN(SUBSTITUTE(SUBSTITUTE(Y838, CHAR(13), ""), CHAR(10), " "))), sizeList!B:B, 0)),
                IF(ISNUMBER(MATCH(Y838, sizeList!B:B, 0)),
                    INDEX(sizeList!B:B, MATCH(Y838, sizeList!B:B, 0)),
                    "")
            )
        )
    ),
    ""
)</f>
        <v>Full</v>
      </c>
      <c r="Y838" s="34" t="s">
        <v>515</v>
      </c>
      <c r="Z838" s="34" t="s">
        <v>2610</v>
      </c>
      <c r="AA838" s="117" t="str">
        <f t="shared" si="111"/>
        <v>COGNAC</v>
      </c>
      <c r="AB838" s="7" t="str">
        <f>IF(AA838="", "", IFERROR(VLOOKUP(AA838, colorList!A:B,2,FALSE),""))</f>
        <v>konyak</v>
      </c>
      <c r="AC838" s="7" t="str">
        <f>IF(Z838="", "", IFERROR(VLOOKUP(Z838, colorList!A:B,2,FALSE),""))</f>
        <v>konyak</v>
      </c>
      <c r="AD838" s="7"/>
    </row>
    <row r="839" spans="1:30" ht="60" customHeight="1" x14ac:dyDescent="0.25">
      <c r="A839" s="47" t="s">
        <v>932</v>
      </c>
      <c r="B839" s="7" t="str" cm="1">
        <f t="array" ref="B839">ProcessN2(S839,A839,C839)</f>
        <v>PE00610_TM</v>
      </c>
      <c r="C839" s="7" t="s">
        <v>1209</v>
      </c>
      <c r="D839" s="49" t="str">
        <f t="shared" si="104"/>
        <v>Equestro Melissa dupla bőr martingál</v>
      </c>
      <c r="E839" s="49" t="s">
        <v>2823</v>
      </c>
      <c r="F839" s="52" t="str">
        <f t="shared" si="105"/>
        <v>Durable leather collier martingale</v>
      </c>
      <c r="G839" s="49" t="s">
        <v>2948</v>
      </c>
      <c r="H839" s="116" t="str">
        <f t="shared" si="106"/>
        <v>Equestro</v>
      </c>
      <c r="I839" s="34" t="s">
        <v>3000</v>
      </c>
      <c r="J839" s="47" t="str">
        <f t="shared" si="107"/>
        <v>Lófelszerelés</v>
      </c>
      <c r="K839" s="47" t="s">
        <v>3007</v>
      </c>
      <c r="L839" s="34" t="str">
        <f t="shared" si="108"/>
        <v>Martingál, szügyelő</v>
      </c>
      <c r="M839" s="34" t="s">
        <v>3023</v>
      </c>
      <c r="N839" s="35" t="str">
        <f t="shared" si="109"/>
        <v/>
      </c>
      <c r="O839" s="35"/>
      <c r="P839" s="34" t="str">
        <f t="shared" si="110"/>
        <v/>
      </c>
      <c r="Q839" s="34"/>
      <c r="R839" s="54" t="s">
        <v>3177</v>
      </c>
      <c r="S839" s="34" t="s">
        <v>2098</v>
      </c>
      <c r="T839" s="34">
        <v>0</v>
      </c>
      <c r="U839" s="34">
        <v>45</v>
      </c>
      <c r="V839" s="1" t="s">
        <v>2603</v>
      </c>
      <c r="W839" s="34">
        <v>0.9</v>
      </c>
      <c r="X839" s="34" t="str">
        <f>IFERROR(
    IF(ISNUMBER(MATCH(TRIM(CLEAN(SUBSTITUTE(SUBSTITUTE(Y839, CHAR(13), ""), CHAR(10), " "))), sizeList!A:A, 0)),
        INDEX(sizeList!B:B, MATCH(TRIM(CLEAN(SUBSTITUTE(SUBSTITUTE(Y839, CHAR(13), ""), CHAR(10), " "))), sizeList!A:A, 0)),
        IF(ISNUMBER(MATCH(Y839, sizeList!A:A, 0)),
            INDEX(sizeList!B:B, MATCH(Y839, sizeList!A:A, 0)),
            IF(ISNUMBER(MATCH(TRIM(CLEAN(SUBSTITUTE(SUBSTITUTE(Y839, CHAR(13), ""), CHAR(10), " "))), sizeList!B:B, 0)),
                INDEX(sizeList!B:B, MATCH(TRIM(CLEAN(SUBSTITUTE(SUBSTITUTE(Y839, CHAR(13), ""), CHAR(10), " "))), sizeList!B:B, 0)),
                IF(ISNUMBER(MATCH(Y839, sizeList!B:B, 0)),
                    INDEX(sizeList!B:B, MATCH(Y839, sizeList!B:B, 0)),
                    "")
            )
        )
    ),
    ""
)</f>
        <v>Póni</v>
      </c>
      <c r="Y839" s="34" t="s">
        <v>504</v>
      </c>
      <c r="Z839" s="34" t="s">
        <v>2605</v>
      </c>
      <c r="AA839" s="117" t="str">
        <f t="shared" si="111"/>
        <v>DARK BROWN</v>
      </c>
      <c r="AB839" s="7" t="str">
        <f>IF(AA839="", "", IFERROR(VLOOKUP(AA839, colorList!A:B,2,FALSE),""))</f>
        <v>sötétbarna</v>
      </c>
      <c r="AC839" s="7" t="str">
        <f>IF(Z839="", "", IFERROR(VLOOKUP(Z839, colorList!A:B,2,FALSE),""))</f>
        <v>sötétbarna</v>
      </c>
      <c r="AD839" s="7"/>
    </row>
    <row r="840" spans="1:30" ht="60" customHeight="1" x14ac:dyDescent="0.25">
      <c r="A840" s="47" t="s">
        <v>932</v>
      </c>
      <c r="B840" s="7" t="str" cm="1">
        <f t="array" ref="B840">ProcessN2(S840,A840,C840)</f>
        <v>PE00610_TM</v>
      </c>
      <c r="C840" s="7" t="s">
        <v>1210</v>
      </c>
      <c r="D840" s="49" t="str">
        <f t="shared" si="104"/>
        <v>Equestro Melissa dupla bőr martingál</v>
      </c>
      <c r="E840" s="49" t="s">
        <v>2823</v>
      </c>
      <c r="F840" s="52" t="str">
        <f t="shared" si="105"/>
        <v>Durable leather collier martingale</v>
      </c>
      <c r="G840" s="49" t="s">
        <v>2948</v>
      </c>
      <c r="H840" s="116" t="str">
        <f t="shared" si="106"/>
        <v>Equestro</v>
      </c>
      <c r="I840" s="34" t="s">
        <v>3000</v>
      </c>
      <c r="J840" s="47" t="str">
        <f t="shared" si="107"/>
        <v>Lófelszerelés</v>
      </c>
      <c r="K840" s="47" t="s">
        <v>3007</v>
      </c>
      <c r="L840" s="34" t="str">
        <f t="shared" si="108"/>
        <v>Martingál, szügyelő</v>
      </c>
      <c r="M840" s="34" t="s">
        <v>3023</v>
      </c>
      <c r="N840" s="35" t="str">
        <f t="shared" si="109"/>
        <v/>
      </c>
      <c r="O840" s="35"/>
      <c r="P840" s="34" t="str">
        <f t="shared" si="110"/>
        <v/>
      </c>
      <c r="Q840" s="34"/>
      <c r="R840" s="54" t="s">
        <v>3177</v>
      </c>
      <c r="S840" s="34" t="s">
        <v>2099</v>
      </c>
      <c r="T840" s="34">
        <v>0</v>
      </c>
      <c r="U840" s="34">
        <v>45</v>
      </c>
      <c r="V840" s="1" t="s">
        <v>2603</v>
      </c>
      <c r="W840" s="34">
        <v>0.9</v>
      </c>
      <c r="X840" s="34" t="str">
        <f>IFERROR(
    IF(ISNUMBER(MATCH(TRIM(CLEAN(SUBSTITUTE(SUBSTITUTE(Y840, CHAR(13), ""), CHAR(10), " "))), sizeList!A:A, 0)),
        INDEX(sizeList!B:B, MATCH(TRIM(CLEAN(SUBSTITUTE(SUBSTITUTE(Y840, CHAR(13), ""), CHAR(10), " "))), sizeList!A:A, 0)),
        IF(ISNUMBER(MATCH(Y840, sizeList!A:A, 0)),
            INDEX(sizeList!B:B, MATCH(Y840, sizeList!A:A, 0)),
            IF(ISNUMBER(MATCH(TRIM(CLEAN(SUBSTITUTE(SUBSTITUTE(Y840, CHAR(13), ""), CHAR(10), " "))), sizeList!B:B, 0)),
                INDEX(sizeList!B:B, MATCH(TRIM(CLEAN(SUBSTITUTE(SUBSTITUTE(Y840, CHAR(13), ""), CHAR(10), " "))), sizeList!B:B, 0)),
                IF(ISNUMBER(MATCH(Y840, sizeList!B:B, 0)),
                    INDEX(sizeList!B:B, MATCH(Y840, sizeList!B:B, 0)),
                    "")
            )
        )
    ),
    ""
)</f>
        <v>Cob</v>
      </c>
      <c r="Y840" s="34" t="s">
        <v>509</v>
      </c>
      <c r="Z840" s="34" t="s">
        <v>2605</v>
      </c>
      <c r="AA840" s="117" t="str">
        <f t="shared" si="111"/>
        <v>DARK BROWN</v>
      </c>
      <c r="AB840" s="7" t="str">
        <f>IF(AA840="", "", IFERROR(VLOOKUP(AA840, colorList!A:B,2,FALSE),""))</f>
        <v>sötétbarna</v>
      </c>
      <c r="AC840" s="7" t="str">
        <f>IF(Z840="", "", IFERROR(VLOOKUP(Z840, colorList!A:B,2,FALSE),""))</f>
        <v>sötétbarna</v>
      </c>
      <c r="AD840" s="7"/>
    </row>
    <row r="841" spans="1:30" ht="60" customHeight="1" x14ac:dyDescent="0.25">
      <c r="A841" s="47" t="s">
        <v>932</v>
      </c>
      <c r="B841" s="7" t="str" cm="1">
        <f t="array" ref="B841">ProcessN2(S841,A841,C841)</f>
        <v>PE00610_TM</v>
      </c>
      <c r="C841" s="7" t="s">
        <v>1211</v>
      </c>
      <c r="D841" s="49" t="str">
        <f t="shared" si="104"/>
        <v>Equestro Melissa dupla bőr martingál</v>
      </c>
      <c r="E841" s="49" t="s">
        <v>2823</v>
      </c>
      <c r="F841" s="52" t="str">
        <f t="shared" si="105"/>
        <v>Durable leather collier martingale</v>
      </c>
      <c r="G841" s="49" t="s">
        <v>2948</v>
      </c>
      <c r="H841" s="116" t="str">
        <f t="shared" si="106"/>
        <v>Equestro</v>
      </c>
      <c r="I841" s="34" t="s">
        <v>3000</v>
      </c>
      <c r="J841" s="47" t="str">
        <f t="shared" si="107"/>
        <v>Lófelszerelés</v>
      </c>
      <c r="K841" s="47" t="s">
        <v>3007</v>
      </c>
      <c r="L841" s="34" t="str">
        <f t="shared" si="108"/>
        <v>Martingál, szügyelő</v>
      </c>
      <c r="M841" s="34" t="s">
        <v>3023</v>
      </c>
      <c r="N841" s="35" t="str">
        <f t="shared" si="109"/>
        <v/>
      </c>
      <c r="O841" s="35"/>
      <c r="P841" s="34" t="str">
        <f t="shared" si="110"/>
        <v/>
      </c>
      <c r="Q841" s="34"/>
      <c r="R841" s="54" t="s">
        <v>3177</v>
      </c>
      <c r="S841" s="34" t="s">
        <v>2100</v>
      </c>
      <c r="T841" s="34">
        <v>0</v>
      </c>
      <c r="U841" s="34">
        <v>45</v>
      </c>
      <c r="V841" s="1" t="s">
        <v>2603</v>
      </c>
      <c r="W841" s="34">
        <v>0.9</v>
      </c>
      <c r="X841" s="34" t="str">
        <f>IFERROR(
    IF(ISNUMBER(MATCH(TRIM(CLEAN(SUBSTITUTE(SUBSTITUTE(Y841, CHAR(13), ""), CHAR(10), " "))), sizeList!A:A, 0)),
        INDEX(sizeList!B:B, MATCH(TRIM(CLEAN(SUBSTITUTE(SUBSTITUTE(Y841, CHAR(13), ""), CHAR(10), " "))), sizeList!A:A, 0)),
        IF(ISNUMBER(MATCH(Y841, sizeList!A:A, 0)),
            INDEX(sizeList!B:B, MATCH(Y841, sizeList!A:A, 0)),
            IF(ISNUMBER(MATCH(TRIM(CLEAN(SUBSTITUTE(SUBSTITUTE(Y841, CHAR(13), ""), CHAR(10), " "))), sizeList!B:B, 0)),
                INDEX(sizeList!B:B, MATCH(TRIM(CLEAN(SUBSTITUTE(SUBSTITUTE(Y841, CHAR(13), ""), CHAR(10), " "))), sizeList!B:B, 0)),
                IF(ISNUMBER(MATCH(Y841, sizeList!B:B, 0)),
                    INDEX(sizeList!B:B, MATCH(Y841, sizeList!B:B, 0)),
                    "")
            )
        )
    ),
    ""
)</f>
        <v>Full</v>
      </c>
      <c r="Y841" s="34" t="s">
        <v>515</v>
      </c>
      <c r="Z841" s="34" t="s">
        <v>2605</v>
      </c>
      <c r="AA841" s="117" t="str">
        <f t="shared" si="111"/>
        <v>DARK BROWN</v>
      </c>
      <c r="AB841" s="7" t="str">
        <f>IF(AA841="", "", IFERROR(VLOOKUP(AA841, colorList!A:B,2,FALSE),""))</f>
        <v>sötétbarna</v>
      </c>
      <c r="AC841" s="7" t="str">
        <f>IF(Z841="", "", IFERROR(VLOOKUP(Z841, colorList!A:B,2,FALSE),""))</f>
        <v>sötétbarna</v>
      </c>
      <c r="AD841" s="7"/>
    </row>
    <row r="842" spans="1:30" ht="60" customHeight="1" x14ac:dyDescent="0.25">
      <c r="A842" s="47" t="s">
        <v>933</v>
      </c>
      <c r="B842" s="7" t="str" cm="1">
        <f t="array" ref="B842">ProcessN2(S842,A842,C842)</f>
        <v>PE00611_BK</v>
      </c>
      <c r="C842" s="7" t="s">
        <v>1203</v>
      </c>
      <c r="D842" s="49" t="str">
        <f t="shared" si="104"/>
        <v>Equestro Roxane Y szügyelő martingállal</v>
      </c>
      <c r="E842" s="49" t="s">
        <v>2824</v>
      </c>
      <c r="F842" s="52" t="str">
        <f t="shared" si="105"/>
        <v>Hunting Y breastplate in leather</v>
      </c>
      <c r="G842" s="49" t="s">
        <v>2949</v>
      </c>
      <c r="H842" s="116" t="str">
        <f t="shared" si="106"/>
        <v>Equestro</v>
      </c>
      <c r="I842" s="34" t="s">
        <v>3000</v>
      </c>
      <c r="J842" s="47" t="str">
        <f t="shared" si="107"/>
        <v>Lófelszerelés</v>
      </c>
      <c r="K842" s="47" t="s">
        <v>3007</v>
      </c>
      <c r="L842" s="34" t="str">
        <f t="shared" si="108"/>
        <v>Martingál, szügyelő</v>
      </c>
      <c r="M842" s="34" t="s">
        <v>3023</v>
      </c>
      <c r="N842" s="35" t="str">
        <f t="shared" si="109"/>
        <v/>
      </c>
      <c r="O842" s="35"/>
      <c r="P842" s="34" t="str">
        <f t="shared" si="110"/>
        <v/>
      </c>
      <c r="Q842" s="34"/>
      <c r="R842" s="54" t="s">
        <v>3178</v>
      </c>
      <c r="S842" s="34" t="s">
        <v>2101</v>
      </c>
      <c r="T842" s="34">
        <v>0</v>
      </c>
      <c r="U842" s="34">
        <v>92</v>
      </c>
      <c r="V842" s="1" t="s">
        <v>2603</v>
      </c>
      <c r="W842" s="34">
        <v>0.9</v>
      </c>
      <c r="X842" s="34" t="str">
        <f>IFERROR(
    IF(ISNUMBER(MATCH(TRIM(CLEAN(SUBSTITUTE(SUBSTITUTE(Y842, CHAR(13), ""), CHAR(10), " "))), sizeList!A:A, 0)),
        INDEX(sizeList!B:B, MATCH(TRIM(CLEAN(SUBSTITUTE(SUBSTITUTE(Y842, CHAR(13), ""), CHAR(10), " "))), sizeList!A:A, 0)),
        IF(ISNUMBER(MATCH(Y842, sizeList!A:A, 0)),
            INDEX(sizeList!B:B, MATCH(Y842, sizeList!A:A, 0)),
            IF(ISNUMBER(MATCH(TRIM(CLEAN(SUBSTITUTE(SUBSTITUTE(Y842, CHAR(13), ""), CHAR(10), " "))), sizeList!B:B, 0)),
                INDEX(sizeList!B:B, MATCH(TRIM(CLEAN(SUBSTITUTE(SUBSTITUTE(Y842, CHAR(13), ""), CHAR(10), " "))), sizeList!B:B, 0)),
                IF(ISNUMBER(MATCH(Y842, sizeList!B:B, 0)),
                    INDEX(sizeList!B:B, MATCH(Y842, sizeList!B:B, 0)),
                    "")
            )
        )
    ),
    ""
)</f>
        <v>Póni</v>
      </c>
      <c r="Y842" s="34" t="s">
        <v>504</v>
      </c>
      <c r="Z842" s="34" t="s">
        <v>2604</v>
      </c>
      <c r="AA842" s="117" t="str">
        <f t="shared" si="111"/>
        <v>BLACK</v>
      </c>
      <c r="AB842" s="7" t="str">
        <f>IF(AA842="", "", IFERROR(VLOOKUP(AA842, colorList!A:B,2,FALSE),""))</f>
        <v>fekete</v>
      </c>
      <c r="AC842" s="7" t="str">
        <f>IF(Z842="", "", IFERROR(VLOOKUP(Z842, colorList!A:B,2,FALSE),""))</f>
        <v>fekete</v>
      </c>
      <c r="AD842" s="7"/>
    </row>
    <row r="843" spans="1:30" ht="60" customHeight="1" x14ac:dyDescent="0.25">
      <c r="A843" s="47" t="s">
        <v>933</v>
      </c>
      <c r="B843" s="7" t="str" cm="1">
        <f t="array" ref="B843">ProcessN2(S843,A843,C843)</f>
        <v>PE00611_BK</v>
      </c>
      <c r="C843" s="7" t="s">
        <v>1204</v>
      </c>
      <c r="D843" s="49" t="str">
        <f t="shared" si="104"/>
        <v>Equestro Roxane Y szügyelő martingállal</v>
      </c>
      <c r="E843" s="49" t="s">
        <v>2824</v>
      </c>
      <c r="F843" s="52" t="str">
        <f t="shared" si="105"/>
        <v>Hunting Y breastplate in leather</v>
      </c>
      <c r="G843" s="49" t="s">
        <v>2949</v>
      </c>
      <c r="H843" s="116" t="str">
        <f t="shared" si="106"/>
        <v>Equestro</v>
      </c>
      <c r="I843" s="34" t="s">
        <v>3000</v>
      </c>
      <c r="J843" s="47" t="str">
        <f t="shared" si="107"/>
        <v>Lófelszerelés</v>
      </c>
      <c r="K843" s="47" t="s">
        <v>3007</v>
      </c>
      <c r="L843" s="34" t="str">
        <f t="shared" si="108"/>
        <v>Martingál, szügyelő</v>
      </c>
      <c r="M843" s="34" t="s">
        <v>3023</v>
      </c>
      <c r="N843" s="35" t="str">
        <f t="shared" si="109"/>
        <v/>
      </c>
      <c r="O843" s="35"/>
      <c r="P843" s="34" t="str">
        <f t="shared" si="110"/>
        <v/>
      </c>
      <c r="Q843" s="34"/>
      <c r="R843" s="54" t="s">
        <v>3178</v>
      </c>
      <c r="S843" s="34" t="s">
        <v>2102</v>
      </c>
      <c r="T843" s="34">
        <v>0</v>
      </c>
      <c r="U843" s="34">
        <v>92</v>
      </c>
      <c r="V843" s="1" t="s">
        <v>2603</v>
      </c>
      <c r="W843" s="34">
        <v>0.9</v>
      </c>
      <c r="X843" s="34" t="str">
        <f>IFERROR(
    IF(ISNUMBER(MATCH(TRIM(CLEAN(SUBSTITUTE(SUBSTITUTE(Y843, CHAR(13), ""), CHAR(10), " "))), sizeList!A:A, 0)),
        INDEX(sizeList!B:B, MATCH(TRIM(CLEAN(SUBSTITUTE(SUBSTITUTE(Y843, CHAR(13), ""), CHAR(10), " "))), sizeList!A:A, 0)),
        IF(ISNUMBER(MATCH(Y843, sizeList!A:A, 0)),
            INDEX(sizeList!B:B, MATCH(Y843, sizeList!A:A, 0)),
            IF(ISNUMBER(MATCH(TRIM(CLEAN(SUBSTITUTE(SUBSTITUTE(Y843, CHAR(13), ""), CHAR(10), " "))), sizeList!B:B, 0)),
                INDEX(sizeList!B:B, MATCH(TRIM(CLEAN(SUBSTITUTE(SUBSTITUTE(Y843, CHAR(13), ""), CHAR(10), " "))), sizeList!B:B, 0)),
                IF(ISNUMBER(MATCH(Y843, sizeList!B:B, 0)),
                    INDEX(sizeList!B:B, MATCH(Y843, sizeList!B:B, 0)),
                    "")
            )
        )
    ),
    ""
)</f>
        <v>Cob</v>
      </c>
      <c r="Y843" s="34" t="s">
        <v>509</v>
      </c>
      <c r="Z843" s="34" t="s">
        <v>2604</v>
      </c>
      <c r="AA843" s="117" t="str">
        <f t="shared" si="111"/>
        <v>BLACK</v>
      </c>
      <c r="AB843" s="7" t="str">
        <f>IF(AA843="", "", IFERROR(VLOOKUP(AA843, colorList!A:B,2,FALSE),""))</f>
        <v>fekete</v>
      </c>
      <c r="AC843" s="7" t="str">
        <f>IF(Z843="", "", IFERROR(VLOOKUP(Z843, colorList!A:B,2,FALSE),""))</f>
        <v>fekete</v>
      </c>
      <c r="AD843" s="7"/>
    </row>
    <row r="844" spans="1:30" ht="60" customHeight="1" x14ac:dyDescent="0.25">
      <c r="A844" s="47" t="s">
        <v>933</v>
      </c>
      <c r="B844" s="7" t="str" cm="1">
        <f t="array" ref="B844">ProcessN2(S844,A844,C844)</f>
        <v>PE00611_BK</v>
      </c>
      <c r="C844" s="7" t="s">
        <v>1205</v>
      </c>
      <c r="D844" s="49" t="str">
        <f t="shared" si="104"/>
        <v>Equestro Roxane Y szügyelő martingállal</v>
      </c>
      <c r="E844" s="49" t="s">
        <v>2824</v>
      </c>
      <c r="F844" s="52" t="str">
        <f t="shared" si="105"/>
        <v>Hunting Y breastplate in leather</v>
      </c>
      <c r="G844" s="49" t="s">
        <v>2949</v>
      </c>
      <c r="H844" s="116" t="str">
        <f t="shared" si="106"/>
        <v>Equestro</v>
      </c>
      <c r="I844" s="34" t="s">
        <v>3000</v>
      </c>
      <c r="J844" s="47" t="str">
        <f t="shared" si="107"/>
        <v>Lófelszerelés</v>
      </c>
      <c r="K844" s="47" t="s">
        <v>3007</v>
      </c>
      <c r="L844" s="34" t="str">
        <f t="shared" si="108"/>
        <v>Martingál, szügyelő</v>
      </c>
      <c r="M844" s="34" t="s">
        <v>3023</v>
      </c>
      <c r="N844" s="35" t="str">
        <f t="shared" si="109"/>
        <v/>
      </c>
      <c r="O844" s="35"/>
      <c r="P844" s="34" t="str">
        <f t="shared" si="110"/>
        <v/>
      </c>
      <c r="Q844" s="34"/>
      <c r="R844" s="54" t="s">
        <v>3178</v>
      </c>
      <c r="S844" s="34" t="s">
        <v>2103</v>
      </c>
      <c r="T844" s="34">
        <v>0</v>
      </c>
      <c r="U844" s="34">
        <v>92</v>
      </c>
      <c r="V844" s="1" t="s">
        <v>2603</v>
      </c>
      <c r="W844" s="34">
        <v>0.9</v>
      </c>
      <c r="X844" s="34" t="str">
        <f>IFERROR(
    IF(ISNUMBER(MATCH(TRIM(CLEAN(SUBSTITUTE(SUBSTITUTE(Y844, CHAR(13), ""), CHAR(10), " "))), sizeList!A:A, 0)),
        INDEX(sizeList!B:B, MATCH(TRIM(CLEAN(SUBSTITUTE(SUBSTITUTE(Y844, CHAR(13), ""), CHAR(10), " "))), sizeList!A:A, 0)),
        IF(ISNUMBER(MATCH(Y844, sizeList!A:A, 0)),
            INDEX(sizeList!B:B, MATCH(Y844, sizeList!A:A, 0)),
            IF(ISNUMBER(MATCH(TRIM(CLEAN(SUBSTITUTE(SUBSTITUTE(Y844, CHAR(13), ""), CHAR(10), " "))), sizeList!B:B, 0)),
                INDEX(sizeList!B:B, MATCH(TRIM(CLEAN(SUBSTITUTE(SUBSTITUTE(Y844, CHAR(13), ""), CHAR(10), " "))), sizeList!B:B, 0)),
                IF(ISNUMBER(MATCH(Y844, sizeList!B:B, 0)),
                    INDEX(sizeList!B:B, MATCH(Y844, sizeList!B:B, 0)),
                    "")
            )
        )
    ),
    ""
)</f>
        <v>Full</v>
      </c>
      <c r="Y844" s="34" t="s">
        <v>515</v>
      </c>
      <c r="Z844" s="34" t="s">
        <v>2604</v>
      </c>
      <c r="AA844" s="117" t="str">
        <f t="shared" si="111"/>
        <v>BLACK</v>
      </c>
      <c r="AB844" s="7" t="str">
        <f>IF(AA844="", "", IFERROR(VLOOKUP(AA844, colorList!A:B,2,FALSE),""))</f>
        <v>fekete</v>
      </c>
      <c r="AC844" s="7" t="str">
        <f>IF(Z844="", "", IFERROR(VLOOKUP(Z844, colorList!A:B,2,FALSE),""))</f>
        <v>fekete</v>
      </c>
      <c r="AD844" s="7"/>
    </row>
    <row r="845" spans="1:30" ht="60" customHeight="1" x14ac:dyDescent="0.25">
      <c r="A845" s="47" t="s">
        <v>933</v>
      </c>
      <c r="B845" s="7" t="str" cm="1">
        <f t="array" ref="B845">ProcessN2(S845,A845,C845)</f>
        <v>PE00611_COG</v>
      </c>
      <c r="C845" s="7" t="s">
        <v>1206</v>
      </c>
      <c r="D845" s="49" t="str">
        <f t="shared" si="104"/>
        <v>Equestro Roxane Y szügyelő martingállal</v>
      </c>
      <c r="E845" s="49" t="s">
        <v>2824</v>
      </c>
      <c r="F845" s="52" t="str">
        <f t="shared" si="105"/>
        <v>Hunting Y breastplate in leather</v>
      </c>
      <c r="G845" s="49" t="s">
        <v>2949</v>
      </c>
      <c r="H845" s="116" t="str">
        <f t="shared" si="106"/>
        <v>Equestro</v>
      </c>
      <c r="I845" s="34" t="s">
        <v>3000</v>
      </c>
      <c r="J845" s="47" t="str">
        <f t="shared" si="107"/>
        <v>Lófelszerelés</v>
      </c>
      <c r="K845" s="47" t="s">
        <v>3007</v>
      </c>
      <c r="L845" s="34" t="str">
        <f t="shared" si="108"/>
        <v>Martingál, szügyelő</v>
      </c>
      <c r="M845" s="34" t="s">
        <v>3023</v>
      </c>
      <c r="N845" s="35" t="str">
        <f t="shared" si="109"/>
        <v/>
      </c>
      <c r="O845" s="35"/>
      <c r="P845" s="34" t="str">
        <f t="shared" si="110"/>
        <v/>
      </c>
      <c r="Q845" s="34"/>
      <c r="R845" s="54" t="s">
        <v>3178</v>
      </c>
      <c r="S845" s="34" t="s">
        <v>2104</v>
      </c>
      <c r="T845" s="34">
        <v>0</v>
      </c>
      <c r="U845" s="34">
        <v>92</v>
      </c>
      <c r="V845" s="1" t="s">
        <v>2603</v>
      </c>
      <c r="W845" s="34">
        <v>0.9</v>
      </c>
      <c r="X845" s="34" t="str">
        <f>IFERROR(
    IF(ISNUMBER(MATCH(TRIM(CLEAN(SUBSTITUTE(SUBSTITUTE(Y845, CHAR(13), ""), CHAR(10), " "))), sizeList!A:A, 0)),
        INDEX(sizeList!B:B, MATCH(TRIM(CLEAN(SUBSTITUTE(SUBSTITUTE(Y845, CHAR(13), ""), CHAR(10), " "))), sizeList!A:A, 0)),
        IF(ISNUMBER(MATCH(Y845, sizeList!A:A, 0)),
            INDEX(sizeList!B:B, MATCH(Y845, sizeList!A:A, 0)),
            IF(ISNUMBER(MATCH(TRIM(CLEAN(SUBSTITUTE(SUBSTITUTE(Y845, CHAR(13), ""), CHAR(10), " "))), sizeList!B:B, 0)),
                INDEX(sizeList!B:B, MATCH(TRIM(CLEAN(SUBSTITUTE(SUBSTITUTE(Y845, CHAR(13), ""), CHAR(10), " "))), sizeList!B:B, 0)),
                IF(ISNUMBER(MATCH(Y845, sizeList!B:B, 0)),
                    INDEX(sizeList!B:B, MATCH(Y845, sizeList!B:B, 0)),
                    "")
            )
        )
    ),
    ""
)</f>
        <v>Póni</v>
      </c>
      <c r="Y845" s="34" t="s">
        <v>504</v>
      </c>
      <c r="Z845" s="34" t="s">
        <v>2610</v>
      </c>
      <c r="AA845" s="117" t="str">
        <f t="shared" si="111"/>
        <v>COGNAC</v>
      </c>
      <c r="AB845" s="7" t="str">
        <f>IF(AA845="", "", IFERROR(VLOOKUP(AA845, colorList!A:B,2,FALSE),""))</f>
        <v>konyak</v>
      </c>
      <c r="AC845" s="7" t="str">
        <f>IF(Z845="", "", IFERROR(VLOOKUP(Z845, colorList!A:B,2,FALSE),""))</f>
        <v>konyak</v>
      </c>
      <c r="AD845" s="7"/>
    </row>
    <row r="846" spans="1:30" ht="60" customHeight="1" x14ac:dyDescent="0.25">
      <c r="A846" s="47" t="s">
        <v>933</v>
      </c>
      <c r="B846" s="7" t="str" cm="1">
        <f t="array" ref="B846">ProcessN2(S846,A846,C846)</f>
        <v>PE00611_COG</v>
      </c>
      <c r="C846" s="7" t="s">
        <v>1207</v>
      </c>
      <c r="D846" s="49" t="str">
        <f t="shared" si="104"/>
        <v>Equestro Roxane Y szügyelő martingállal</v>
      </c>
      <c r="E846" s="49" t="s">
        <v>2824</v>
      </c>
      <c r="F846" s="52" t="str">
        <f t="shared" si="105"/>
        <v>Hunting Y breastplate in leather</v>
      </c>
      <c r="G846" s="49" t="s">
        <v>2949</v>
      </c>
      <c r="H846" s="116" t="str">
        <f t="shared" si="106"/>
        <v>Equestro</v>
      </c>
      <c r="I846" s="34" t="s">
        <v>3000</v>
      </c>
      <c r="J846" s="47" t="str">
        <f t="shared" si="107"/>
        <v>Lófelszerelés</v>
      </c>
      <c r="K846" s="47" t="s">
        <v>3007</v>
      </c>
      <c r="L846" s="34" t="str">
        <f t="shared" si="108"/>
        <v>Martingál, szügyelő</v>
      </c>
      <c r="M846" s="34" t="s">
        <v>3023</v>
      </c>
      <c r="N846" s="35" t="str">
        <f t="shared" si="109"/>
        <v/>
      </c>
      <c r="O846" s="35"/>
      <c r="P846" s="34" t="str">
        <f t="shared" si="110"/>
        <v/>
      </c>
      <c r="Q846" s="34"/>
      <c r="R846" s="54" t="s">
        <v>3178</v>
      </c>
      <c r="S846" s="34" t="s">
        <v>2105</v>
      </c>
      <c r="T846" s="34">
        <v>0</v>
      </c>
      <c r="U846" s="34">
        <v>92</v>
      </c>
      <c r="V846" s="1" t="s">
        <v>2603</v>
      </c>
      <c r="W846" s="34">
        <v>0.9</v>
      </c>
      <c r="X846" s="34" t="str">
        <f>IFERROR(
    IF(ISNUMBER(MATCH(TRIM(CLEAN(SUBSTITUTE(SUBSTITUTE(Y846, CHAR(13), ""), CHAR(10), " "))), sizeList!A:A, 0)),
        INDEX(sizeList!B:B, MATCH(TRIM(CLEAN(SUBSTITUTE(SUBSTITUTE(Y846, CHAR(13), ""), CHAR(10), " "))), sizeList!A:A, 0)),
        IF(ISNUMBER(MATCH(Y846, sizeList!A:A, 0)),
            INDEX(sizeList!B:B, MATCH(Y846, sizeList!A:A, 0)),
            IF(ISNUMBER(MATCH(TRIM(CLEAN(SUBSTITUTE(SUBSTITUTE(Y846, CHAR(13), ""), CHAR(10), " "))), sizeList!B:B, 0)),
                INDEX(sizeList!B:B, MATCH(TRIM(CLEAN(SUBSTITUTE(SUBSTITUTE(Y846, CHAR(13), ""), CHAR(10), " "))), sizeList!B:B, 0)),
                IF(ISNUMBER(MATCH(Y846, sizeList!B:B, 0)),
                    INDEX(sizeList!B:B, MATCH(Y846, sizeList!B:B, 0)),
                    "")
            )
        )
    ),
    ""
)</f>
        <v>Cob</v>
      </c>
      <c r="Y846" s="34" t="s">
        <v>509</v>
      </c>
      <c r="Z846" s="34" t="s">
        <v>2610</v>
      </c>
      <c r="AA846" s="117" t="str">
        <f t="shared" si="111"/>
        <v>COGNAC</v>
      </c>
      <c r="AB846" s="7" t="str">
        <f>IF(AA846="", "", IFERROR(VLOOKUP(AA846, colorList!A:B,2,FALSE),""))</f>
        <v>konyak</v>
      </c>
      <c r="AC846" s="7" t="str">
        <f>IF(Z846="", "", IFERROR(VLOOKUP(Z846, colorList!A:B,2,FALSE),""))</f>
        <v>konyak</v>
      </c>
      <c r="AD846" s="7"/>
    </row>
    <row r="847" spans="1:30" ht="60" customHeight="1" x14ac:dyDescent="0.25">
      <c r="A847" s="47" t="s">
        <v>933</v>
      </c>
      <c r="B847" s="7" t="str" cm="1">
        <f t="array" ref="B847">ProcessN2(S847,A847,C847)</f>
        <v>PE00611_COG</v>
      </c>
      <c r="C847" s="7" t="s">
        <v>1208</v>
      </c>
      <c r="D847" s="49" t="str">
        <f t="shared" si="104"/>
        <v>Equestro Roxane Y szügyelő martingállal</v>
      </c>
      <c r="E847" s="49" t="s">
        <v>2824</v>
      </c>
      <c r="F847" s="52" t="str">
        <f t="shared" si="105"/>
        <v>Hunting Y breastplate in leather</v>
      </c>
      <c r="G847" s="49" t="s">
        <v>2949</v>
      </c>
      <c r="H847" s="116" t="str">
        <f t="shared" si="106"/>
        <v>Equestro</v>
      </c>
      <c r="I847" s="34" t="s">
        <v>3000</v>
      </c>
      <c r="J847" s="47" t="str">
        <f t="shared" si="107"/>
        <v>Lófelszerelés</v>
      </c>
      <c r="K847" s="47" t="s">
        <v>3007</v>
      </c>
      <c r="L847" s="34" t="str">
        <f t="shared" si="108"/>
        <v>Martingál, szügyelő</v>
      </c>
      <c r="M847" s="34" t="s">
        <v>3023</v>
      </c>
      <c r="N847" s="35" t="str">
        <f t="shared" si="109"/>
        <v/>
      </c>
      <c r="O847" s="35"/>
      <c r="P847" s="34" t="str">
        <f t="shared" si="110"/>
        <v/>
      </c>
      <c r="Q847" s="34"/>
      <c r="R847" s="54" t="s">
        <v>3178</v>
      </c>
      <c r="S847" s="34" t="s">
        <v>2106</v>
      </c>
      <c r="T847" s="34">
        <v>0</v>
      </c>
      <c r="U847" s="34">
        <v>92</v>
      </c>
      <c r="V847" s="1" t="s">
        <v>2603</v>
      </c>
      <c r="W847" s="34">
        <v>0.9</v>
      </c>
      <c r="X847" s="34" t="str">
        <f>IFERROR(
    IF(ISNUMBER(MATCH(TRIM(CLEAN(SUBSTITUTE(SUBSTITUTE(Y847, CHAR(13), ""), CHAR(10), " "))), sizeList!A:A, 0)),
        INDEX(sizeList!B:B, MATCH(TRIM(CLEAN(SUBSTITUTE(SUBSTITUTE(Y847, CHAR(13), ""), CHAR(10), " "))), sizeList!A:A, 0)),
        IF(ISNUMBER(MATCH(Y847, sizeList!A:A, 0)),
            INDEX(sizeList!B:B, MATCH(Y847, sizeList!A:A, 0)),
            IF(ISNUMBER(MATCH(TRIM(CLEAN(SUBSTITUTE(SUBSTITUTE(Y847, CHAR(13), ""), CHAR(10), " "))), sizeList!B:B, 0)),
                INDEX(sizeList!B:B, MATCH(TRIM(CLEAN(SUBSTITUTE(SUBSTITUTE(Y847, CHAR(13), ""), CHAR(10), " "))), sizeList!B:B, 0)),
                IF(ISNUMBER(MATCH(Y847, sizeList!B:B, 0)),
                    INDEX(sizeList!B:B, MATCH(Y847, sizeList!B:B, 0)),
                    "")
            )
        )
    ),
    ""
)</f>
        <v>Full</v>
      </c>
      <c r="Y847" s="34" t="s">
        <v>515</v>
      </c>
      <c r="Z847" s="34" t="s">
        <v>2610</v>
      </c>
      <c r="AA847" s="117" t="str">
        <f t="shared" si="111"/>
        <v>COGNAC</v>
      </c>
      <c r="AB847" s="7" t="str">
        <f>IF(AA847="", "", IFERROR(VLOOKUP(AA847, colorList!A:B,2,FALSE),""))</f>
        <v>konyak</v>
      </c>
      <c r="AC847" s="7" t="str">
        <f>IF(Z847="", "", IFERROR(VLOOKUP(Z847, colorList!A:B,2,FALSE),""))</f>
        <v>konyak</v>
      </c>
      <c r="AD847" s="7"/>
    </row>
    <row r="848" spans="1:30" ht="60" customHeight="1" x14ac:dyDescent="0.25">
      <c r="A848" s="47" t="s">
        <v>933</v>
      </c>
      <c r="B848" s="7" t="str" cm="1">
        <f t="array" ref="B848">ProcessN2(S848,A848,C848)</f>
        <v>PE00611_TM</v>
      </c>
      <c r="C848" s="7" t="s">
        <v>1209</v>
      </c>
      <c r="D848" s="49" t="str">
        <f t="shared" si="104"/>
        <v>Equestro Roxane Y szügyelő martingállal</v>
      </c>
      <c r="E848" s="49" t="s">
        <v>2824</v>
      </c>
      <c r="F848" s="52" t="str">
        <f t="shared" si="105"/>
        <v>Hunting Y breastplate in leather</v>
      </c>
      <c r="G848" s="49" t="s">
        <v>2949</v>
      </c>
      <c r="H848" s="116" t="str">
        <f t="shared" si="106"/>
        <v>Equestro</v>
      </c>
      <c r="I848" s="34" t="s">
        <v>3000</v>
      </c>
      <c r="J848" s="47" t="str">
        <f t="shared" si="107"/>
        <v>Lófelszerelés</v>
      </c>
      <c r="K848" s="47" t="s">
        <v>3007</v>
      </c>
      <c r="L848" s="34" t="str">
        <f t="shared" si="108"/>
        <v>Martingál, szügyelő</v>
      </c>
      <c r="M848" s="34" t="s">
        <v>3023</v>
      </c>
      <c r="N848" s="35" t="str">
        <f t="shared" si="109"/>
        <v/>
      </c>
      <c r="O848" s="35"/>
      <c r="P848" s="34" t="str">
        <f t="shared" si="110"/>
        <v/>
      </c>
      <c r="Q848" s="34"/>
      <c r="R848" s="54" t="s">
        <v>3178</v>
      </c>
      <c r="S848" s="34" t="s">
        <v>2107</v>
      </c>
      <c r="T848" s="34">
        <v>0</v>
      </c>
      <c r="U848" s="34">
        <v>92</v>
      </c>
      <c r="V848" s="1" t="s">
        <v>2603</v>
      </c>
      <c r="W848" s="34">
        <v>0.9</v>
      </c>
      <c r="X848" s="34" t="str">
        <f>IFERROR(
    IF(ISNUMBER(MATCH(TRIM(CLEAN(SUBSTITUTE(SUBSTITUTE(Y848, CHAR(13), ""), CHAR(10), " "))), sizeList!A:A, 0)),
        INDEX(sizeList!B:B, MATCH(TRIM(CLEAN(SUBSTITUTE(SUBSTITUTE(Y848, CHAR(13), ""), CHAR(10), " "))), sizeList!A:A, 0)),
        IF(ISNUMBER(MATCH(Y848, sizeList!A:A, 0)),
            INDEX(sizeList!B:B, MATCH(Y848, sizeList!A:A, 0)),
            IF(ISNUMBER(MATCH(TRIM(CLEAN(SUBSTITUTE(SUBSTITUTE(Y848, CHAR(13), ""), CHAR(10), " "))), sizeList!B:B, 0)),
                INDEX(sizeList!B:B, MATCH(TRIM(CLEAN(SUBSTITUTE(SUBSTITUTE(Y848, CHAR(13), ""), CHAR(10), " "))), sizeList!B:B, 0)),
                IF(ISNUMBER(MATCH(Y848, sizeList!B:B, 0)),
                    INDEX(sizeList!B:B, MATCH(Y848, sizeList!B:B, 0)),
                    "")
            )
        )
    ),
    ""
)</f>
        <v>Póni</v>
      </c>
      <c r="Y848" s="34" t="s">
        <v>504</v>
      </c>
      <c r="Z848" s="34" t="s">
        <v>2605</v>
      </c>
      <c r="AA848" s="117" t="str">
        <f t="shared" si="111"/>
        <v>DARK BROWN</v>
      </c>
      <c r="AB848" s="7" t="str">
        <f>IF(AA848="", "", IFERROR(VLOOKUP(AA848, colorList!A:B,2,FALSE),""))</f>
        <v>sötétbarna</v>
      </c>
      <c r="AC848" s="7" t="str">
        <f>IF(Z848="", "", IFERROR(VLOOKUP(Z848, colorList!A:B,2,FALSE),""))</f>
        <v>sötétbarna</v>
      </c>
      <c r="AD848" s="7"/>
    </row>
    <row r="849" spans="1:30" ht="60" customHeight="1" x14ac:dyDescent="0.25">
      <c r="A849" s="47" t="s">
        <v>933</v>
      </c>
      <c r="B849" s="7" t="str" cm="1">
        <f t="array" ref="B849">ProcessN2(S849,A849,C849)</f>
        <v>PE00611_TM</v>
      </c>
      <c r="C849" s="7" t="s">
        <v>1210</v>
      </c>
      <c r="D849" s="49" t="str">
        <f t="shared" si="104"/>
        <v>Equestro Roxane Y szügyelő martingállal</v>
      </c>
      <c r="E849" s="49" t="s">
        <v>2824</v>
      </c>
      <c r="F849" s="52" t="str">
        <f t="shared" si="105"/>
        <v>Hunting Y breastplate in leather</v>
      </c>
      <c r="G849" s="49" t="s">
        <v>2949</v>
      </c>
      <c r="H849" s="116" t="str">
        <f t="shared" si="106"/>
        <v>Equestro</v>
      </c>
      <c r="I849" s="34" t="s">
        <v>3000</v>
      </c>
      <c r="J849" s="47" t="str">
        <f t="shared" si="107"/>
        <v>Lófelszerelés</v>
      </c>
      <c r="K849" s="47" t="s">
        <v>3007</v>
      </c>
      <c r="L849" s="34" t="str">
        <f t="shared" si="108"/>
        <v>Martingál, szügyelő</v>
      </c>
      <c r="M849" s="34" t="s">
        <v>3023</v>
      </c>
      <c r="N849" s="35" t="str">
        <f t="shared" si="109"/>
        <v/>
      </c>
      <c r="O849" s="35"/>
      <c r="P849" s="34" t="str">
        <f t="shared" si="110"/>
        <v/>
      </c>
      <c r="Q849" s="34"/>
      <c r="R849" s="54" t="s">
        <v>3178</v>
      </c>
      <c r="S849" s="34" t="s">
        <v>2108</v>
      </c>
      <c r="T849" s="34">
        <v>0</v>
      </c>
      <c r="U849" s="34">
        <v>92</v>
      </c>
      <c r="V849" s="1" t="s">
        <v>2603</v>
      </c>
      <c r="W849" s="34">
        <v>0.9</v>
      </c>
      <c r="X849" s="34" t="str">
        <f>IFERROR(
    IF(ISNUMBER(MATCH(TRIM(CLEAN(SUBSTITUTE(SUBSTITUTE(Y849, CHAR(13), ""), CHAR(10), " "))), sizeList!A:A, 0)),
        INDEX(sizeList!B:B, MATCH(TRIM(CLEAN(SUBSTITUTE(SUBSTITUTE(Y849, CHAR(13), ""), CHAR(10), " "))), sizeList!A:A, 0)),
        IF(ISNUMBER(MATCH(Y849, sizeList!A:A, 0)),
            INDEX(sizeList!B:B, MATCH(Y849, sizeList!A:A, 0)),
            IF(ISNUMBER(MATCH(TRIM(CLEAN(SUBSTITUTE(SUBSTITUTE(Y849, CHAR(13), ""), CHAR(10), " "))), sizeList!B:B, 0)),
                INDEX(sizeList!B:B, MATCH(TRIM(CLEAN(SUBSTITUTE(SUBSTITUTE(Y849, CHAR(13), ""), CHAR(10), " "))), sizeList!B:B, 0)),
                IF(ISNUMBER(MATCH(Y849, sizeList!B:B, 0)),
                    INDEX(sizeList!B:B, MATCH(Y849, sizeList!B:B, 0)),
                    "")
            )
        )
    ),
    ""
)</f>
        <v>Cob</v>
      </c>
      <c r="Y849" s="34" t="s">
        <v>509</v>
      </c>
      <c r="Z849" s="34" t="s">
        <v>2605</v>
      </c>
      <c r="AA849" s="117" t="str">
        <f t="shared" si="111"/>
        <v>DARK BROWN</v>
      </c>
      <c r="AB849" s="7" t="str">
        <f>IF(AA849="", "", IFERROR(VLOOKUP(AA849, colorList!A:B,2,FALSE),""))</f>
        <v>sötétbarna</v>
      </c>
      <c r="AC849" s="7" t="str">
        <f>IF(Z849="", "", IFERROR(VLOOKUP(Z849, colorList!A:B,2,FALSE),""))</f>
        <v>sötétbarna</v>
      </c>
      <c r="AD849" s="7"/>
    </row>
    <row r="850" spans="1:30" ht="60" customHeight="1" x14ac:dyDescent="0.25">
      <c r="A850" s="47" t="s">
        <v>933</v>
      </c>
      <c r="B850" s="7" t="str" cm="1">
        <f t="array" ref="B850">ProcessN2(S850,A850,C850)</f>
        <v>PE00611_TM</v>
      </c>
      <c r="C850" s="7" t="s">
        <v>1211</v>
      </c>
      <c r="D850" s="49" t="str">
        <f t="shared" si="104"/>
        <v>Equestro Roxane Y szügyelő martingállal</v>
      </c>
      <c r="E850" s="49" t="s">
        <v>2824</v>
      </c>
      <c r="F850" s="52" t="str">
        <f t="shared" si="105"/>
        <v>Hunting Y breastplate in leather</v>
      </c>
      <c r="G850" s="49" t="s">
        <v>2949</v>
      </c>
      <c r="H850" s="116" t="str">
        <f t="shared" si="106"/>
        <v>Equestro</v>
      </c>
      <c r="I850" s="34" t="s">
        <v>3000</v>
      </c>
      <c r="J850" s="47" t="str">
        <f t="shared" si="107"/>
        <v>Lófelszerelés</v>
      </c>
      <c r="K850" s="47" t="s">
        <v>3007</v>
      </c>
      <c r="L850" s="34" t="str">
        <f t="shared" si="108"/>
        <v>Martingál, szügyelő</v>
      </c>
      <c r="M850" s="34" t="s">
        <v>3023</v>
      </c>
      <c r="N850" s="35" t="str">
        <f t="shared" si="109"/>
        <v/>
      </c>
      <c r="O850" s="35"/>
      <c r="P850" s="34" t="str">
        <f t="shared" si="110"/>
        <v/>
      </c>
      <c r="Q850" s="34"/>
      <c r="R850" s="54" t="s">
        <v>3178</v>
      </c>
      <c r="S850" s="34" t="s">
        <v>2109</v>
      </c>
      <c r="T850" s="34">
        <v>0</v>
      </c>
      <c r="U850" s="34">
        <v>92</v>
      </c>
      <c r="V850" s="1" t="s">
        <v>2603</v>
      </c>
      <c r="W850" s="34">
        <v>0.9</v>
      </c>
      <c r="X850" s="34" t="str">
        <f>IFERROR(
    IF(ISNUMBER(MATCH(TRIM(CLEAN(SUBSTITUTE(SUBSTITUTE(Y850, CHAR(13), ""), CHAR(10), " "))), sizeList!A:A, 0)),
        INDEX(sizeList!B:B, MATCH(TRIM(CLEAN(SUBSTITUTE(SUBSTITUTE(Y850, CHAR(13), ""), CHAR(10), " "))), sizeList!A:A, 0)),
        IF(ISNUMBER(MATCH(Y850, sizeList!A:A, 0)),
            INDEX(sizeList!B:B, MATCH(Y850, sizeList!A:A, 0)),
            IF(ISNUMBER(MATCH(TRIM(CLEAN(SUBSTITUTE(SUBSTITUTE(Y850, CHAR(13), ""), CHAR(10), " "))), sizeList!B:B, 0)),
                INDEX(sizeList!B:B, MATCH(TRIM(CLEAN(SUBSTITUTE(SUBSTITUTE(Y850, CHAR(13), ""), CHAR(10), " "))), sizeList!B:B, 0)),
                IF(ISNUMBER(MATCH(Y850, sizeList!B:B, 0)),
                    INDEX(sizeList!B:B, MATCH(Y850, sizeList!B:B, 0)),
                    "")
            )
        )
    ),
    ""
)</f>
        <v>Full</v>
      </c>
      <c r="Y850" s="34" t="s">
        <v>515</v>
      </c>
      <c r="Z850" s="34" t="s">
        <v>2605</v>
      </c>
      <c r="AA850" s="117" t="str">
        <f t="shared" si="111"/>
        <v>DARK BROWN</v>
      </c>
      <c r="AB850" s="7" t="str">
        <f>IF(AA850="", "", IFERROR(VLOOKUP(AA850, colorList!A:B,2,FALSE),""))</f>
        <v>sötétbarna</v>
      </c>
      <c r="AC850" s="7" t="str">
        <f>IF(Z850="", "", IFERROR(VLOOKUP(Z850, colorList!A:B,2,FALSE),""))</f>
        <v>sötétbarna</v>
      </c>
      <c r="AD850" s="7"/>
    </row>
    <row r="851" spans="1:30" ht="60" customHeight="1" x14ac:dyDescent="0.25">
      <c r="A851" s="53" t="s">
        <v>934</v>
      </c>
      <c r="B851" s="7" t="str" cm="1">
        <f t="array" ref="B851">ProcessN2(S851,A851,C851)</f>
        <v>PE00612_BK</v>
      </c>
      <c r="C851" s="7" t="s">
        <v>1203</v>
      </c>
      <c r="D851" s="52" t="str">
        <f t="shared" si="104"/>
        <v>Equestro Melanie martingál</v>
      </c>
      <c r="E851" s="52" t="s">
        <v>2825</v>
      </c>
      <c r="F851" s="52" t="str">
        <f t="shared" si="105"/>
        <v>Tanned leather collier martingale</v>
      </c>
      <c r="G851" s="52" t="s">
        <v>2950</v>
      </c>
      <c r="H851" s="116" t="str">
        <f t="shared" si="106"/>
        <v>Equestro</v>
      </c>
      <c r="I851" s="35" t="s">
        <v>3000</v>
      </c>
      <c r="J851" s="53" t="str">
        <f t="shared" si="107"/>
        <v>Lófelszerelés</v>
      </c>
      <c r="K851" s="53" t="s">
        <v>3007</v>
      </c>
      <c r="L851" s="35" t="str">
        <f t="shared" si="108"/>
        <v>Martingál, szügyelő</v>
      </c>
      <c r="M851" s="35" t="s">
        <v>3023</v>
      </c>
      <c r="N851" s="35" t="str">
        <f t="shared" si="109"/>
        <v/>
      </c>
      <c r="O851" s="35"/>
      <c r="P851" s="35" t="str">
        <f t="shared" si="110"/>
        <v/>
      </c>
      <c r="Q851" s="35"/>
      <c r="R851" s="50" t="s">
        <v>3179</v>
      </c>
      <c r="S851" s="35" t="s">
        <v>2110</v>
      </c>
      <c r="T851" s="34">
        <v>0</v>
      </c>
      <c r="U851" s="35">
        <v>55</v>
      </c>
      <c r="V851" s="1" t="s">
        <v>2603</v>
      </c>
      <c r="W851" s="50">
        <v>0.9</v>
      </c>
      <c r="X851" s="35" t="str">
        <f>IFERROR(
    IF(ISNUMBER(MATCH(TRIM(CLEAN(SUBSTITUTE(SUBSTITUTE(Y851, CHAR(13), ""), CHAR(10), " "))), sizeList!A:A, 0)),
        INDEX(sizeList!B:B, MATCH(TRIM(CLEAN(SUBSTITUTE(SUBSTITUTE(Y851, CHAR(13), ""), CHAR(10), " "))), sizeList!A:A, 0)),
        IF(ISNUMBER(MATCH(Y851, sizeList!A:A, 0)),
            INDEX(sizeList!B:B, MATCH(Y851, sizeList!A:A, 0)),
            IF(ISNUMBER(MATCH(TRIM(CLEAN(SUBSTITUTE(SUBSTITUTE(Y851, CHAR(13), ""), CHAR(10), " "))), sizeList!B:B, 0)),
                INDEX(sizeList!B:B, MATCH(TRIM(CLEAN(SUBSTITUTE(SUBSTITUTE(Y851, CHAR(13), ""), CHAR(10), " "))), sizeList!B:B, 0)),
                IF(ISNUMBER(MATCH(Y851, sizeList!B:B, 0)),
                    INDEX(sizeList!B:B, MATCH(Y851, sizeList!B:B, 0)),
                    "")
            )
        )
    ),
    ""
)</f>
        <v>Póni</v>
      </c>
      <c r="Y851" s="35" t="s">
        <v>504</v>
      </c>
      <c r="Z851" s="35" t="s">
        <v>2604</v>
      </c>
      <c r="AA851" s="117" t="str">
        <f t="shared" si="111"/>
        <v>BLACK</v>
      </c>
      <c r="AB851" s="7" t="str">
        <f>IF(AA851="", "", IFERROR(VLOOKUP(AA851, colorList!A:B,2,FALSE),""))</f>
        <v>fekete</v>
      </c>
      <c r="AC851" s="7" t="str">
        <f>IF(Z851="", "", IFERROR(VLOOKUP(Z851, colorList!A:B,2,FALSE),""))</f>
        <v>fekete</v>
      </c>
      <c r="AD851" s="7"/>
    </row>
    <row r="852" spans="1:30" ht="60" customHeight="1" x14ac:dyDescent="0.25">
      <c r="A852" s="53" t="s">
        <v>934</v>
      </c>
      <c r="B852" s="7" t="str" cm="1">
        <f t="array" ref="B852">ProcessN2(S852,A852,C852)</f>
        <v>PE00612_BK</v>
      </c>
      <c r="C852" s="7" t="s">
        <v>1204</v>
      </c>
      <c r="D852" s="52" t="str">
        <f t="shared" si="104"/>
        <v>Equestro Melanie martingál</v>
      </c>
      <c r="E852" s="52" t="s">
        <v>2825</v>
      </c>
      <c r="F852" s="52" t="str">
        <f t="shared" si="105"/>
        <v>Tanned leather collier martingale</v>
      </c>
      <c r="G852" s="52" t="s">
        <v>2950</v>
      </c>
      <c r="H852" s="116" t="str">
        <f t="shared" si="106"/>
        <v>Equestro</v>
      </c>
      <c r="I852" s="35" t="s">
        <v>3000</v>
      </c>
      <c r="J852" s="53" t="str">
        <f t="shared" si="107"/>
        <v>Lófelszerelés</v>
      </c>
      <c r="K852" s="53" t="s">
        <v>3007</v>
      </c>
      <c r="L852" s="35" t="str">
        <f t="shared" si="108"/>
        <v>Martingál, szügyelő</v>
      </c>
      <c r="M852" s="35" t="s">
        <v>3023</v>
      </c>
      <c r="N852" s="35" t="str">
        <f t="shared" si="109"/>
        <v/>
      </c>
      <c r="O852" s="35"/>
      <c r="P852" s="35" t="str">
        <f t="shared" si="110"/>
        <v/>
      </c>
      <c r="Q852" s="35"/>
      <c r="R852" s="50" t="s">
        <v>3179</v>
      </c>
      <c r="S852" s="35" t="s">
        <v>2111</v>
      </c>
      <c r="T852" s="34">
        <v>0</v>
      </c>
      <c r="U852" s="35">
        <v>55</v>
      </c>
      <c r="V852" s="1" t="s">
        <v>2603</v>
      </c>
      <c r="W852" s="50">
        <v>0.9</v>
      </c>
      <c r="X852" s="35" t="str">
        <f>IFERROR(
    IF(ISNUMBER(MATCH(TRIM(CLEAN(SUBSTITUTE(SUBSTITUTE(Y852, CHAR(13), ""), CHAR(10), " "))), sizeList!A:A, 0)),
        INDEX(sizeList!B:B, MATCH(TRIM(CLEAN(SUBSTITUTE(SUBSTITUTE(Y852, CHAR(13), ""), CHAR(10), " "))), sizeList!A:A, 0)),
        IF(ISNUMBER(MATCH(Y852, sizeList!A:A, 0)),
            INDEX(sizeList!B:B, MATCH(Y852, sizeList!A:A, 0)),
            IF(ISNUMBER(MATCH(TRIM(CLEAN(SUBSTITUTE(SUBSTITUTE(Y852, CHAR(13), ""), CHAR(10), " "))), sizeList!B:B, 0)),
                INDEX(sizeList!B:B, MATCH(TRIM(CLEAN(SUBSTITUTE(SUBSTITUTE(Y852, CHAR(13), ""), CHAR(10), " "))), sizeList!B:B, 0)),
                IF(ISNUMBER(MATCH(Y852, sizeList!B:B, 0)),
                    INDEX(sizeList!B:B, MATCH(Y852, sizeList!B:B, 0)),
                    "")
            )
        )
    ),
    ""
)</f>
        <v>Cob</v>
      </c>
      <c r="Y852" s="35" t="s">
        <v>509</v>
      </c>
      <c r="Z852" s="35" t="s">
        <v>2604</v>
      </c>
      <c r="AA852" s="117" t="str">
        <f t="shared" si="111"/>
        <v>BLACK</v>
      </c>
      <c r="AB852" s="7" t="str">
        <f>IF(AA852="", "", IFERROR(VLOOKUP(AA852, colorList!A:B,2,FALSE),""))</f>
        <v>fekete</v>
      </c>
      <c r="AC852" s="7" t="str">
        <f>IF(Z852="", "", IFERROR(VLOOKUP(Z852, colorList!A:B,2,FALSE),""))</f>
        <v>fekete</v>
      </c>
      <c r="AD852" s="7"/>
    </row>
    <row r="853" spans="1:30" ht="60" customHeight="1" x14ac:dyDescent="0.25">
      <c r="A853" s="53" t="s">
        <v>934</v>
      </c>
      <c r="B853" s="7" t="str" cm="1">
        <f t="array" ref="B853">ProcessN2(S853,A853,C853)</f>
        <v>PE00612_BK</v>
      </c>
      <c r="C853" s="7" t="s">
        <v>1205</v>
      </c>
      <c r="D853" s="52" t="str">
        <f t="shared" si="104"/>
        <v>Equestro Melanie martingál</v>
      </c>
      <c r="E853" s="52" t="s">
        <v>2825</v>
      </c>
      <c r="F853" s="52" t="str">
        <f t="shared" si="105"/>
        <v>Tanned leather collier martingale</v>
      </c>
      <c r="G853" s="52" t="s">
        <v>2950</v>
      </c>
      <c r="H853" s="116" t="str">
        <f t="shared" si="106"/>
        <v>Equestro</v>
      </c>
      <c r="I853" s="35" t="s">
        <v>3000</v>
      </c>
      <c r="J853" s="53" t="str">
        <f t="shared" si="107"/>
        <v>Lófelszerelés</v>
      </c>
      <c r="K853" s="53" t="s">
        <v>3007</v>
      </c>
      <c r="L853" s="35" t="str">
        <f t="shared" si="108"/>
        <v>Martingál, szügyelő</v>
      </c>
      <c r="M853" s="35" t="s">
        <v>3023</v>
      </c>
      <c r="N853" s="35" t="str">
        <f t="shared" si="109"/>
        <v/>
      </c>
      <c r="O853" s="35"/>
      <c r="P853" s="35" t="str">
        <f t="shared" si="110"/>
        <v/>
      </c>
      <c r="Q853" s="35"/>
      <c r="R853" s="50" t="s">
        <v>3179</v>
      </c>
      <c r="S853" s="35" t="s">
        <v>2112</v>
      </c>
      <c r="T853" s="34">
        <v>0</v>
      </c>
      <c r="U853" s="35">
        <v>55</v>
      </c>
      <c r="V853" s="1" t="s">
        <v>2603</v>
      </c>
      <c r="W853" s="50">
        <v>0.9</v>
      </c>
      <c r="X853" s="35" t="str">
        <f>IFERROR(
    IF(ISNUMBER(MATCH(TRIM(CLEAN(SUBSTITUTE(SUBSTITUTE(Y853, CHAR(13), ""), CHAR(10), " "))), sizeList!A:A, 0)),
        INDEX(sizeList!B:B, MATCH(TRIM(CLEAN(SUBSTITUTE(SUBSTITUTE(Y853, CHAR(13), ""), CHAR(10), " "))), sizeList!A:A, 0)),
        IF(ISNUMBER(MATCH(Y853, sizeList!A:A, 0)),
            INDEX(sizeList!B:B, MATCH(Y853, sizeList!A:A, 0)),
            IF(ISNUMBER(MATCH(TRIM(CLEAN(SUBSTITUTE(SUBSTITUTE(Y853, CHAR(13), ""), CHAR(10), " "))), sizeList!B:B, 0)),
                INDEX(sizeList!B:B, MATCH(TRIM(CLEAN(SUBSTITUTE(SUBSTITUTE(Y853, CHAR(13), ""), CHAR(10), " "))), sizeList!B:B, 0)),
                IF(ISNUMBER(MATCH(Y853, sizeList!B:B, 0)),
                    INDEX(sizeList!B:B, MATCH(Y853, sizeList!B:B, 0)),
                    "")
            )
        )
    ),
    ""
)</f>
        <v>Full</v>
      </c>
      <c r="Y853" s="35" t="s">
        <v>515</v>
      </c>
      <c r="Z853" s="35" t="s">
        <v>2604</v>
      </c>
      <c r="AA853" s="117" t="str">
        <f t="shared" si="111"/>
        <v>BLACK</v>
      </c>
      <c r="AB853" s="7" t="str">
        <f>IF(AA853="", "", IFERROR(VLOOKUP(AA853, colorList!A:B,2,FALSE),""))</f>
        <v>fekete</v>
      </c>
      <c r="AC853" s="7" t="str">
        <f>IF(Z853="", "", IFERROR(VLOOKUP(Z853, colorList!A:B,2,FALSE),""))</f>
        <v>fekete</v>
      </c>
      <c r="AD853" s="7"/>
    </row>
    <row r="854" spans="1:30" ht="60" customHeight="1" x14ac:dyDescent="0.25">
      <c r="A854" s="53" t="s">
        <v>934</v>
      </c>
      <c r="B854" s="7" t="str" cm="1">
        <f t="array" ref="B854">ProcessN2(S854,A854,C854)</f>
        <v>PE00612_COG</v>
      </c>
      <c r="C854" s="7" t="s">
        <v>1206</v>
      </c>
      <c r="D854" s="52" t="str">
        <f t="shared" si="104"/>
        <v>Equestro Melanie martingál</v>
      </c>
      <c r="E854" s="52" t="s">
        <v>2825</v>
      </c>
      <c r="F854" s="52" t="str">
        <f t="shared" si="105"/>
        <v>Tanned leather collier martingale</v>
      </c>
      <c r="G854" s="52" t="s">
        <v>2950</v>
      </c>
      <c r="H854" s="116" t="str">
        <f t="shared" si="106"/>
        <v>Equestro</v>
      </c>
      <c r="I854" s="35" t="s">
        <v>3000</v>
      </c>
      <c r="J854" s="53" t="str">
        <f t="shared" si="107"/>
        <v>Lófelszerelés</v>
      </c>
      <c r="K854" s="53" t="s">
        <v>3007</v>
      </c>
      <c r="L854" s="35" t="str">
        <f t="shared" si="108"/>
        <v>Martingál, szügyelő</v>
      </c>
      <c r="M854" s="35" t="s">
        <v>3023</v>
      </c>
      <c r="N854" s="35" t="str">
        <f t="shared" si="109"/>
        <v/>
      </c>
      <c r="O854" s="35"/>
      <c r="P854" s="35" t="str">
        <f t="shared" si="110"/>
        <v/>
      </c>
      <c r="Q854" s="35"/>
      <c r="R854" s="50" t="s">
        <v>3179</v>
      </c>
      <c r="S854" s="35" t="s">
        <v>2113</v>
      </c>
      <c r="T854" s="34">
        <v>0</v>
      </c>
      <c r="U854" s="35">
        <v>55</v>
      </c>
      <c r="V854" s="1" t="s">
        <v>2603</v>
      </c>
      <c r="W854" s="50">
        <v>0.9</v>
      </c>
      <c r="X854" s="35" t="str">
        <f>IFERROR(
    IF(ISNUMBER(MATCH(TRIM(CLEAN(SUBSTITUTE(SUBSTITUTE(Y854, CHAR(13), ""), CHAR(10), " "))), sizeList!A:A, 0)),
        INDEX(sizeList!B:B, MATCH(TRIM(CLEAN(SUBSTITUTE(SUBSTITUTE(Y854, CHAR(13), ""), CHAR(10), " "))), sizeList!A:A, 0)),
        IF(ISNUMBER(MATCH(Y854, sizeList!A:A, 0)),
            INDEX(sizeList!B:B, MATCH(Y854, sizeList!A:A, 0)),
            IF(ISNUMBER(MATCH(TRIM(CLEAN(SUBSTITUTE(SUBSTITUTE(Y854, CHAR(13), ""), CHAR(10), " "))), sizeList!B:B, 0)),
                INDEX(sizeList!B:B, MATCH(TRIM(CLEAN(SUBSTITUTE(SUBSTITUTE(Y854, CHAR(13), ""), CHAR(10), " "))), sizeList!B:B, 0)),
                IF(ISNUMBER(MATCH(Y854, sizeList!B:B, 0)),
                    INDEX(sizeList!B:B, MATCH(Y854, sizeList!B:B, 0)),
                    "")
            )
        )
    ),
    ""
)</f>
        <v>Póni</v>
      </c>
      <c r="Y854" s="35" t="s">
        <v>504</v>
      </c>
      <c r="Z854" s="35" t="s">
        <v>2610</v>
      </c>
      <c r="AA854" s="117" t="str">
        <f t="shared" si="111"/>
        <v>COGNAC</v>
      </c>
      <c r="AB854" s="7" t="str">
        <f>IF(AA854="", "", IFERROR(VLOOKUP(AA854, colorList!A:B,2,FALSE),""))</f>
        <v>konyak</v>
      </c>
      <c r="AC854" s="7" t="str">
        <f>IF(Z854="", "", IFERROR(VLOOKUP(Z854, colorList!A:B,2,FALSE),""))</f>
        <v>konyak</v>
      </c>
      <c r="AD854" s="7"/>
    </row>
    <row r="855" spans="1:30" ht="60" customHeight="1" x14ac:dyDescent="0.25">
      <c r="A855" s="53" t="s">
        <v>934</v>
      </c>
      <c r="B855" s="7" t="str" cm="1">
        <f t="array" ref="B855">ProcessN2(S855,A855,C855)</f>
        <v>PE00612_COG</v>
      </c>
      <c r="C855" s="7" t="s">
        <v>1207</v>
      </c>
      <c r="D855" s="52" t="str">
        <f t="shared" si="104"/>
        <v>Equestro Melanie martingál</v>
      </c>
      <c r="E855" s="52" t="s">
        <v>2825</v>
      </c>
      <c r="F855" s="52" t="str">
        <f t="shared" si="105"/>
        <v>Tanned leather collier martingale</v>
      </c>
      <c r="G855" s="52" t="s">
        <v>2950</v>
      </c>
      <c r="H855" s="116" t="str">
        <f t="shared" si="106"/>
        <v>Equestro</v>
      </c>
      <c r="I855" s="35" t="s">
        <v>3000</v>
      </c>
      <c r="J855" s="53" t="str">
        <f t="shared" si="107"/>
        <v>Lófelszerelés</v>
      </c>
      <c r="K855" s="53" t="s">
        <v>3007</v>
      </c>
      <c r="L855" s="35" t="str">
        <f t="shared" si="108"/>
        <v>Martingál, szügyelő</v>
      </c>
      <c r="M855" s="35" t="s">
        <v>3023</v>
      </c>
      <c r="N855" s="35" t="str">
        <f t="shared" si="109"/>
        <v/>
      </c>
      <c r="O855" s="35"/>
      <c r="P855" s="35" t="str">
        <f t="shared" si="110"/>
        <v/>
      </c>
      <c r="Q855" s="35"/>
      <c r="R855" s="50" t="s">
        <v>3179</v>
      </c>
      <c r="S855" s="35" t="s">
        <v>2114</v>
      </c>
      <c r="T855" s="34">
        <v>0</v>
      </c>
      <c r="U855" s="35">
        <v>55</v>
      </c>
      <c r="V855" s="1" t="s">
        <v>2603</v>
      </c>
      <c r="W855" s="50">
        <v>0.9</v>
      </c>
      <c r="X855" s="35" t="str">
        <f>IFERROR(
    IF(ISNUMBER(MATCH(TRIM(CLEAN(SUBSTITUTE(SUBSTITUTE(Y855, CHAR(13), ""), CHAR(10), " "))), sizeList!A:A, 0)),
        INDEX(sizeList!B:B, MATCH(TRIM(CLEAN(SUBSTITUTE(SUBSTITUTE(Y855, CHAR(13), ""), CHAR(10), " "))), sizeList!A:A, 0)),
        IF(ISNUMBER(MATCH(Y855, sizeList!A:A, 0)),
            INDEX(sizeList!B:B, MATCH(Y855, sizeList!A:A, 0)),
            IF(ISNUMBER(MATCH(TRIM(CLEAN(SUBSTITUTE(SUBSTITUTE(Y855, CHAR(13), ""), CHAR(10), " "))), sizeList!B:B, 0)),
                INDEX(sizeList!B:B, MATCH(TRIM(CLEAN(SUBSTITUTE(SUBSTITUTE(Y855, CHAR(13), ""), CHAR(10), " "))), sizeList!B:B, 0)),
                IF(ISNUMBER(MATCH(Y855, sizeList!B:B, 0)),
                    INDEX(sizeList!B:B, MATCH(Y855, sizeList!B:B, 0)),
                    "")
            )
        )
    ),
    ""
)</f>
        <v>Cob</v>
      </c>
      <c r="Y855" s="35" t="s">
        <v>509</v>
      </c>
      <c r="Z855" s="35" t="s">
        <v>2610</v>
      </c>
      <c r="AA855" s="117" t="str">
        <f t="shared" si="111"/>
        <v>COGNAC</v>
      </c>
      <c r="AB855" s="7" t="str">
        <f>IF(AA855="", "", IFERROR(VLOOKUP(AA855, colorList!A:B,2,FALSE),""))</f>
        <v>konyak</v>
      </c>
      <c r="AC855" s="7" t="str">
        <f>IF(Z855="", "", IFERROR(VLOOKUP(Z855, colorList!A:B,2,FALSE),""))</f>
        <v>konyak</v>
      </c>
      <c r="AD855" s="7"/>
    </row>
    <row r="856" spans="1:30" ht="60" customHeight="1" x14ac:dyDescent="0.25">
      <c r="A856" s="53" t="s">
        <v>934</v>
      </c>
      <c r="B856" s="7" t="str" cm="1">
        <f t="array" ref="B856">ProcessN2(S856,A856,C856)</f>
        <v>PE00612_COG</v>
      </c>
      <c r="C856" s="7" t="s">
        <v>1208</v>
      </c>
      <c r="D856" s="52" t="str">
        <f t="shared" si="104"/>
        <v>Equestro Melanie martingál</v>
      </c>
      <c r="E856" s="52" t="s">
        <v>2825</v>
      </c>
      <c r="F856" s="52" t="str">
        <f t="shared" si="105"/>
        <v>Tanned leather collier martingale</v>
      </c>
      <c r="G856" s="52" t="s">
        <v>2950</v>
      </c>
      <c r="H856" s="116" t="str">
        <f t="shared" si="106"/>
        <v>Equestro</v>
      </c>
      <c r="I856" s="35" t="s">
        <v>3000</v>
      </c>
      <c r="J856" s="53" t="str">
        <f t="shared" si="107"/>
        <v>Lófelszerelés</v>
      </c>
      <c r="K856" s="53" t="s">
        <v>3007</v>
      </c>
      <c r="L856" s="35" t="str">
        <f t="shared" si="108"/>
        <v>Martingál, szügyelő</v>
      </c>
      <c r="M856" s="35" t="s">
        <v>3023</v>
      </c>
      <c r="N856" s="35" t="str">
        <f t="shared" si="109"/>
        <v/>
      </c>
      <c r="O856" s="35"/>
      <c r="P856" s="35" t="str">
        <f t="shared" si="110"/>
        <v/>
      </c>
      <c r="Q856" s="35"/>
      <c r="R856" s="50" t="s">
        <v>3179</v>
      </c>
      <c r="S856" s="35" t="s">
        <v>2115</v>
      </c>
      <c r="T856" s="34">
        <v>0</v>
      </c>
      <c r="U856" s="35">
        <v>55</v>
      </c>
      <c r="V856" s="1" t="s">
        <v>2603</v>
      </c>
      <c r="W856" s="50">
        <v>0.9</v>
      </c>
      <c r="X856" s="35" t="str">
        <f>IFERROR(
    IF(ISNUMBER(MATCH(TRIM(CLEAN(SUBSTITUTE(SUBSTITUTE(Y856, CHAR(13), ""), CHAR(10), " "))), sizeList!A:A, 0)),
        INDEX(sizeList!B:B, MATCH(TRIM(CLEAN(SUBSTITUTE(SUBSTITUTE(Y856, CHAR(13), ""), CHAR(10), " "))), sizeList!A:A, 0)),
        IF(ISNUMBER(MATCH(Y856, sizeList!A:A, 0)),
            INDEX(sizeList!B:B, MATCH(Y856, sizeList!A:A, 0)),
            IF(ISNUMBER(MATCH(TRIM(CLEAN(SUBSTITUTE(SUBSTITUTE(Y856, CHAR(13), ""), CHAR(10), " "))), sizeList!B:B, 0)),
                INDEX(sizeList!B:B, MATCH(TRIM(CLEAN(SUBSTITUTE(SUBSTITUTE(Y856, CHAR(13), ""), CHAR(10), " "))), sizeList!B:B, 0)),
                IF(ISNUMBER(MATCH(Y856, sizeList!B:B, 0)),
                    INDEX(sizeList!B:B, MATCH(Y856, sizeList!B:B, 0)),
                    "")
            )
        )
    ),
    ""
)</f>
        <v>Full</v>
      </c>
      <c r="Y856" s="35" t="s">
        <v>515</v>
      </c>
      <c r="Z856" s="35" t="s">
        <v>2610</v>
      </c>
      <c r="AA856" s="117" t="str">
        <f t="shared" si="111"/>
        <v>COGNAC</v>
      </c>
      <c r="AB856" s="7" t="str">
        <f>IF(AA856="", "", IFERROR(VLOOKUP(AA856, colorList!A:B,2,FALSE),""))</f>
        <v>konyak</v>
      </c>
      <c r="AC856" s="7" t="str">
        <f>IF(Z856="", "", IFERROR(VLOOKUP(Z856, colorList!A:B,2,FALSE),""))</f>
        <v>konyak</v>
      </c>
      <c r="AD856" s="7"/>
    </row>
    <row r="857" spans="1:30" ht="60" customHeight="1" x14ac:dyDescent="0.25">
      <c r="A857" s="53" t="s">
        <v>934</v>
      </c>
      <c r="B857" s="7" t="str" cm="1">
        <f t="array" ref="B857">ProcessN2(S857,A857,C857)</f>
        <v>PE00612_TM</v>
      </c>
      <c r="C857" s="7" t="s">
        <v>1209</v>
      </c>
      <c r="D857" s="52" t="str">
        <f t="shared" si="104"/>
        <v>Equestro Melanie martingál</v>
      </c>
      <c r="E857" s="52" t="s">
        <v>2825</v>
      </c>
      <c r="F857" s="52" t="str">
        <f t="shared" si="105"/>
        <v>Tanned leather collier martingale</v>
      </c>
      <c r="G857" s="52" t="s">
        <v>2950</v>
      </c>
      <c r="H857" s="116" t="str">
        <f t="shared" si="106"/>
        <v>Equestro</v>
      </c>
      <c r="I857" s="35" t="s">
        <v>3000</v>
      </c>
      <c r="J857" s="53" t="str">
        <f t="shared" si="107"/>
        <v>Lófelszerelés</v>
      </c>
      <c r="K857" s="53" t="s">
        <v>3007</v>
      </c>
      <c r="L857" s="35" t="str">
        <f t="shared" si="108"/>
        <v>Martingál, szügyelő</v>
      </c>
      <c r="M857" s="35" t="s">
        <v>3023</v>
      </c>
      <c r="N857" s="35" t="str">
        <f t="shared" si="109"/>
        <v/>
      </c>
      <c r="O857" s="35"/>
      <c r="P857" s="35" t="str">
        <f t="shared" si="110"/>
        <v/>
      </c>
      <c r="Q857" s="35"/>
      <c r="R857" s="50" t="s">
        <v>3179</v>
      </c>
      <c r="S857" s="35" t="s">
        <v>2116</v>
      </c>
      <c r="T857" s="34">
        <v>0</v>
      </c>
      <c r="U857" s="35">
        <v>55</v>
      </c>
      <c r="V857" s="1" t="s">
        <v>2603</v>
      </c>
      <c r="W857" s="50">
        <v>0.9</v>
      </c>
      <c r="X857" s="35" t="str">
        <f>IFERROR(
    IF(ISNUMBER(MATCH(TRIM(CLEAN(SUBSTITUTE(SUBSTITUTE(Y857, CHAR(13), ""), CHAR(10), " "))), sizeList!A:A, 0)),
        INDEX(sizeList!B:B, MATCH(TRIM(CLEAN(SUBSTITUTE(SUBSTITUTE(Y857, CHAR(13), ""), CHAR(10), " "))), sizeList!A:A, 0)),
        IF(ISNUMBER(MATCH(Y857, sizeList!A:A, 0)),
            INDEX(sizeList!B:B, MATCH(Y857, sizeList!A:A, 0)),
            IF(ISNUMBER(MATCH(TRIM(CLEAN(SUBSTITUTE(SUBSTITUTE(Y857, CHAR(13), ""), CHAR(10), " "))), sizeList!B:B, 0)),
                INDEX(sizeList!B:B, MATCH(TRIM(CLEAN(SUBSTITUTE(SUBSTITUTE(Y857, CHAR(13), ""), CHAR(10), " "))), sizeList!B:B, 0)),
                IF(ISNUMBER(MATCH(Y857, sizeList!B:B, 0)),
                    INDEX(sizeList!B:B, MATCH(Y857, sizeList!B:B, 0)),
                    "")
            )
        )
    ),
    ""
)</f>
        <v>Póni</v>
      </c>
      <c r="Y857" s="35" t="s">
        <v>504</v>
      </c>
      <c r="Z857" s="35" t="s">
        <v>2605</v>
      </c>
      <c r="AA857" s="117" t="str">
        <f t="shared" si="111"/>
        <v>DARK BROWN</v>
      </c>
      <c r="AB857" s="7" t="str">
        <f>IF(AA857="", "", IFERROR(VLOOKUP(AA857, colorList!A:B,2,FALSE),""))</f>
        <v>sötétbarna</v>
      </c>
      <c r="AC857" s="7" t="str">
        <f>IF(Z857="", "", IFERROR(VLOOKUP(Z857, colorList!A:B,2,FALSE),""))</f>
        <v>sötétbarna</v>
      </c>
      <c r="AD857" s="7"/>
    </row>
    <row r="858" spans="1:30" ht="60" customHeight="1" x14ac:dyDescent="0.25">
      <c r="A858" s="53" t="s">
        <v>934</v>
      </c>
      <c r="B858" s="7" t="str" cm="1">
        <f t="array" ref="B858">ProcessN2(S858,A858,C858)</f>
        <v>PE00612_TM</v>
      </c>
      <c r="C858" s="7" t="s">
        <v>1210</v>
      </c>
      <c r="D858" s="52" t="str">
        <f t="shared" si="104"/>
        <v>Equestro Melanie martingál</v>
      </c>
      <c r="E858" s="52" t="s">
        <v>2825</v>
      </c>
      <c r="F858" s="52" t="str">
        <f t="shared" si="105"/>
        <v>Tanned leather collier martingale</v>
      </c>
      <c r="G858" s="52" t="s">
        <v>2950</v>
      </c>
      <c r="H858" s="116" t="str">
        <f t="shared" si="106"/>
        <v>Equestro</v>
      </c>
      <c r="I858" s="35" t="s">
        <v>3000</v>
      </c>
      <c r="J858" s="53" t="str">
        <f t="shared" si="107"/>
        <v>Lófelszerelés</v>
      </c>
      <c r="K858" s="53" t="s">
        <v>3007</v>
      </c>
      <c r="L858" s="35" t="str">
        <f t="shared" si="108"/>
        <v>Martingál, szügyelő</v>
      </c>
      <c r="M858" s="35" t="s">
        <v>3023</v>
      </c>
      <c r="N858" s="35" t="str">
        <f t="shared" si="109"/>
        <v/>
      </c>
      <c r="O858" s="35"/>
      <c r="P858" s="35" t="str">
        <f t="shared" si="110"/>
        <v/>
      </c>
      <c r="Q858" s="35"/>
      <c r="R858" s="50" t="s">
        <v>3179</v>
      </c>
      <c r="S858" s="35" t="s">
        <v>2117</v>
      </c>
      <c r="T858" s="34">
        <v>0</v>
      </c>
      <c r="U858" s="35">
        <v>55</v>
      </c>
      <c r="V858" s="1" t="s">
        <v>2603</v>
      </c>
      <c r="W858" s="50">
        <v>0.9</v>
      </c>
      <c r="X858" s="35" t="str">
        <f>IFERROR(
    IF(ISNUMBER(MATCH(TRIM(CLEAN(SUBSTITUTE(SUBSTITUTE(Y858, CHAR(13), ""), CHAR(10), " "))), sizeList!A:A, 0)),
        INDEX(sizeList!B:B, MATCH(TRIM(CLEAN(SUBSTITUTE(SUBSTITUTE(Y858, CHAR(13), ""), CHAR(10), " "))), sizeList!A:A, 0)),
        IF(ISNUMBER(MATCH(Y858, sizeList!A:A, 0)),
            INDEX(sizeList!B:B, MATCH(Y858, sizeList!A:A, 0)),
            IF(ISNUMBER(MATCH(TRIM(CLEAN(SUBSTITUTE(SUBSTITUTE(Y858, CHAR(13), ""), CHAR(10), " "))), sizeList!B:B, 0)),
                INDEX(sizeList!B:B, MATCH(TRIM(CLEAN(SUBSTITUTE(SUBSTITUTE(Y858, CHAR(13), ""), CHAR(10), " "))), sizeList!B:B, 0)),
                IF(ISNUMBER(MATCH(Y858, sizeList!B:B, 0)),
                    INDEX(sizeList!B:B, MATCH(Y858, sizeList!B:B, 0)),
                    "")
            )
        )
    ),
    ""
)</f>
        <v>Cob</v>
      </c>
      <c r="Y858" s="35" t="s">
        <v>509</v>
      </c>
      <c r="Z858" s="35" t="s">
        <v>2605</v>
      </c>
      <c r="AA858" s="117" t="str">
        <f t="shared" si="111"/>
        <v>DARK BROWN</v>
      </c>
      <c r="AB858" s="7" t="str">
        <f>IF(AA858="", "", IFERROR(VLOOKUP(AA858, colorList!A:B,2,FALSE),""))</f>
        <v>sötétbarna</v>
      </c>
      <c r="AC858" s="7" t="str">
        <f>IF(Z858="", "", IFERROR(VLOOKUP(Z858, colorList!A:B,2,FALSE),""))</f>
        <v>sötétbarna</v>
      </c>
      <c r="AD858" s="7"/>
    </row>
    <row r="859" spans="1:30" ht="60" customHeight="1" x14ac:dyDescent="0.25">
      <c r="A859" s="53" t="s">
        <v>934</v>
      </c>
      <c r="B859" s="7" t="str" cm="1">
        <f t="array" ref="B859">ProcessN2(S859,A859,C859)</f>
        <v>PE00612_TM</v>
      </c>
      <c r="C859" s="7" t="s">
        <v>1211</v>
      </c>
      <c r="D859" s="52" t="str">
        <f t="shared" si="104"/>
        <v>Equestro Melanie martingál</v>
      </c>
      <c r="E859" s="52" t="s">
        <v>2825</v>
      </c>
      <c r="F859" s="52" t="str">
        <f t="shared" si="105"/>
        <v>Tanned leather collier martingale</v>
      </c>
      <c r="G859" s="52" t="s">
        <v>2950</v>
      </c>
      <c r="H859" s="116" t="str">
        <f t="shared" si="106"/>
        <v>Equestro</v>
      </c>
      <c r="I859" s="35" t="s">
        <v>3000</v>
      </c>
      <c r="J859" s="53" t="str">
        <f t="shared" si="107"/>
        <v>Lófelszerelés</v>
      </c>
      <c r="K859" s="53" t="s">
        <v>3007</v>
      </c>
      <c r="L859" s="35" t="str">
        <f t="shared" si="108"/>
        <v>Martingál, szügyelő</v>
      </c>
      <c r="M859" s="35" t="s">
        <v>3023</v>
      </c>
      <c r="N859" s="35" t="str">
        <f t="shared" si="109"/>
        <v/>
      </c>
      <c r="O859" s="35"/>
      <c r="P859" s="35" t="str">
        <f t="shared" si="110"/>
        <v/>
      </c>
      <c r="Q859" s="35"/>
      <c r="R859" s="50" t="s">
        <v>3179</v>
      </c>
      <c r="S859" s="35" t="s">
        <v>2118</v>
      </c>
      <c r="T859" s="34">
        <v>0</v>
      </c>
      <c r="U859" s="35">
        <v>55</v>
      </c>
      <c r="V859" s="1" t="s">
        <v>2603</v>
      </c>
      <c r="W859" s="50">
        <v>0.9</v>
      </c>
      <c r="X859" s="35" t="str">
        <f>IFERROR(
    IF(ISNUMBER(MATCH(TRIM(CLEAN(SUBSTITUTE(SUBSTITUTE(Y859, CHAR(13), ""), CHAR(10), " "))), sizeList!A:A, 0)),
        INDEX(sizeList!B:B, MATCH(TRIM(CLEAN(SUBSTITUTE(SUBSTITUTE(Y859, CHAR(13), ""), CHAR(10), " "))), sizeList!A:A, 0)),
        IF(ISNUMBER(MATCH(Y859, sizeList!A:A, 0)),
            INDEX(sizeList!B:B, MATCH(Y859, sizeList!A:A, 0)),
            IF(ISNUMBER(MATCH(TRIM(CLEAN(SUBSTITUTE(SUBSTITUTE(Y859, CHAR(13), ""), CHAR(10), " "))), sizeList!B:B, 0)),
                INDEX(sizeList!B:B, MATCH(TRIM(CLEAN(SUBSTITUTE(SUBSTITUTE(Y859, CHAR(13), ""), CHAR(10), " "))), sizeList!B:B, 0)),
                IF(ISNUMBER(MATCH(Y859, sizeList!B:B, 0)),
                    INDEX(sizeList!B:B, MATCH(Y859, sizeList!B:B, 0)),
                    "")
            )
        )
    ),
    ""
)</f>
        <v>Full</v>
      </c>
      <c r="Y859" s="35" t="s">
        <v>515</v>
      </c>
      <c r="Z859" s="35" t="s">
        <v>2605</v>
      </c>
      <c r="AA859" s="117" t="str">
        <f t="shared" si="111"/>
        <v>DARK BROWN</v>
      </c>
      <c r="AB859" s="7" t="str">
        <f>IF(AA859="", "", IFERROR(VLOOKUP(AA859, colorList!A:B,2,FALSE),""))</f>
        <v>sötétbarna</v>
      </c>
      <c r="AC859" s="7" t="str">
        <f>IF(Z859="", "", IFERROR(VLOOKUP(Z859, colorList!A:B,2,FALSE),""))</f>
        <v>sötétbarna</v>
      </c>
      <c r="AD859" s="7"/>
    </row>
    <row r="860" spans="1:30" ht="60" customHeight="1" x14ac:dyDescent="0.25">
      <c r="A860" s="47" t="s">
        <v>940</v>
      </c>
      <c r="B860" s="7" t="str" cm="1">
        <f t="array" ref="B860">ProcessN2(S860,A860,C860)</f>
        <v>PE00613_BK</v>
      </c>
      <c r="C860" s="7" t="s">
        <v>1203</v>
      </c>
      <c r="D860" s="49" t="str">
        <f t="shared" si="104"/>
        <v>Equestro ötpontos szügyelő martingállal</v>
      </c>
      <c r="E860" s="49" t="s">
        <v>2831</v>
      </c>
      <c r="F860" s="52" t="str">
        <f t="shared" si="105"/>
        <v>5 point hunting breastplate</v>
      </c>
      <c r="G860" s="49" t="s">
        <v>2956</v>
      </c>
      <c r="H860" s="116" t="str">
        <f t="shared" si="106"/>
        <v>Equestro</v>
      </c>
      <c r="I860" s="34" t="s">
        <v>3000</v>
      </c>
      <c r="J860" s="47" t="str">
        <f t="shared" si="107"/>
        <v>Lófelszerelés</v>
      </c>
      <c r="K860" s="47" t="s">
        <v>3007</v>
      </c>
      <c r="L860" s="34" t="str">
        <f t="shared" si="108"/>
        <v>Martingál, szügyelő</v>
      </c>
      <c r="M860" s="34" t="s">
        <v>3023</v>
      </c>
      <c r="N860" s="35" t="str">
        <f t="shared" si="109"/>
        <v/>
      </c>
      <c r="O860" s="35"/>
      <c r="P860" s="34" t="str">
        <f t="shared" si="110"/>
        <v/>
      </c>
      <c r="Q860" s="34"/>
      <c r="R860" s="54" t="s">
        <v>3184</v>
      </c>
      <c r="S860" s="34" t="s">
        <v>2149</v>
      </c>
      <c r="T860" s="34">
        <v>0</v>
      </c>
      <c r="U860" s="34">
        <v>133.5</v>
      </c>
      <c r="V860" s="1" t="s">
        <v>2603</v>
      </c>
      <c r="W860" s="54">
        <v>0.9</v>
      </c>
      <c r="X860" s="34" t="str">
        <f>IFERROR(
    IF(ISNUMBER(MATCH(TRIM(CLEAN(SUBSTITUTE(SUBSTITUTE(Y860, CHAR(13), ""), CHAR(10), " "))), sizeList!A:A, 0)),
        INDEX(sizeList!B:B, MATCH(TRIM(CLEAN(SUBSTITUTE(SUBSTITUTE(Y860, CHAR(13), ""), CHAR(10), " "))), sizeList!A:A, 0)),
        IF(ISNUMBER(MATCH(Y860, sizeList!A:A, 0)),
            INDEX(sizeList!B:B, MATCH(Y860, sizeList!A:A, 0)),
            IF(ISNUMBER(MATCH(TRIM(CLEAN(SUBSTITUTE(SUBSTITUTE(Y860, CHAR(13), ""), CHAR(10), " "))), sizeList!B:B, 0)),
                INDEX(sizeList!B:B, MATCH(TRIM(CLEAN(SUBSTITUTE(SUBSTITUTE(Y860, CHAR(13), ""), CHAR(10), " "))), sizeList!B:B, 0)),
                IF(ISNUMBER(MATCH(Y860, sizeList!B:B, 0)),
                    INDEX(sizeList!B:B, MATCH(Y860, sizeList!B:B, 0)),
                    "")
            )
        )
    ),
    ""
)</f>
        <v>Póni</v>
      </c>
      <c r="Y860" s="34" t="s">
        <v>504</v>
      </c>
      <c r="Z860" s="34" t="s">
        <v>2604</v>
      </c>
      <c r="AA860" s="117" t="str">
        <f t="shared" si="111"/>
        <v>BLACK</v>
      </c>
      <c r="AB860" s="7" t="str">
        <f>IF(AA860="", "", IFERROR(VLOOKUP(AA860, colorList!A:B,2,FALSE),""))</f>
        <v>fekete</v>
      </c>
      <c r="AC860" s="7" t="str">
        <f>IF(Z860="", "", IFERROR(VLOOKUP(Z860, colorList!A:B,2,FALSE),""))</f>
        <v>fekete</v>
      </c>
      <c r="AD860" s="7"/>
    </row>
    <row r="861" spans="1:30" ht="60" customHeight="1" x14ac:dyDescent="0.25">
      <c r="A861" s="47" t="s">
        <v>940</v>
      </c>
      <c r="B861" s="7" t="str" cm="1">
        <f t="array" ref="B861">ProcessN2(S861,A861,C861)</f>
        <v>PE00613_BK</v>
      </c>
      <c r="C861" s="7" t="s">
        <v>1204</v>
      </c>
      <c r="D861" s="49" t="str">
        <f t="shared" si="104"/>
        <v>Equestro ötpontos szügyelő martingállal</v>
      </c>
      <c r="E861" s="49" t="s">
        <v>2831</v>
      </c>
      <c r="F861" s="52" t="str">
        <f t="shared" si="105"/>
        <v>5 point hunting breastplate</v>
      </c>
      <c r="G861" s="49" t="s">
        <v>2956</v>
      </c>
      <c r="H861" s="116" t="str">
        <f t="shared" si="106"/>
        <v>Equestro</v>
      </c>
      <c r="I861" s="34" t="s">
        <v>3000</v>
      </c>
      <c r="J861" s="47" t="str">
        <f t="shared" si="107"/>
        <v>Lófelszerelés</v>
      </c>
      <c r="K861" s="47" t="s">
        <v>3007</v>
      </c>
      <c r="L861" s="34" t="str">
        <f t="shared" si="108"/>
        <v>Martingál, szügyelő</v>
      </c>
      <c r="M861" s="34" t="s">
        <v>3023</v>
      </c>
      <c r="N861" s="35" t="str">
        <f t="shared" si="109"/>
        <v/>
      </c>
      <c r="O861" s="35"/>
      <c r="P861" s="34" t="str">
        <f t="shared" si="110"/>
        <v/>
      </c>
      <c r="Q861" s="34"/>
      <c r="R861" s="54" t="s">
        <v>3184</v>
      </c>
      <c r="S861" s="34" t="s">
        <v>2150</v>
      </c>
      <c r="T861" s="34">
        <v>0</v>
      </c>
      <c r="U861" s="34">
        <v>133.5</v>
      </c>
      <c r="V861" s="1" t="s">
        <v>2603</v>
      </c>
      <c r="W861" s="54">
        <v>0.9</v>
      </c>
      <c r="X861" s="34" t="str">
        <f>IFERROR(
    IF(ISNUMBER(MATCH(TRIM(CLEAN(SUBSTITUTE(SUBSTITUTE(Y861, CHAR(13), ""), CHAR(10), " "))), sizeList!A:A, 0)),
        INDEX(sizeList!B:B, MATCH(TRIM(CLEAN(SUBSTITUTE(SUBSTITUTE(Y861, CHAR(13), ""), CHAR(10), " "))), sizeList!A:A, 0)),
        IF(ISNUMBER(MATCH(Y861, sizeList!A:A, 0)),
            INDEX(sizeList!B:B, MATCH(Y861, sizeList!A:A, 0)),
            IF(ISNUMBER(MATCH(TRIM(CLEAN(SUBSTITUTE(SUBSTITUTE(Y861, CHAR(13), ""), CHAR(10), " "))), sizeList!B:B, 0)),
                INDEX(sizeList!B:B, MATCH(TRIM(CLEAN(SUBSTITUTE(SUBSTITUTE(Y861, CHAR(13), ""), CHAR(10), " "))), sizeList!B:B, 0)),
                IF(ISNUMBER(MATCH(Y861, sizeList!B:B, 0)),
                    INDEX(sizeList!B:B, MATCH(Y861, sizeList!B:B, 0)),
                    "")
            )
        )
    ),
    ""
)</f>
        <v>Cob</v>
      </c>
      <c r="Y861" s="34" t="s">
        <v>509</v>
      </c>
      <c r="Z861" s="34" t="s">
        <v>2604</v>
      </c>
      <c r="AA861" s="117" t="str">
        <f t="shared" si="111"/>
        <v>BLACK</v>
      </c>
      <c r="AB861" s="7" t="str">
        <f>IF(AA861="", "", IFERROR(VLOOKUP(AA861, colorList!A:B,2,FALSE),""))</f>
        <v>fekete</v>
      </c>
      <c r="AC861" s="7" t="str">
        <f>IF(Z861="", "", IFERROR(VLOOKUP(Z861, colorList!A:B,2,FALSE),""))</f>
        <v>fekete</v>
      </c>
      <c r="AD861" s="7"/>
    </row>
    <row r="862" spans="1:30" ht="60" customHeight="1" x14ac:dyDescent="0.25">
      <c r="A862" s="47" t="s">
        <v>940</v>
      </c>
      <c r="B862" s="7" t="str" cm="1">
        <f t="array" ref="B862">ProcessN2(S862,A862,C862)</f>
        <v>PE00613_BK</v>
      </c>
      <c r="C862" s="7" t="s">
        <v>1205</v>
      </c>
      <c r="D862" s="49" t="str">
        <f t="shared" si="104"/>
        <v>Equestro ötpontos szügyelő martingállal</v>
      </c>
      <c r="E862" s="49" t="s">
        <v>2831</v>
      </c>
      <c r="F862" s="52" t="str">
        <f t="shared" si="105"/>
        <v>5 point hunting breastplate</v>
      </c>
      <c r="G862" s="49" t="s">
        <v>2956</v>
      </c>
      <c r="H862" s="116" t="str">
        <f t="shared" si="106"/>
        <v>Equestro</v>
      </c>
      <c r="I862" s="34" t="s">
        <v>3000</v>
      </c>
      <c r="J862" s="47" t="str">
        <f t="shared" si="107"/>
        <v>Lófelszerelés</v>
      </c>
      <c r="K862" s="47" t="s">
        <v>3007</v>
      </c>
      <c r="L862" s="34" t="str">
        <f t="shared" si="108"/>
        <v>Martingál, szügyelő</v>
      </c>
      <c r="M862" s="34" t="s">
        <v>3023</v>
      </c>
      <c r="N862" s="35" t="str">
        <f t="shared" si="109"/>
        <v/>
      </c>
      <c r="O862" s="35"/>
      <c r="P862" s="34" t="str">
        <f t="shared" si="110"/>
        <v/>
      </c>
      <c r="Q862" s="34"/>
      <c r="R862" s="54" t="s">
        <v>3184</v>
      </c>
      <c r="S862" s="34" t="s">
        <v>2151</v>
      </c>
      <c r="T862" s="34">
        <v>0</v>
      </c>
      <c r="U862" s="34">
        <v>133.5</v>
      </c>
      <c r="V862" s="1" t="s">
        <v>2603</v>
      </c>
      <c r="W862" s="54">
        <v>0.9</v>
      </c>
      <c r="X862" s="34" t="str">
        <f>IFERROR(
    IF(ISNUMBER(MATCH(TRIM(CLEAN(SUBSTITUTE(SUBSTITUTE(Y862, CHAR(13), ""), CHAR(10), " "))), sizeList!A:A, 0)),
        INDEX(sizeList!B:B, MATCH(TRIM(CLEAN(SUBSTITUTE(SUBSTITUTE(Y862, CHAR(13), ""), CHAR(10), " "))), sizeList!A:A, 0)),
        IF(ISNUMBER(MATCH(Y862, sizeList!A:A, 0)),
            INDEX(sizeList!B:B, MATCH(Y862, sizeList!A:A, 0)),
            IF(ISNUMBER(MATCH(TRIM(CLEAN(SUBSTITUTE(SUBSTITUTE(Y862, CHAR(13), ""), CHAR(10), " "))), sizeList!B:B, 0)),
                INDEX(sizeList!B:B, MATCH(TRIM(CLEAN(SUBSTITUTE(SUBSTITUTE(Y862, CHAR(13), ""), CHAR(10), " "))), sizeList!B:B, 0)),
                IF(ISNUMBER(MATCH(Y862, sizeList!B:B, 0)),
                    INDEX(sizeList!B:B, MATCH(Y862, sizeList!B:B, 0)),
                    "")
            )
        )
    ),
    ""
)</f>
        <v>Full</v>
      </c>
      <c r="Y862" s="34" t="s">
        <v>515</v>
      </c>
      <c r="Z862" s="34" t="s">
        <v>2604</v>
      </c>
      <c r="AA862" s="117" t="str">
        <f t="shared" si="111"/>
        <v>BLACK</v>
      </c>
      <c r="AB862" s="7" t="str">
        <f>IF(AA862="", "", IFERROR(VLOOKUP(AA862, colorList!A:B,2,FALSE),""))</f>
        <v>fekete</v>
      </c>
      <c r="AC862" s="7" t="str">
        <f>IF(Z862="", "", IFERROR(VLOOKUP(Z862, colorList!A:B,2,FALSE),""))</f>
        <v>fekete</v>
      </c>
      <c r="AD862" s="7"/>
    </row>
    <row r="863" spans="1:30" ht="60" customHeight="1" x14ac:dyDescent="0.25">
      <c r="A863" s="47" t="s">
        <v>940</v>
      </c>
      <c r="B863" s="7" t="str" cm="1">
        <f t="array" ref="B863">ProcessN2(S863,A863,C863)</f>
        <v>PE00613_COG</v>
      </c>
      <c r="C863" s="7" t="s">
        <v>1206</v>
      </c>
      <c r="D863" s="49" t="str">
        <f t="shared" si="104"/>
        <v>Equestro ötpontos szügyelő martingállal</v>
      </c>
      <c r="E863" s="49" t="s">
        <v>2831</v>
      </c>
      <c r="F863" s="52" t="str">
        <f t="shared" si="105"/>
        <v>5 point hunting breastplate</v>
      </c>
      <c r="G863" s="49" t="s">
        <v>2956</v>
      </c>
      <c r="H863" s="116" t="str">
        <f t="shared" si="106"/>
        <v>Equestro</v>
      </c>
      <c r="I863" s="34" t="s">
        <v>3000</v>
      </c>
      <c r="J863" s="47" t="str">
        <f t="shared" si="107"/>
        <v>Lófelszerelés</v>
      </c>
      <c r="K863" s="47" t="s">
        <v>3007</v>
      </c>
      <c r="L863" s="34" t="str">
        <f t="shared" si="108"/>
        <v>Martingál, szügyelő</v>
      </c>
      <c r="M863" s="34" t="s">
        <v>3023</v>
      </c>
      <c r="N863" s="35" t="str">
        <f t="shared" si="109"/>
        <v/>
      </c>
      <c r="O863" s="35"/>
      <c r="P863" s="34" t="str">
        <f t="shared" si="110"/>
        <v/>
      </c>
      <c r="Q863" s="34"/>
      <c r="R863" s="54" t="s">
        <v>3184</v>
      </c>
      <c r="S863" s="34" t="s">
        <v>2152</v>
      </c>
      <c r="T863" s="34">
        <v>0</v>
      </c>
      <c r="U863" s="34">
        <v>133.5</v>
      </c>
      <c r="V863" s="1" t="s">
        <v>2603</v>
      </c>
      <c r="W863" s="54">
        <v>0.9</v>
      </c>
      <c r="X863" s="34" t="str">
        <f>IFERROR(
    IF(ISNUMBER(MATCH(TRIM(CLEAN(SUBSTITUTE(SUBSTITUTE(Y863, CHAR(13), ""), CHAR(10), " "))), sizeList!A:A, 0)),
        INDEX(sizeList!B:B, MATCH(TRIM(CLEAN(SUBSTITUTE(SUBSTITUTE(Y863, CHAR(13), ""), CHAR(10), " "))), sizeList!A:A, 0)),
        IF(ISNUMBER(MATCH(Y863, sizeList!A:A, 0)),
            INDEX(sizeList!B:B, MATCH(Y863, sizeList!A:A, 0)),
            IF(ISNUMBER(MATCH(TRIM(CLEAN(SUBSTITUTE(SUBSTITUTE(Y863, CHAR(13), ""), CHAR(10), " "))), sizeList!B:B, 0)),
                INDEX(sizeList!B:B, MATCH(TRIM(CLEAN(SUBSTITUTE(SUBSTITUTE(Y863, CHAR(13), ""), CHAR(10), " "))), sizeList!B:B, 0)),
                IF(ISNUMBER(MATCH(Y863, sizeList!B:B, 0)),
                    INDEX(sizeList!B:B, MATCH(Y863, sizeList!B:B, 0)),
                    "")
            )
        )
    ),
    ""
)</f>
        <v>Póni</v>
      </c>
      <c r="Y863" s="34" t="s">
        <v>504</v>
      </c>
      <c r="Z863" s="34" t="s">
        <v>2610</v>
      </c>
      <c r="AA863" s="117" t="str">
        <f t="shared" si="111"/>
        <v>COGNAC</v>
      </c>
      <c r="AB863" s="7" t="str">
        <f>IF(AA863="", "", IFERROR(VLOOKUP(AA863, colorList!A:B,2,FALSE),""))</f>
        <v>konyak</v>
      </c>
      <c r="AC863" s="7" t="str">
        <f>IF(Z863="", "", IFERROR(VLOOKUP(Z863, colorList!A:B,2,FALSE),""))</f>
        <v>konyak</v>
      </c>
      <c r="AD863" s="7"/>
    </row>
    <row r="864" spans="1:30" ht="60" customHeight="1" x14ac:dyDescent="0.25">
      <c r="A864" s="47" t="s">
        <v>940</v>
      </c>
      <c r="B864" s="7" t="str" cm="1">
        <f t="array" ref="B864">ProcessN2(S864,A864,C864)</f>
        <v>PE00613_COG</v>
      </c>
      <c r="C864" s="7" t="s">
        <v>1207</v>
      </c>
      <c r="D864" s="49" t="str">
        <f t="shared" si="104"/>
        <v>Equestro ötpontos szügyelő martingállal</v>
      </c>
      <c r="E864" s="49" t="s">
        <v>2831</v>
      </c>
      <c r="F864" s="52" t="str">
        <f t="shared" si="105"/>
        <v>5 point hunting breastplate</v>
      </c>
      <c r="G864" s="49" t="s">
        <v>2956</v>
      </c>
      <c r="H864" s="116" t="str">
        <f t="shared" si="106"/>
        <v>Equestro</v>
      </c>
      <c r="I864" s="34" t="s">
        <v>3000</v>
      </c>
      <c r="J864" s="47" t="str">
        <f t="shared" si="107"/>
        <v>Lófelszerelés</v>
      </c>
      <c r="K864" s="47" t="s">
        <v>3007</v>
      </c>
      <c r="L864" s="34" t="str">
        <f t="shared" si="108"/>
        <v>Martingál, szügyelő</v>
      </c>
      <c r="M864" s="34" t="s">
        <v>3023</v>
      </c>
      <c r="N864" s="35" t="str">
        <f t="shared" si="109"/>
        <v/>
      </c>
      <c r="O864" s="35"/>
      <c r="P864" s="34" t="str">
        <f t="shared" si="110"/>
        <v/>
      </c>
      <c r="Q864" s="34"/>
      <c r="R864" s="54" t="s">
        <v>3184</v>
      </c>
      <c r="S864" s="34" t="s">
        <v>2153</v>
      </c>
      <c r="T864" s="34">
        <v>0</v>
      </c>
      <c r="U864" s="34">
        <v>133.5</v>
      </c>
      <c r="V864" s="1" t="s">
        <v>2603</v>
      </c>
      <c r="W864" s="54">
        <v>0.9</v>
      </c>
      <c r="X864" s="34" t="str">
        <f>IFERROR(
    IF(ISNUMBER(MATCH(TRIM(CLEAN(SUBSTITUTE(SUBSTITUTE(Y864, CHAR(13), ""), CHAR(10), " "))), sizeList!A:A, 0)),
        INDEX(sizeList!B:B, MATCH(TRIM(CLEAN(SUBSTITUTE(SUBSTITUTE(Y864, CHAR(13), ""), CHAR(10), " "))), sizeList!A:A, 0)),
        IF(ISNUMBER(MATCH(Y864, sizeList!A:A, 0)),
            INDEX(sizeList!B:B, MATCH(Y864, sizeList!A:A, 0)),
            IF(ISNUMBER(MATCH(TRIM(CLEAN(SUBSTITUTE(SUBSTITUTE(Y864, CHAR(13), ""), CHAR(10), " "))), sizeList!B:B, 0)),
                INDEX(sizeList!B:B, MATCH(TRIM(CLEAN(SUBSTITUTE(SUBSTITUTE(Y864, CHAR(13), ""), CHAR(10), " "))), sizeList!B:B, 0)),
                IF(ISNUMBER(MATCH(Y864, sizeList!B:B, 0)),
                    INDEX(sizeList!B:B, MATCH(Y864, sizeList!B:B, 0)),
                    "")
            )
        )
    ),
    ""
)</f>
        <v>Cob</v>
      </c>
      <c r="Y864" s="34" t="s">
        <v>509</v>
      </c>
      <c r="Z864" s="34" t="s">
        <v>2610</v>
      </c>
      <c r="AA864" s="117" t="str">
        <f t="shared" si="111"/>
        <v>COGNAC</v>
      </c>
      <c r="AB864" s="7" t="str">
        <f>IF(AA864="", "", IFERROR(VLOOKUP(AA864, colorList!A:B,2,FALSE),""))</f>
        <v>konyak</v>
      </c>
      <c r="AC864" s="7" t="str">
        <f>IF(Z864="", "", IFERROR(VLOOKUP(Z864, colorList!A:B,2,FALSE),""))</f>
        <v>konyak</v>
      </c>
      <c r="AD864" s="7"/>
    </row>
    <row r="865" spans="1:30" ht="60" customHeight="1" x14ac:dyDescent="0.25">
      <c r="A865" s="47" t="s">
        <v>940</v>
      </c>
      <c r="B865" s="7" t="str" cm="1">
        <f t="array" ref="B865">ProcessN2(S865,A865,C865)</f>
        <v>PE00613_COG</v>
      </c>
      <c r="C865" s="7" t="s">
        <v>1208</v>
      </c>
      <c r="D865" s="49" t="str">
        <f t="shared" si="104"/>
        <v>Equestro ötpontos szügyelő martingállal</v>
      </c>
      <c r="E865" s="49" t="s">
        <v>2831</v>
      </c>
      <c r="F865" s="52" t="str">
        <f t="shared" si="105"/>
        <v>5 point hunting breastplate</v>
      </c>
      <c r="G865" s="49" t="s">
        <v>2956</v>
      </c>
      <c r="H865" s="116" t="str">
        <f t="shared" si="106"/>
        <v>Equestro</v>
      </c>
      <c r="I865" s="34" t="s">
        <v>3000</v>
      </c>
      <c r="J865" s="47" t="str">
        <f t="shared" si="107"/>
        <v>Lófelszerelés</v>
      </c>
      <c r="K865" s="47" t="s">
        <v>3007</v>
      </c>
      <c r="L865" s="34" t="str">
        <f t="shared" si="108"/>
        <v>Martingál, szügyelő</v>
      </c>
      <c r="M865" s="34" t="s">
        <v>3023</v>
      </c>
      <c r="N865" s="35" t="str">
        <f t="shared" si="109"/>
        <v/>
      </c>
      <c r="O865" s="35"/>
      <c r="P865" s="34" t="str">
        <f t="shared" si="110"/>
        <v/>
      </c>
      <c r="Q865" s="34"/>
      <c r="R865" s="54" t="s">
        <v>3184</v>
      </c>
      <c r="S865" s="34" t="s">
        <v>2154</v>
      </c>
      <c r="T865" s="34">
        <v>0</v>
      </c>
      <c r="U865" s="34">
        <v>133.5</v>
      </c>
      <c r="V865" s="1" t="s">
        <v>2603</v>
      </c>
      <c r="W865" s="54">
        <v>0.9</v>
      </c>
      <c r="X865" s="34" t="str">
        <f>IFERROR(
    IF(ISNUMBER(MATCH(TRIM(CLEAN(SUBSTITUTE(SUBSTITUTE(Y865, CHAR(13), ""), CHAR(10), " "))), sizeList!A:A, 0)),
        INDEX(sizeList!B:B, MATCH(TRIM(CLEAN(SUBSTITUTE(SUBSTITUTE(Y865, CHAR(13), ""), CHAR(10), " "))), sizeList!A:A, 0)),
        IF(ISNUMBER(MATCH(Y865, sizeList!A:A, 0)),
            INDEX(sizeList!B:B, MATCH(Y865, sizeList!A:A, 0)),
            IF(ISNUMBER(MATCH(TRIM(CLEAN(SUBSTITUTE(SUBSTITUTE(Y865, CHAR(13), ""), CHAR(10), " "))), sizeList!B:B, 0)),
                INDEX(sizeList!B:B, MATCH(TRIM(CLEAN(SUBSTITUTE(SUBSTITUTE(Y865, CHAR(13), ""), CHAR(10), " "))), sizeList!B:B, 0)),
                IF(ISNUMBER(MATCH(Y865, sizeList!B:B, 0)),
                    INDEX(sizeList!B:B, MATCH(Y865, sizeList!B:B, 0)),
                    "")
            )
        )
    ),
    ""
)</f>
        <v>Full</v>
      </c>
      <c r="Y865" s="34" t="s">
        <v>515</v>
      </c>
      <c r="Z865" s="34" t="s">
        <v>2610</v>
      </c>
      <c r="AA865" s="117" t="str">
        <f t="shared" si="111"/>
        <v>COGNAC</v>
      </c>
      <c r="AB865" s="7" t="str">
        <f>IF(AA865="", "", IFERROR(VLOOKUP(AA865, colorList!A:B,2,FALSE),""))</f>
        <v>konyak</v>
      </c>
      <c r="AC865" s="7" t="str">
        <f>IF(Z865="", "", IFERROR(VLOOKUP(Z865, colorList!A:B,2,FALSE),""))</f>
        <v>konyak</v>
      </c>
      <c r="AD865" s="7"/>
    </row>
    <row r="866" spans="1:30" ht="60" customHeight="1" x14ac:dyDescent="0.25">
      <c r="A866" s="47" t="s">
        <v>940</v>
      </c>
      <c r="B866" s="7" t="str" cm="1">
        <f t="array" ref="B866">ProcessN2(S866,A866,C866)</f>
        <v>PE00613_TM</v>
      </c>
      <c r="C866" s="7" t="s">
        <v>1209</v>
      </c>
      <c r="D866" s="49" t="str">
        <f t="shared" si="104"/>
        <v>Equestro ötpontos szügyelő martingállal</v>
      </c>
      <c r="E866" s="49" t="s">
        <v>2831</v>
      </c>
      <c r="F866" s="52" t="str">
        <f t="shared" si="105"/>
        <v>5 point hunting breastplate</v>
      </c>
      <c r="G866" s="49" t="s">
        <v>2956</v>
      </c>
      <c r="H866" s="116" t="str">
        <f t="shared" si="106"/>
        <v>Equestro</v>
      </c>
      <c r="I866" s="34" t="s">
        <v>3000</v>
      </c>
      <c r="J866" s="47" t="str">
        <f t="shared" si="107"/>
        <v>Lófelszerelés</v>
      </c>
      <c r="K866" s="47" t="s">
        <v>3007</v>
      </c>
      <c r="L866" s="34" t="str">
        <f t="shared" si="108"/>
        <v>Martingál, szügyelő</v>
      </c>
      <c r="M866" s="34" t="s">
        <v>3023</v>
      </c>
      <c r="N866" s="35" t="str">
        <f t="shared" si="109"/>
        <v/>
      </c>
      <c r="O866" s="35"/>
      <c r="P866" s="34" t="str">
        <f t="shared" si="110"/>
        <v/>
      </c>
      <c r="Q866" s="34"/>
      <c r="R866" s="54" t="s">
        <v>3184</v>
      </c>
      <c r="S866" s="34" t="s">
        <v>2155</v>
      </c>
      <c r="T866" s="34">
        <v>0</v>
      </c>
      <c r="U866" s="34">
        <v>133.5</v>
      </c>
      <c r="V866" s="1" t="s">
        <v>2603</v>
      </c>
      <c r="W866" s="54">
        <v>0.9</v>
      </c>
      <c r="X866" s="34" t="str">
        <f>IFERROR(
    IF(ISNUMBER(MATCH(TRIM(CLEAN(SUBSTITUTE(SUBSTITUTE(Y866, CHAR(13), ""), CHAR(10), " "))), sizeList!A:A, 0)),
        INDEX(sizeList!B:B, MATCH(TRIM(CLEAN(SUBSTITUTE(SUBSTITUTE(Y866, CHAR(13), ""), CHAR(10), " "))), sizeList!A:A, 0)),
        IF(ISNUMBER(MATCH(Y866, sizeList!A:A, 0)),
            INDEX(sizeList!B:B, MATCH(Y866, sizeList!A:A, 0)),
            IF(ISNUMBER(MATCH(TRIM(CLEAN(SUBSTITUTE(SUBSTITUTE(Y866, CHAR(13), ""), CHAR(10), " "))), sizeList!B:B, 0)),
                INDEX(sizeList!B:B, MATCH(TRIM(CLEAN(SUBSTITUTE(SUBSTITUTE(Y866, CHAR(13), ""), CHAR(10), " "))), sizeList!B:B, 0)),
                IF(ISNUMBER(MATCH(Y866, sizeList!B:B, 0)),
                    INDEX(sizeList!B:B, MATCH(Y866, sizeList!B:B, 0)),
                    "")
            )
        )
    ),
    ""
)</f>
        <v>Póni</v>
      </c>
      <c r="Y866" s="34" t="s">
        <v>504</v>
      </c>
      <c r="Z866" s="34" t="s">
        <v>2605</v>
      </c>
      <c r="AA866" s="117" t="str">
        <f t="shared" si="111"/>
        <v>DARK BROWN</v>
      </c>
      <c r="AB866" s="7" t="str">
        <f>IF(AA866="", "", IFERROR(VLOOKUP(AA866, colorList!A:B,2,FALSE),""))</f>
        <v>sötétbarna</v>
      </c>
      <c r="AC866" s="7" t="str">
        <f>IF(Z866="", "", IFERROR(VLOOKUP(Z866, colorList!A:B,2,FALSE),""))</f>
        <v>sötétbarna</v>
      </c>
      <c r="AD866" s="7"/>
    </row>
    <row r="867" spans="1:30" ht="60" customHeight="1" x14ac:dyDescent="0.25">
      <c r="A867" s="47" t="s">
        <v>940</v>
      </c>
      <c r="B867" s="7" t="str" cm="1">
        <f t="array" ref="B867">ProcessN2(S867,A867,C867)</f>
        <v>PE00613_TM</v>
      </c>
      <c r="C867" s="7" t="s">
        <v>1210</v>
      </c>
      <c r="D867" s="49" t="str">
        <f t="shared" si="104"/>
        <v>Equestro ötpontos szügyelő martingállal</v>
      </c>
      <c r="E867" s="49" t="s">
        <v>2831</v>
      </c>
      <c r="F867" s="52" t="str">
        <f t="shared" si="105"/>
        <v>5 point hunting breastplate</v>
      </c>
      <c r="G867" s="49" t="s">
        <v>2956</v>
      </c>
      <c r="H867" s="116" t="str">
        <f t="shared" si="106"/>
        <v>Equestro</v>
      </c>
      <c r="I867" s="34" t="s">
        <v>3000</v>
      </c>
      <c r="J867" s="47" t="str">
        <f t="shared" si="107"/>
        <v>Lófelszerelés</v>
      </c>
      <c r="K867" s="47" t="s">
        <v>3007</v>
      </c>
      <c r="L867" s="34" t="str">
        <f t="shared" si="108"/>
        <v>Martingál, szügyelő</v>
      </c>
      <c r="M867" s="34" t="s">
        <v>3023</v>
      </c>
      <c r="N867" s="35" t="str">
        <f t="shared" si="109"/>
        <v/>
      </c>
      <c r="O867" s="35"/>
      <c r="P867" s="34" t="str">
        <f t="shared" si="110"/>
        <v/>
      </c>
      <c r="Q867" s="34"/>
      <c r="R867" s="54" t="s">
        <v>3184</v>
      </c>
      <c r="S867" s="34" t="s">
        <v>2156</v>
      </c>
      <c r="T867" s="34">
        <v>0</v>
      </c>
      <c r="U867" s="34">
        <v>133.5</v>
      </c>
      <c r="V867" s="1" t="s">
        <v>2603</v>
      </c>
      <c r="W867" s="54">
        <v>0.9</v>
      </c>
      <c r="X867" s="34" t="str">
        <f>IFERROR(
    IF(ISNUMBER(MATCH(TRIM(CLEAN(SUBSTITUTE(SUBSTITUTE(Y867, CHAR(13), ""), CHAR(10), " "))), sizeList!A:A, 0)),
        INDEX(sizeList!B:B, MATCH(TRIM(CLEAN(SUBSTITUTE(SUBSTITUTE(Y867, CHAR(13), ""), CHAR(10), " "))), sizeList!A:A, 0)),
        IF(ISNUMBER(MATCH(Y867, sizeList!A:A, 0)),
            INDEX(sizeList!B:B, MATCH(Y867, sizeList!A:A, 0)),
            IF(ISNUMBER(MATCH(TRIM(CLEAN(SUBSTITUTE(SUBSTITUTE(Y867, CHAR(13), ""), CHAR(10), " "))), sizeList!B:B, 0)),
                INDEX(sizeList!B:B, MATCH(TRIM(CLEAN(SUBSTITUTE(SUBSTITUTE(Y867, CHAR(13), ""), CHAR(10), " "))), sizeList!B:B, 0)),
                IF(ISNUMBER(MATCH(Y867, sizeList!B:B, 0)),
                    INDEX(sizeList!B:B, MATCH(Y867, sizeList!B:B, 0)),
                    "")
            )
        )
    ),
    ""
)</f>
        <v>Cob</v>
      </c>
      <c r="Y867" s="34" t="s">
        <v>509</v>
      </c>
      <c r="Z867" s="34" t="s">
        <v>2605</v>
      </c>
      <c r="AA867" s="117" t="str">
        <f t="shared" si="111"/>
        <v>DARK BROWN</v>
      </c>
      <c r="AB867" s="7" t="str">
        <f>IF(AA867="", "", IFERROR(VLOOKUP(AA867, colorList!A:B,2,FALSE),""))</f>
        <v>sötétbarna</v>
      </c>
      <c r="AC867" s="7" t="str">
        <f>IF(Z867="", "", IFERROR(VLOOKUP(Z867, colorList!A:B,2,FALSE),""))</f>
        <v>sötétbarna</v>
      </c>
      <c r="AD867" s="7"/>
    </row>
    <row r="868" spans="1:30" ht="60" customHeight="1" x14ac:dyDescent="0.25">
      <c r="A868" s="47" t="s">
        <v>940</v>
      </c>
      <c r="B868" s="7" t="str" cm="1">
        <f t="array" ref="B868">ProcessN2(S868,A868,C868)</f>
        <v>PE00613_TM</v>
      </c>
      <c r="C868" s="7" t="s">
        <v>1211</v>
      </c>
      <c r="D868" s="49" t="str">
        <f t="shared" si="104"/>
        <v>Equestro ötpontos szügyelő martingállal</v>
      </c>
      <c r="E868" s="49" t="s">
        <v>2831</v>
      </c>
      <c r="F868" s="52" t="str">
        <f t="shared" si="105"/>
        <v>5 point hunting breastplate</v>
      </c>
      <c r="G868" s="49" t="s">
        <v>2956</v>
      </c>
      <c r="H868" s="116" t="str">
        <f t="shared" si="106"/>
        <v>Equestro</v>
      </c>
      <c r="I868" s="34" t="s">
        <v>3000</v>
      </c>
      <c r="J868" s="47" t="str">
        <f t="shared" si="107"/>
        <v>Lófelszerelés</v>
      </c>
      <c r="K868" s="47" t="s">
        <v>3007</v>
      </c>
      <c r="L868" s="34" t="str">
        <f t="shared" si="108"/>
        <v>Martingál, szügyelő</v>
      </c>
      <c r="M868" s="34" t="s">
        <v>3023</v>
      </c>
      <c r="N868" s="35" t="str">
        <f t="shared" si="109"/>
        <v/>
      </c>
      <c r="O868" s="35"/>
      <c r="P868" s="34" t="str">
        <f t="shared" si="110"/>
        <v/>
      </c>
      <c r="Q868" s="34"/>
      <c r="R868" s="54" t="s">
        <v>3184</v>
      </c>
      <c r="S868" s="34" t="s">
        <v>2157</v>
      </c>
      <c r="T868" s="34">
        <v>0</v>
      </c>
      <c r="U868" s="34">
        <v>133.5</v>
      </c>
      <c r="V868" s="1" t="s">
        <v>2603</v>
      </c>
      <c r="W868" s="54">
        <v>0.9</v>
      </c>
      <c r="X868" s="34" t="str">
        <f>IFERROR(
    IF(ISNUMBER(MATCH(TRIM(CLEAN(SUBSTITUTE(SUBSTITUTE(Y868, CHAR(13), ""), CHAR(10), " "))), sizeList!A:A, 0)),
        INDEX(sizeList!B:B, MATCH(TRIM(CLEAN(SUBSTITUTE(SUBSTITUTE(Y868, CHAR(13), ""), CHAR(10), " "))), sizeList!A:A, 0)),
        IF(ISNUMBER(MATCH(Y868, sizeList!A:A, 0)),
            INDEX(sizeList!B:B, MATCH(Y868, sizeList!A:A, 0)),
            IF(ISNUMBER(MATCH(TRIM(CLEAN(SUBSTITUTE(SUBSTITUTE(Y868, CHAR(13), ""), CHAR(10), " "))), sizeList!B:B, 0)),
                INDEX(sizeList!B:B, MATCH(TRIM(CLEAN(SUBSTITUTE(SUBSTITUTE(Y868, CHAR(13), ""), CHAR(10), " "))), sizeList!B:B, 0)),
                IF(ISNUMBER(MATCH(Y868, sizeList!B:B, 0)),
                    INDEX(sizeList!B:B, MATCH(Y868, sizeList!B:B, 0)),
                    "")
            )
        )
    ),
    ""
)</f>
        <v>Full</v>
      </c>
      <c r="Y868" s="34" t="s">
        <v>515</v>
      </c>
      <c r="Z868" s="34" t="s">
        <v>2605</v>
      </c>
      <c r="AA868" s="117" t="str">
        <f t="shared" si="111"/>
        <v>DARK BROWN</v>
      </c>
      <c r="AB868" s="7" t="str">
        <f>IF(AA868="", "", IFERROR(VLOOKUP(AA868, colorList!A:B,2,FALSE),""))</f>
        <v>sötétbarna</v>
      </c>
      <c r="AC868" s="7" t="str">
        <f>IF(Z868="", "", IFERROR(VLOOKUP(Z868, colorList!A:B,2,FALSE),""))</f>
        <v>sötétbarna</v>
      </c>
      <c r="AD868" s="7"/>
    </row>
    <row r="869" spans="1:30" ht="60" customHeight="1" x14ac:dyDescent="0.25">
      <c r="A869" s="47" t="s">
        <v>941</v>
      </c>
      <c r="B869" s="7" t="str" cm="1">
        <f t="array" ref="B869">ProcessN2(S869,A869,C869)</f>
        <v>PE00613A</v>
      </c>
      <c r="D869" s="49" t="str">
        <f t="shared" si="104"/>
        <v>Equestro csere gyapjú betét 5 pontos szügyelőhöz</v>
      </c>
      <c r="E869" s="49" t="s">
        <v>2832</v>
      </c>
      <c r="F869" s="52" t="str">
        <f t="shared" si="105"/>
        <v>REPLACEMENT MONTONE BREASTPKLATE COD. PE00613</v>
      </c>
      <c r="G869" s="49" t="s">
        <v>2957</v>
      </c>
      <c r="H869" s="116" t="str">
        <f t="shared" si="106"/>
        <v>Equestro</v>
      </c>
      <c r="I869" s="34" t="s">
        <v>3000</v>
      </c>
      <c r="J869" s="47" t="str">
        <f t="shared" si="107"/>
        <v>Lófelszerelés</v>
      </c>
      <c r="K869" s="47" t="s">
        <v>3007</v>
      </c>
      <c r="L869" s="34" t="str">
        <f t="shared" si="108"/>
        <v>Martingál, szügyelő</v>
      </c>
      <c r="M869" s="34" t="s">
        <v>3023</v>
      </c>
      <c r="N869" s="35" t="str">
        <f t="shared" si="109"/>
        <v/>
      </c>
      <c r="O869" s="35"/>
      <c r="P869" s="34" t="str">
        <f t="shared" si="110"/>
        <v/>
      </c>
      <c r="Q869" s="34"/>
      <c r="R869" s="34" t="s">
        <v>3185</v>
      </c>
      <c r="S869" s="34" t="s">
        <v>941</v>
      </c>
      <c r="T869" s="34">
        <v>0</v>
      </c>
      <c r="U869" s="34">
        <v>33</v>
      </c>
      <c r="V869" s="1" t="s">
        <v>2603</v>
      </c>
      <c r="W869" s="54">
        <v>0.5</v>
      </c>
      <c r="X869" s="34" t="str">
        <f>IFERROR(
    IF(ISNUMBER(MATCH(TRIM(CLEAN(SUBSTITUTE(SUBSTITUTE(Y869, CHAR(13), ""), CHAR(10), " "))), sizeList!A:A, 0)),
        INDEX(sizeList!B:B, MATCH(TRIM(CLEAN(SUBSTITUTE(SUBSTITUTE(Y869, CHAR(13), ""), CHAR(10), " "))), sizeList!A:A, 0)),
        IF(ISNUMBER(MATCH(Y869, sizeList!A:A, 0)),
            INDEX(sizeList!B:B, MATCH(Y869, sizeList!A:A, 0)),
            IF(ISNUMBER(MATCH(TRIM(CLEAN(SUBSTITUTE(SUBSTITUTE(Y869, CHAR(13), ""), CHAR(10), " "))), sizeList!B:B, 0)),
                INDEX(sizeList!B:B, MATCH(TRIM(CLEAN(SUBSTITUTE(SUBSTITUTE(Y869, CHAR(13), ""), CHAR(10), " "))), sizeList!B:B, 0)),
                IF(ISNUMBER(MATCH(Y869, sizeList!B:B, 0)),
                    INDEX(sizeList!B:B, MATCH(Y869, sizeList!B:B, 0)),
                    "")
            )
        )
    ),
    ""
)</f>
        <v/>
      </c>
      <c r="Y869" s="34"/>
      <c r="Z869" s="34"/>
      <c r="AA869" s="117" t="str">
        <f t="shared" si="111"/>
        <v/>
      </c>
      <c r="AB869" s="7" t="str">
        <f>IF(AA869="", "", IFERROR(VLOOKUP(AA869, colorList!A:B,2,FALSE),""))</f>
        <v/>
      </c>
      <c r="AC869" s="7" t="str">
        <f>IF(Z869="", "", IFERROR(VLOOKUP(Z869, colorList!A:B,2,FALSE),""))</f>
        <v/>
      </c>
      <c r="AD869" s="7"/>
    </row>
    <row r="870" spans="1:30" ht="60" customHeight="1" x14ac:dyDescent="0.25">
      <c r="A870" s="53" t="s">
        <v>935</v>
      </c>
      <c r="B870" s="7" t="str" cm="1">
        <f t="array" ref="B870">ProcessN2(S870,A870,C870)</f>
        <v>PR00076_BK</v>
      </c>
      <c r="C870" s="7" t="s">
        <v>1203</v>
      </c>
      <c r="D870" s="52" t="str">
        <f t="shared" si="104"/>
        <v>Equestro Platinum ínvédő</v>
      </c>
      <c r="E870" s="52" t="s">
        <v>2826</v>
      </c>
      <c r="F870" s="52" t="str">
        <f t="shared" si="105"/>
        <v>Anatomical tendon boots with double Velcro fasteners</v>
      </c>
      <c r="G870" s="52" t="s">
        <v>2951</v>
      </c>
      <c r="H870" s="116" t="str">
        <f t="shared" si="106"/>
        <v>Equestro</v>
      </c>
      <c r="I870" s="35" t="s">
        <v>3000</v>
      </c>
      <c r="J870" s="53" t="str">
        <f t="shared" si="107"/>
        <v>Lófelszerelés</v>
      </c>
      <c r="K870" s="53" t="s">
        <v>3007</v>
      </c>
      <c r="L870" s="35" t="str">
        <f t="shared" si="108"/>
        <v>Láb- és patavédő</v>
      </c>
      <c r="M870" s="35" t="s">
        <v>3020</v>
      </c>
      <c r="N870" s="35" t="str">
        <f t="shared" si="109"/>
        <v>Ínvédő</v>
      </c>
      <c r="O870" s="35" t="s">
        <v>3021</v>
      </c>
      <c r="P870" s="35" t="str">
        <f t="shared" si="110"/>
        <v/>
      </c>
      <c r="Q870" s="35"/>
      <c r="R870" s="50" t="s">
        <v>3180</v>
      </c>
      <c r="S870" s="35" t="s">
        <v>2119</v>
      </c>
      <c r="T870" s="34">
        <v>0</v>
      </c>
      <c r="U870" s="35">
        <v>59.99</v>
      </c>
      <c r="V870" s="1" t="s">
        <v>2603</v>
      </c>
      <c r="W870" s="50">
        <v>0.5</v>
      </c>
      <c r="X870" s="35" t="str">
        <f>IFERROR(
    IF(ISNUMBER(MATCH(TRIM(CLEAN(SUBSTITUTE(SUBSTITUTE(Y870, CHAR(13), ""), CHAR(10), " "))), sizeList!A:A, 0)),
        INDEX(sizeList!B:B, MATCH(TRIM(CLEAN(SUBSTITUTE(SUBSTITUTE(Y870, CHAR(13), ""), CHAR(10), " "))), sizeList!A:A, 0)),
        IF(ISNUMBER(MATCH(Y870, sizeList!A:A, 0)),
            INDEX(sizeList!B:B, MATCH(Y870, sizeList!A:A, 0)),
            IF(ISNUMBER(MATCH(TRIM(CLEAN(SUBSTITUTE(SUBSTITUTE(Y870, CHAR(13), ""), CHAR(10), " "))), sizeList!B:B, 0)),
                INDEX(sizeList!B:B, MATCH(TRIM(CLEAN(SUBSTITUTE(SUBSTITUTE(Y870, CHAR(13), ""), CHAR(10), " "))), sizeList!B:B, 0)),
                IF(ISNUMBER(MATCH(Y870, sizeList!B:B, 0)),
                    INDEX(sizeList!B:B, MATCH(Y870, sizeList!B:B, 0)),
                    "")
            )
        )
    ),
    ""
)</f>
        <v>Póni</v>
      </c>
      <c r="Y870" s="35" t="s">
        <v>504</v>
      </c>
      <c r="Z870" s="35" t="s">
        <v>2604</v>
      </c>
      <c r="AA870" s="117" t="str">
        <f t="shared" si="111"/>
        <v>BLACK</v>
      </c>
      <c r="AB870" s="7" t="str">
        <f>IF(AA870="", "", IFERROR(VLOOKUP(AA870, colorList!A:B,2,FALSE),""))</f>
        <v>fekete</v>
      </c>
      <c r="AC870" s="7" t="str">
        <f>IF(Z870="", "", IFERROR(VLOOKUP(Z870, colorList!A:B,2,FALSE),""))</f>
        <v>fekete</v>
      </c>
      <c r="AD870" s="7"/>
    </row>
    <row r="871" spans="1:30" ht="60" customHeight="1" x14ac:dyDescent="0.25">
      <c r="A871" s="53" t="s">
        <v>935</v>
      </c>
      <c r="B871" s="7" t="str" cm="1">
        <f t="array" ref="B871">ProcessN2(S871,A871,C871)</f>
        <v>PR00076_BK</v>
      </c>
      <c r="C871" s="7" t="s">
        <v>1204</v>
      </c>
      <c r="D871" s="52" t="str">
        <f t="shared" si="104"/>
        <v>Equestro Platinum ínvédő</v>
      </c>
      <c r="E871" s="52" t="s">
        <v>2826</v>
      </c>
      <c r="F871" s="52" t="str">
        <f t="shared" si="105"/>
        <v>Anatomical tendon boots with double Velcro fasteners</v>
      </c>
      <c r="G871" s="52" t="s">
        <v>2951</v>
      </c>
      <c r="H871" s="116" t="str">
        <f t="shared" si="106"/>
        <v>Equestro</v>
      </c>
      <c r="I871" s="35" t="s">
        <v>3000</v>
      </c>
      <c r="J871" s="53" t="str">
        <f t="shared" si="107"/>
        <v>Lófelszerelés</v>
      </c>
      <c r="K871" s="53" t="s">
        <v>3007</v>
      </c>
      <c r="L871" s="35" t="str">
        <f t="shared" si="108"/>
        <v>Láb- és patavédő</v>
      </c>
      <c r="M871" s="35" t="s">
        <v>3020</v>
      </c>
      <c r="N871" s="35" t="str">
        <f t="shared" si="109"/>
        <v>Ínvédő</v>
      </c>
      <c r="O871" s="35" t="s">
        <v>3021</v>
      </c>
      <c r="P871" s="35" t="str">
        <f t="shared" si="110"/>
        <v/>
      </c>
      <c r="Q871" s="35"/>
      <c r="R871" s="50" t="s">
        <v>3180</v>
      </c>
      <c r="S871" s="35" t="s">
        <v>2120</v>
      </c>
      <c r="T871" s="34">
        <v>0</v>
      </c>
      <c r="U871" s="35">
        <v>59.99</v>
      </c>
      <c r="V871" s="1" t="s">
        <v>2603</v>
      </c>
      <c r="W871" s="50">
        <v>0.5</v>
      </c>
      <c r="X871" s="35" t="str">
        <f>IFERROR(
    IF(ISNUMBER(MATCH(TRIM(CLEAN(SUBSTITUTE(SUBSTITUTE(Y871, CHAR(13), ""), CHAR(10), " "))), sizeList!A:A, 0)),
        INDEX(sizeList!B:B, MATCH(TRIM(CLEAN(SUBSTITUTE(SUBSTITUTE(Y871, CHAR(13), ""), CHAR(10), " "))), sizeList!A:A, 0)),
        IF(ISNUMBER(MATCH(Y871, sizeList!A:A, 0)),
            INDEX(sizeList!B:B, MATCH(Y871, sizeList!A:A, 0)),
            IF(ISNUMBER(MATCH(TRIM(CLEAN(SUBSTITUTE(SUBSTITUTE(Y871, CHAR(13), ""), CHAR(10), " "))), sizeList!B:B, 0)),
                INDEX(sizeList!B:B, MATCH(TRIM(CLEAN(SUBSTITUTE(SUBSTITUTE(Y871, CHAR(13), ""), CHAR(10), " "))), sizeList!B:B, 0)),
                IF(ISNUMBER(MATCH(Y871, sizeList!B:B, 0)),
                    INDEX(sizeList!B:B, MATCH(Y871, sizeList!B:B, 0)),
                    "")
            )
        )
    ),
    ""
)</f>
        <v>Cob</v>
      </c>
      <c r="Y871" s="35" t="s">
        <v>509</v>
      </c>
      <c r="Z871" s="35" t="s">
        <v>2604</v>
      </c>
      <c r="AA871" s="117" t="str">
        <f t="shared" si="111"/>
        <v>BLACK</v>
      </c>
      <c r="AB871" s="7" t="str">
        <f>IF(AA871="", "", IFERROR(VLOOKUP(AA871, colorList!A:B,2,FALSE),""))</f>
        <v>fekete</v>
      </c>
      <c r="AC871" s="7" t="str">
        <f>IF(Z871="", "", IFERROR(VLOOKUP(Z871, colorList!A:B,2,FALSE),""))</f>
        <v>fekete</v>
      </c>
      <c r="AD871" s="7"/>
    </row>
    <row r="872" spans="1:30" ht="60" customHeight="1" x14ac:dyDescent="0.25">
      <c r="A872" s="53" t="s">
        <v>935</v>
      </c>
      <c r="B872" s="7" t="str" cm="1">
        <f t="array" ref="B872">ProcessN2(S872,A872,C872)</f>
        <v>PR00076_BK</v>
      </c>
      <c r="C872" s="7" t="s">
        <v>1205</v>
      </c>
      <c r="D872" s="52" t="str">
        <f t="shared" si="104"/>
        <v>Equestro Platinum ínvédő</v>
      </c>
      <c r="E872" s="52" t="s">
        <v>2826</v>
      </c>
      <c r="F872" s="52" t="str">
        <f t="shared" si="105"/>
        <v>Anatomical tendon boots with double Velcro fasteners</v>
      </c>
      <c r="G872" s="52" t="s">
        <v>2951</v>
      </c>
      <c r="H872" s="116" t="str">
        <f t="shared" si="106"/>
        <v>Equestro</v>
      </c>
      <c r="I872" s="35" t="s">
        <v>3000</v>
      </c>
      <c r="J872" s="53" t="str">
        <f t="shared" si="107"/>
        <v>Lófelszerelés</v>
      </c>
      <c r="K872" s="53" t="s">
        <v>3007</v>
      </c>
      <c r="L872" s="35" t="str">
        <f t="shared" si="108"/>
        <v>Láb- és patavédő</v>
      </c>
      <c r="M872" s="35" t="s">
        <v>3020</v>
      </c>
      <c r="N872" s="35" t="str">
        <f t="shared" si="109"/>
        <v>Ínvédő</v>
      </c>
      <c r="O872" s="35" t="s">
        <v>3021</v>
      </c>
      <c r="P872" s="35" t="str">
        <f t="shared" si="110"/>
        <v/>
      </c>
      <c r="Q872" s="35"/>
      <c r="R872" s="50" t="s">
        <v>3180</v>
      </c>
      <c r="S872" s="35" t="s">
        <v>2121</v>
      </c>
      <c r="T872" s="34">
        <v>0</v>
      </c>
      <c r="U872" s="35">
        <v>59.99</v>
      </c>
      <c r="V872" s="1" t="s">
        <v>2603</v>
      </c>
      <c r="W872" s="50">
        <v>0.5</v>
      </c>
      <c r="X872" s="35" t="str">
        <f>IFERROR(
    IF(ISNUMBER(MATCH(TRIM(CLEAN(SUBSTITUTE(SUBSTITUTE(Y872, CHAR(13), ""), CHAR(10), " "))), sizeList!A:A, 0)),
        INDEX(sizeList!B:B, MATCH(TRIM(CLEAN(SUBSTITUTE(SUBSTITUTE(Y872, CHAR(13), ""), CHAR(10), " "))), sizeList!A:A, 0)),
        IF(ISNUMBER(MATCH(Y872, sizeList!A:A, 0)),
            INDEX(sizeList!B:B, MATCH(Y872, sizeList!A:A, 0)),
            IF(ISNUMBER(MATCH(TRIM(CLEAN(SUBSTITUTE(SUBSTITUTE(Y872, CHAR(13), ""), CHAR(10), " "))), sizeList!B:B, 0)),
                INDEX(sizeList!B:B, MATCH(TRIM(CLEAN(SUBSTITUTE(SUBSTITUTE(Y872, CHAR(13), ""), CHAR(10), " "))), sizeList!B:B, 0)),
                IF(ISNUMBER(MATCH(Y872, sizeList!B:B, 0)),
                    INDEX(sizeList!B:B, MATCH(Y872, sizeList!B:B, 0)),
                    "")
            )
        )
    ),
    ""
)</f>
        <v>Full</v>
      </c>
      <c r="Y872" s="35" t="s">
        <v>515</v>
      </c>
      <c r="Z872" s="35" t="s">
        <v>2604</v>
      </c>
      <c r="AA872" s="117" t="str">
        <f t="shared" si="111"/>
        <v>BLACK</v>
      </c>
      <c r="AB872" s="7" t="str">
        <f>IF(AA872="", "", IFERROR(VLOOKUP(AA872, colorList!A:B,2,FALSE),""))</f>
        <v>fekete</v>
      </c>
      <c r="AC872" s="7" t="str">
        <f>IF(Z872="", "", IFERROR(VLOOKUP(Z872, colorList!A:B,2,FALSE),""))</f>
        <v>fekete</v>
      </c>
      <c r="AD872" s="7"/>
    </row>
    <row r="873" spans="1:30" ht="60" customHeight="1" x14ac:dyDescent="0.25">
      <c r="A873" s="53" t="s">
        <v>935</v>
      </c>
      <c r="B873" s="7" t="str" cm="1">
        <f t="array" ref="B873">ProcessN2(S873,A873,C873)</f>
        <v>PR00076_BN</v>
      </c>
      <c r="C873" s="7" t="s">
        <v>1224</v>
      </c>
      <c r="D873" s="52" t="str">
        <f t="shared" si="104"/>
        <v>Equestro Platinum ínvédő</v>
      </c>
      <c r="E873" s="52" t="s">
        <v>2826</v>
      </c>
      <c r="F873" s="52" t="str">
        <f t="shared" si="105"/>
        <v>Anatomical tendon boots with double Velcro fasteners</v>
      </c>
      <c r="G873" s="52" t="s">
        <v>2951</v>
      </c>
      <c r="H873" s="116" t="str">
        <f t="shared" si="106"/>
        <v>Equestro</v>
      </c>
      <c r="I873" s="35" t="s">
        <v>3000</v>
      </c>
      <c r="J873" s="53" t="str">
        <f t="shared" si="107"/>
        <v>Lófelszerelés</v>
      </c>
      <c r="K873" s="53" t="s">
        <v>3007</v>
      </c>
      <c r="L873" s="35" t="str">
        <f t="shared" si="108"/>
        <v>Láb- és patavédő</v>
      </c>
      <c r="M873" s="35" t="s">
        <v>3020</v>
      </c>
      <c r="N873" s="35" t="str">
        <f t="shared" si="109"/>
        <v>Ínvédő</v>
      </c>
      <c r="O873" s="35" t="s">
        <v>3021</v>
      </c>
      <c r="P873" s="35" t="str">
        <f t="shared" si="110"/>
        <v/>
      </c>
      <c r="Q873" s="35"/>
      <c r="R873" s="50" t="s">
        <v>3180</v>
      </c>
      <c r="S873" s="35" t="s">
        <v>2122</v>
      </c>
      <c r="T873" s="34">
        <v>0</v>
      </c>
      <c r="U873" s="35">
        <v>59.99</v>
      </c>
      <c r="V873" s="1" t="s">
        <v>2603</v>
      </c>
      <c r="W873" s="50">
        <v>0.5</v>
      </c>
      <c r="X873" s="35" t="str">
        <f>IFERROR(
    IF(ISNUMBER(MATCH(TRIM(CLEAN(SUBSTITUTE(SUBSTITUTE(Y873, CHAR(13), ""), CHAR(10), " "))), sizeList!A:A, 0)),
        INDEX(sizeList!B:B, MATCH(TRIM(CLEAN(SUBSTITUTE(SUBSTITUTE(Y873, CHAR(13), ""), CHAR(10), " "))), sizeList!A:A, 0)),
        IF(ISNUMBER(MATCH(Y873, sizeList!A:A, 0)),
            INDEX(sizeList!B:B, MATCH(Y873, sizeList!A:A, 0)),
            IF(ISNUMBER(MATCH(TRIM(CLEAN(SUBSTITUTE(SUBSTITUTE(Y873, CHAR(13), ""), CHAR(10), " "))), sizeList!B:B, 0)),
                INDEX(sizeList!B:B, MATCH(TRIM(CLEAN(SUBSTITUTE(SUBSTITUTE(Y873, CHAR(13), ""), CHAR(10), " "))), sizeList!B:B, 0)),
                IF(ISNUMBER(MATCH(Y873, sizeList!B:B, 0)),
                    INDEX(sizeList!B:B, MATCH(Y873, sizeList!B:B, 0)),
                    "")
            )
        )
    ),
    ""
)</f>
        <v>Póni</v>
      </c>
      <c r="Y873" s="35" t="s">
        <v>504</v>
      </c>
      <c r="Z873" s="35" t="s">
        <v>2609</v>
      </c>
      <c r="AA873" s="117" t="str">
        <f t="shared" si="111"/>
        <v>BROWN</v>
      </c>
      <c r="AB873" s="7" t="str">
        <f>IF(AA873="", "", IFERROR(VLOOKUP(AA873, colorList!A:B,2,FALSE),""))</f>
        <v>barna</v>
      </c>
      <c r="AC873" s="7" t="str">
        <f>IF(Z873="", "", IFERROR(VLOOKUP(Z873, colorList!A:B,2,FALSE),""))</f>
        <v>barna</v>
      </c>
      <c r="AD873" s="7"/>
    </row>
    <row r="874" spans="1:30" ht="60" customHeight="1" x14ac:dyDescent="0.25">
      <c r="A874" s="53" t="s">
        <v>935</v>
      </c>
      <c r="B874" s="7" t="str" cm="1">
        <f t="array" ref="B874">ProcessN2(S874,A874,C874)</f>
        <v>PR00076_BN</v>
      </c>
      <c r="C874" s="7" t="s">
        <v>1225</v>
      </c>
      <c r="D874" s="52" t="str">
        <f t="shared" si="104"/>
        <v>Equestro Platinum ínvédő</v>
      </c>
      <c r="E874" s="52" t="s">
        <v>2826</v>
      </c>
      <c r="F874" s="52" t="str">
        <f t="shared" si="105"/>
        <v>Anatomical tendon boots with double Velcro fasteners</v>
      </c>
      <c r="G874" s="52" t="s">
        <v>2951</v>
      </c>
      <c r="H874" s="116" t="str">
        <f t="shared" si="106"/>
        <v>Equestro</v>
      </c>
      <c r="I874" s="35" t="s">
        <v>3000</v>
      </c>
      <c r="J874" s="53" t="str">
        <f t="shared" si="107"/>
        <v>Lófelszerelés</v>
      </c>
      <c r="K874" s="53" t="s">
        <v>3007</v>
      </c>
      <c r="L874" s="35" t="str">
        <f t="shared" si="108"/>
        <v>Láb- és patavédő</v>
      </c>
      <c r="M874" s="35" t="s">
        <v>3020</v>
      </c>
      <c r="N874" s="35" t="str">
        <f t="shared" si="109"/>
        <v>Ínvédő</v>
      </c>
      <c r="O874" s="35" t="s">
        <v>3021</v>
      </c>
      <c r="P874" s="35" t="str">
        <f t="shared" si="110"/>
        <v/>
      </c>
      <c r="Q874" s="35"/>
      <c r="R874" s="50" t="s">
        <v>3180</v>
      </c>
      <c r="S874" s="35" t="s">
        <v>2123</v>
      </c>
      <c r="T874" s="34">
        <v>0</v>
      </c>
      <c r="U874" s="35">
        <v>59.99</v>
      </c>
      <c r="V874" s="1" t="s">
        <v>2603</v>
      </c>
      <c r="W874" s="50">
        <v>0.5</v>
      </c>
      <c r="X874" s="35" t="str">
        <f>IFERROR(
    IF(ISNUMBER(MATCH(TRIM(CLEAN(SUBSTITUTE(SUBSTITUTE(Y874, CHAR(13), ""), CHAR(10), " "))), sizeList!A:A, 0)),
        INDEX(sizeList!B:B, MATCH(TRIM(CLEAN(SUBSTITUTE(SUBSTITUTE(Y874, CHAR(13), ""), CHAR(10), " "))), sizeList!A:A, 0)),
        IF(ISNUMBER(MATCH(Y874, sizeList!A:A, 0)),
            INDEX(sizeList!B:B, MATCH(Y874, sizeList!A:A, 0)),
            IF(ISNUMBER(MATCH(TRIM(CLEAN(SUBSTITUTE(SUBSTITUTE(Y874, CHAR(13), ""), CHAR(10), " "))), sizeList!B:B, 0)),
                INDEX(sizeList!B:B, MATCH(TRIM(CLEAN(SUBSTITUTE(SUBSTITUTE(Y874, CHAR(13), ""), CHAR(10), " "))), sizeList!B:B, 0)),
                IF(ISNUMBER(MATCH(Y874, sizeList!B:B, 0)),
                    INDEX(sizeList!B:B, MATCH(Y874, sizeList!B:B, 0)),
                    "")
            )
        )
    ),
    ""
)</f>
        <v>Cob</v>
      </c>
      <c r="Y874" s="35" t="s">
        <v>509</v>
      </c>
      <c r="Z874" s="35" t="s">
        <v>2609</v>
      </c>
      <c r="AA874" s="117" t="str">
        <f t="shared" si="111"/>
        <v>BROWN</v>
      </c>
      <c r="AB874" s="7" t="str">
        <f>IF(AA874="", "", IFERROR(VLOOKUP(AA874, colorList!A:B,2,FALSE),""))</f>
        <v>barna</v>
      </c>
      <c r="AC874" s="7" t="str">
        <f>IF(Z874="", "", IFERROR(VLOOKUP(Z874, colorList!A:B,2,FALSE),""))</f>
        <v>barna</v>
      </c>
      <c r="AD874" s="7"/>
    </row>
    <row r="875" spans="1:30" ht="60" customHeight="1" x14ac:dyDescent="0.25">
      <c r="A875" s="53" t="s">
        <v>935</v>
      </c>
      <c r="B875" s="7" t="str" cm="1">
        <f t="array" ref="B875">ProcessN2(S875,A875,C875)</f>
        <v>PR00076_BN</v>
      </c>
      <c r="C875" s="7" t="s">
        <v>1226</v>
      </c>
      <c r="D875" s="52" t="str">
        <f t="shared" si="104"/>
        <v>Equestro Platinum ínvédő</v>
      </c>
      <c r="E875" s="52" t="s">
        <v>2826</v>
      </c>
      <c r="F875" s="52" t="str">
        <f t="shared" si="105"/>
        <v>Anatomical tendon boots with double Velcro fasteners</v>
      </c>
      <c r="G875" s="52" t="s">
        <v>2951</v>
      </c>
      <c r="H875" s="116" t="str">
        <f t="shared" si="106"/>
        <v>Equestro</v>
      </c>
      <c r="I875" s="35" t="s">
        <v>3000</v>
      </c>
      <c r="J875" s="53" t="str">
        <f t="shared" si="107"/>
        <v>Lófelszerelés</v>
      </c>
      <c r="K875" s="53" t="s">
        <v>3007</v>
      </c>
      <c r="L875" s="35" t="str">
        <f t="shared" si="108"/>
        <v>Láb- és patavédő</v>
      </c>
      <c r="M875" s="35" t="s">
        <v>3020</v>
      </c>
      <c r="N875" s="35" t="str">
        <f t="shared" si="109"/>
        <v>Ínvédő</v>
      </c>
      <c r="O875" s="35" t="s">
        <v>3021</v>
      </c>
      <c r="P875" s="35" t="str">
        <f t="shared" si="110"/>
        <v/>
      </c>
      <c r="Q875" s="35"/>
      <c r="R875" s="50" t="s">
        <v>3180</v>
      </c>
      <c r="S875" s="35" t="s">
        <v>2124</v>
      </c>
      <c r="T875" s="34">
        <v>0</v>
      </c>
      <c r="U875" s="35">
        <v>59.99</v>
      </c>
      <c r="V875" s="1" t="s">
        <v>2603</v>
      </c>
      <c r="W875" s="50">
        <v>0.5</v>
      </c>
      <c r="X875" s="35" t="str">
        <f>IFERROR(
    IF(ISNUMBER(MATCH(TRIM(CLEAN(SUBSTITUTE(SUBSTITUTE(Y875, CHAR(13), ""), CHAR(10), " "))), sizeList!A:A, 0)),
        INDEX(sizeList!B:B, MATCH(TRIM(CLEAN(SUBSTITUTE(SUBSTITUTE(Y875, CHAR(13), ""), CHAR(10), " "))), sizeList!A:A, 0)),
        IF(ISNUMBER(MATCH(Y875, sizeList!A:A, 0)),
            INDEX(sizeList!B:B, MATCH(Y875, sizeList!A:A, 0)),
            IF(ISNUMBER(MATCH(TRIM(CLEAN(SUBSTITUTE(SUBSTITUTE(Y875, CHAR(13), ""), CHAR(10), " "))), sizeList!B:B, 0)),
                INDEX(sizeList!B:B, MATCH(TRIM(CLEAN(SUBSTITUTE(SUBSTITUTE(Y875, CHAR(13), ""), CHAR(10), " "))), sizeList!B:B, 0)),
                IF(ISNUMBER(MATCH(Y875, sizeList!B:B, 0)),
                    INDEX(sizeList!B:B, MATCH(Y875, sizeList!B:B, 0)),
                    "")
            )
        )
    ),
    ""
)</f>
        <v>Full</v>
      </c>
      <c r="Y875" s="35" t="s">
        <v>515</v>
      </c>
      <c r="Z875" s="35" t="s">
        <v>2609</v>
      </c>
      <c r="AA875" s="117" t="str">
        <f t="shared" si="111"/>
        <v>BROWN</v>
      </c>
      <c r="AB875" s="7" t="str">
        <f>IF(AA875="", "", IFERROR(VLOOKUP(AA875, colorList!A:B,2,FALSE),""))</f>
        <v>barna</v>
      </c>
      <c r="AC875" s="7" t="str">
        <f>IF(Z875="", "", IFERROR(VLOOKUP(Z875, colorList!A:B,2,FALSE),""))</f>
        <v>barna</v>
      </c>
      <c r="AD875" s="7"/>
    </row>
    <row r="876" spans="1:30" ht="60" customHeight="1" x14ac:dyDescent="0.25">
      <c r="A876" s="53" t="s">
        <v>936</v>
      </c>
      <c r="B876" s="7" t="str" cm="1">
        <f t="array" ref="B876">ProcessN2(S876,A876,C876)</f>
        <v>PR00080_BK</v>
      </c>
      <c r="C876" s="7" t="s">
        <v>1203</v>
      </c>
      <c r="D876" s="52" t="str">
        <f t="shared" si="104"/>
        <v>Umbria Equitazione ínvédő</v>
      </c>
      <c r="E876" s="52" t="s">
        <v>2827</v>
      </c>
      <c r="F876" s="52" t="str">
        <f t="shared" si="105"/>
        <v>TENDON BOOTS NEOPRENE+PLASTIC</v>
      </c>
      <c r="G876" s="52" t="s">
        <v>2952</v>
      </c>
      <c r="H876" s="116" t="str">
        <f t="shared" si="106"/>
        <v>Umbria Equitazione</v>
      </c>
      <c r="I876" s="35" t="s">
        <v>3003</v>
      </c>
      <c r="J876" s="53" t="str">
        <f t="shared" si="107"/>
        <v>Lófelszerelés</v>
      </c>
      <c r="K876" s="53" t="s">
        <v>3007</v>
      </c>
      <c r="L876" s="35" t="str">
        <f t="shared" si="108"/>
        <v>Láb- és patavédő</v>
      </c>
      <c r="M876" s="35" t="s">
        <v>3020</v>
      </c>
      <c r="N876" s="35" t="str">
        <f t="shared" si="109"/>
        <v>Ínvédő</v>
      </c>
      <c r="O876" s="35" t="s">
        <v>3021</v>
      </c>
      <c r="P876" s="35" t="str">
        <f t="shared" si="110"/>
        <v/>
      </c>
      <c r="Q876" s="35"/>
      <c r="R876" s="50" t="s">
        <v>3181</v>
      </c>
      <c r="S876" s="35" t="s">
        <v>2125</v>
      </c>
      <c r="T876" s="34">
        <v>0</v>
      </c>
      <c r="U876" s="35">
        <v>31.9</v>
      </c>
      <c r="V876" s="1" t="s">
        <v>2603</v>
      </c>
      <c r="W876" s="50">
        <v>0.5</v>
      </c>
      <c r="X876" s="35" t="str">
        <f>IFERROR(
    IF(ISNUMBER(MATCH(TRIM(CLEAN(SUBSTITUTE(SUBSTITUTE(Y876, CHAR(13), ""), CHAR(10), " "))), sizeList!A:A, 0)),
        INDEX(sizeList!B:B, MATCH(TRIM(CLEAN(SUBSTITUTE(SUBSTITUTE(Y876, CHAR(13), ""), CHAR(10), " "))), sizeList!A:A, 0)),
        IF(ISNUMBER(MATCH(Y876, sizeList!A:A, 0)),
            INDEX(sizeList!B:B, MATCH(Y876, sizeList!A:A, 0)),
            IF(ISNUMBER(MATCH(TRIM(CLEAN(SUBSTITUTE(SUBSTITUTE(Y876, CHAR(13), ""), CHAR(10), " "))), sizeList!B:B, 0)),
                INDEX(sizeList!B:B, MATCH(TRIM(CLEAN(SUBSTITUTE(SUBSTITUTE(Y876, CHAR(13), ""), CHAR(10), " "))), sizeList!B:B, 0)),
                IF(ISNUMBER(MATCH(Y876, sizeList!B:B, 0)),
                    INDEX(sizeList!B:B, MATCH(Y876, sizeList!B:B, 0)),
                    "")
            )
        )
    ),
    ""
)</f>
        <v>Póni</v>
      </c>
      <c r="Y876" s="35" t="s">
        <v>504</v>
      </c>
      <c r="Z876" s="35" t="s">
        <v>2604</v>
      </c>
      <c r="AA876" s="117" t="str">
        <f t="shared" si="111"/>
        <v>BLACK</v>
      </c>
      <c r="AB876" s="7" t="str">
        <f>IF(AA876="", "", IFERROR(VLOOKUP(AA876, colorList!A:B,2,FALSE),""))</f>
        <v>fekete</v>
      </c>
      <c r="AC876" s="7" t="str">
        <f>IF(Z876="", "", IFERROR(VLOOKUP(Z876, colorList!A:B,2,FALSE),""))</f>
        <v>fekete</v>
      </c>
      <c r="AD876" s="7"/>
    </row>
    <row r="877" spans="1:30" ht="60" customHeight="1" x14ac:dyDescent="0.25">
      <c r="A877" s="47" t="s">
        <v>936</v>
      </c>
      <c r="B877" s="7" t="str" cm="1">
        <f t="array" ref="B877">ProcessN2(S877,A877,C877)</f>
        <v>PR00080_BK</v>
      </c>
      <c r="C877" s="7" t="s">
        <v>1204</v>
      </c>
      <c r="D877" s="49" t="str">
        <f t="shared" si="104"/>
        <v>Umbria Equitazione ínvédő</v>
      </c>
      <c r="E877" s="49" t="s">
        <v>2827</v>
      </c>
      <c r="F877" s="52" t="str">
        <f t="shared" si="105"/>
        <v>TENDON BOOTS NEOPRENE+PLASTIC</v>
      </c>
      <c r="G877" s="49" t="s">
        <v>2952</v>
      </c>
      <c r="H877" s="116" t="str">
        <f t="shared" si="106"/>
        <v>Umbria Equitazione</v>
      </c>
      <c r="I877" s="34" t="s">
        <v>3003</v>
      </c>
      <c r="J877" s="47" t="str">
        <f t="shared" si="107"/>
        <v>Lófelszerelés</v>
      </c>
      <c r="K877" s="47" t="s">
        <v>3007</v>
      </c>
      <c r="L877" s="34" t="str">
        <f t="shared" si="108"/>
        <v>Láb- és patavédő</v>
      </c>
      <c r="M877" s="34" t="s">
        <v>3020</v>
      </c>
      <c r="N877" s="35" t="str">
        <f t="shared" si="109"/>
        <v>Ínvédő</v>
      </c>
      <c r="O877" s="35" t="s">
        <v>3021</v>
      </c>
      <c r="P877" s="34" t="str">
        <f t="shared" si="110"/>
        <v/>
      </c>
      <c r="Q877" s="34"/>
      <c r="R877" s="54" t="s">
        <v>3181</v>
      </c>
      <c r="S877" s="34" t="s">
        <v>2126</v>
      </c>
      <c r="T877" s="34">
        <v>0</v>
      </c>
      <c r="U877" s="34">
        <v>31.9</v>
      </c>
      <c r="V877" s="1" t="s">
        <v>2603</v>
      </c>
      <c r="W877" s="50">
        <v>0.5</v>
      </c>
      <c r="X877" s="34" t="str">
        <f>IFERROR(
    IF(ISNUMBER(MATCH(TRIM(CLEAN(SUBSTITUTE(SUBSTITUTE(Y877, CHAR(13), ""), CHAR(10), " "))), sizeList!A:A, 0)),
        INDEX(sizeList!B:B, MATCH(TRIM(CLEAN(SUBSTITUTE(SUBSTITUTE(Y877, CHAR(13), ""), CHAR(10), " "))), sizeList!A:A, 0)),
        IF(ISNUMBER(MATCH(Y877, sizeList!A:A, 0)),
            INDEX(sizeList!B:B, MATCH(Y877, sizeList!A:A, 0)),
            IF(ISNUMBER(MATCH(TRIM(CLEAN(SUBSTITUTE(SUBSTITUTE(Y877, CHAR(13), ""), CHAR(10), " "))), sizeList!B:B, 0)),
                INDEX(sizeList!B:B, MATCH(TRIM(CLEAN(SUBSTITUTE(SUBSTITUTE(Y877, CHAR(13), ""), CHAR(10), " "))), sizeList!B:B, 0)),
                IF(ISNUMBER(MATCH(Y877, sizeList!B:B, 0)),
                    INDEX(sizeList!B:B, MATCH(Y877, sizeList!B:B, 0)),
                    "")
            )
        )
    ),
    ""
)</f>
        <v>Cob</v>
      </c>
      <c r="Y877" s="34" t="s">
        <v>509</v>
      </c>
      <c r="Z877" s="34" t="s">
        <v>2604</v>
      </c>
      <c r="AA877" s="117" t="str">
        <f t="shared" si="111"/>
        <v>BLACK</v>
      </c>
      <c r="AB877" s="7" t="str">
        <f>IF(AA877="", "", IFERROR(VLOOKUP(AA877, colorList!A:B,2,FALSE),""))</f>
        <v>fekete</v>
      </c>
      <c r="AC877" s="7" t="str">
        <f>IF(Z877="", "", IFERROR(VLOOKUP(Z877, colorList!A:B,2,FALSE),""))</f>
        <v>fekete</v>
      </c>
      <c r="AD877" s="7"/>
    </row>
    <row r="878" spans="1:30" ht="60" customHeight="1" x14ac:dyDescent="0.25">
      <c r="A878" s="47" t="s">
        <v>936</v>
      </c>
      <c r="B878" s="7" t="str" cm="1">
        <f t="array" ref="B878">ProcessN2(S878,A878,C878)</f>
        <v>PR00080_BK</v>
      </c>
      <c r="C878" s="7" t="s">
        <v>1205</v>
      </c>
      <c r="D878" s="49" t="str">
        <f t="shared" si="104"/>
        <v>Umbria Equitazione ínvédő</v>
      </c>
      <c r="E878" s="49" t="s">
        <v>2827</v>
      </c>
      <c r="F878" s="52" t="str">
        <f t="shared" si="105"/>
        <v>TENDON BOOTS NEOPRENE+PLASTIC</v>
      </c>
      <c r="G878" s="49" t="s">
        <v>2952</v>
      </c>
      <c r="H878" s="116" t="str">
        <f t="shared" si="106"/>
        <v>Umbria Equitazione</v>
      </c>
      <c r="I878" s="34" t="s">
        <v>3003</v>
      </c>
      <c r="J878" s="47" t="str">
        <f t="shared" si="107"/>
        <v>Lófelszerelés</v>
      </c>
      <c r="K878" s="47" t="s">
        <v>3007</v>
      </c>
      <c r="L878" s="34" t="str">
        <f t="shared" si="108"/>
        <v>Láb- és patavédő</v>
      </c>
      <c r="M878" s="34" t="s">
        <v>3020</v>
      </c>
      <c r="N878" s="35" t="str">
        <f t="shared" si="109"/>
        <v>Ínvédő</v>
      </c>
      <c r="O878" s="35" t="s">
        <v>3021</v>
      </c>
      <c r="P878" s="34" t="str">
        <f t="shared" si="110"/>
        <v/>
      </c>
      <c r="Q878" s="34"/>
      <c r="R878" s="54" t="s">
        <v>3181</v>
      </c>
      <c r="S878" s="34" t="s">
        <v>2127</v>
      </c>
      <c r="T878" s="34">
        <v>0</v>
      </c>
      <c r="U878" s="34">
        <v>31.9</v>
      </c>
      <c r="V878" s="1" t="s">
        <v>2603</v>
      </c>
      <c r="W878" s="50">
        <v>0.5</v>
      </c>
      <c r="X878" s="34" t="str">
        <f>IFERROR(
    IF(ISNUMBER(MATCH(TRIM(CLEAN(SUBSTITUTE(SUBSTITUTE(Y878, CHAR(13), ""), CHAR(10), " "))), sizeList!A:A, 0)),
        INDEX(sizeList!B:B, MATCH(TRIM(CLEAN(SUBSTITUTE(SUBSTITUTE(Y878, CHAR(13), ""), CHAR(10), " "))), sizeList!A:A, 0)),
        IF(ISNUMBER(MATCH(Y878, sizeList!A:A, 0)),
            INDEX(sizeList!B:B, MATCH(Y878, sizeList!A:A, 0)),
            IF(ISNUMBER(MATCH(TRIM(CLEAN(SUBSTITUTE(SUBSTITUTE(Y878, CHAR(13), ""), CHAR(10), " "))), sizeList!B:B, 0)),
                INDEX(sizeList!B:B, MATCH(TRIM(CLEAN(SUBSTITUTE(SUBSTITUTE(Y878, CHAR(13), ""), CHAR(10), " "))), sizeList!B:B, 0)),
                IF(ISNUMBER(MATCH(Y878, sizeList!B:B, 0)),
                    INDEX(sizeList!B:B, MATCH(Y878, sizeList!B:B, 0)),
                    "")
            )
        )
    ),
    ""
)</f>
        <v>Full</v>
      </c>
      <c r="Y878" s="34" t="s">
        <v>515</v>
      </c>
      <c r="Z878" s="34" t="s">
        <v>2604</v>
      </c>
      <c r="AA878" s="117" t="str">
        <f t="shared" si="111"/>
        <v>BLACK</v>
      </c>
      <c r="AB878" s="7" t="str">
        <f>IF(AA878="", "", IFERROR(VLOOKUP(AA878, colorList!A:B,2,FALSE),""))</f>
        <v>fekete</v>
      </c>
      <c r="AC878" s="7" t="str">
        <f>IF(Z878="", "", IFERROR(VLOOKUP(Z878, colorList!A:B,2,FALSE),""))</f>
        <v>fekete</v>
      </c>
      <c r="AD878" s="7"/>
    </row>
    <row r="879" spans="1:30" ht="60" customHeight="1" x14ac:dyDescent="0.25">
      <c r="A879" s="53" t="s">
        <v>936</v>
      </c>
      <c r="B879" s="7" t="str" cm="1">
        <f t="array" ref="B879">ProcessN2(S879,A879,C879)</f>
        <v>PR00080_BN</v>
      </c>
      <c r="C879" s="7" t="s">
        <v>1224</v>
      </c>
      <c r="D879" s="52" t="str">
        <f t="shared" si="104"/>
        <v>Umbria Equitazione ínvédő</v>
      </c>
      <c r="E879" s="52" t="s">
        <v>2827</v>
      </c>
      <c r="F879" s="52" t="str">
        <f t="shared" si="105"/>
        <v>TENDON BOOTS NEOPRENE+PLASTIC</v>
      </c>
      <c r="G879" s="52" t="s">
        <v>2952</v>
      </c>
      <c r="H879" s="116" t="str">
        <f t="shared" si="106"/>
        <v>Umbria Equitazione</v>
      </c>
      <c r="I879" s="35" t="s">
        <v>3003</v>
      </c>
      <c r="J879" s="53" t="str">
        <f t="shared" si="107"/>
        <v>Lófelszerelés</v>
      </c>
      <c r="K879" s="53" t="s">
        <v>3007</v>
      </c>
      <c r="L879" s="35" t="str">
        <f t="shared" si="108"/>
        <v>Láb- és patavédő</v>
      </c>
      <c r="M879" s="35" t="s">
        <v>3020</v>
      </c>
      <c r="N879" s="35" t="str">
        <f t="shared" si="109"/>
        <v>Ínvédő</v>
      </c>
      <c r="O879" s="35" t="s">
        <v>3021</v>
      </c>
      <c r="P879" s="35" t="str">
        <f t="shared" si="110"/>
        <v/>
      </c>
      <c r="Q879" s="35"/>
      <c r="R879" s="50" t="s">
        <v>3181</v>
      </c>
      <c r="S879" s="35" t="s">
        <v>2128</v>
      </c>
      <c r="T879" s="34">
        <v>0</v>
      </c>
      <c r="U879" s="35">
        <v>31.9</v>
      </c>
      <c r="V879" s="1" t="s">
        <v>2603</v>
      </c>
      <c r="W879" s="50">
        <v>0.5</v>
      </c>
      <c r="X879" s="35" t="str">
        <f>IFERROR(
    IF(ISNUMBER(MATCH(TRIM(CLEAN(SUBSTITUTE(SUBSTITUTE(Y879, CHAR(13), ""), CHAR(10), " "))), sizeList!A:A, 0)),
        INDEX(sizeList!B:B, MATCH(TRIM(CLEAN(SUBSTITUTE(SUBSTITUTE(Y879, CHAR(13), ""), CHAR(10), " "))), sizeList!A:A, 0)),
        IF(ISNUMBER(MATCH(Y879, sizeList!A:A, 0)),
            INDEX(sizeList!B:B, MATCH(Y879, sizeList!A:A, 0)),
            IF(ISNUMBER(MATCH(TRIM(CLEAN(SUBSTITUTE(SUBSTITUTE(Y879, CHAR(13), ""), CHAR(10), " "))), sizeList!B:B, 0)),
                INDEX(sizeList!B:B, MATCH(TRIM(CLEAN(SUBSTITUTE(SUBSTITUTE(Y879, CHAR(13), ""), CHAR(10), " "))), sizeList!B:B, 0)),
                IF(ISNUMBER(MATCH(Y879, sizeList!B:B, 0)),
                    INDEX(sizeList!B:B, MATCH(Y879, sizeList!B:B, 0)),
                    "")
            )
        )
    ),
    ""
)</f>
        <v>Póni</v>
      </c>
      <c r="Y879" s="35" t="s">
        <v>504</v>
      </c>
      <c r="Z879" s="35" t="s">
        <v>2609</v>
      </c>
      <c r="AA879" s="117" t="str">
        <f t="shared" si="111"/>
        <v>BROWN</v>
      </c>
      <c r="AB879" s="7" t="str">
        <f>IF(AA879="", "", IFERROR(VLOOKUP(AA879, colorList!A:B,2,FALSE),""))</f>
        <v>barna</v>
      </c>
      <c r="AC879" s="7" t="str">
        <f>IF(Z879="", "", IFERROR(VLOOKUP(Z879, colorList!A:B,2,FALSE),""))</f>
        <v>barna</v>
      </c>
      <c r="AD879" s="7"/>
    </row>
    <row r="880" spans="1:30" ht="60" customHeight="1" x14ac:dyDescent="0.25">
      <c r="A880" s="53" t="s">
        <v>936</v>
      </c>
      <c r="B880" s="7" t="str" cm="1">
        <f t="array" ref="B880">ProcessN2(S880,A880,C880)</f>
        <v>PR00080_BN</v>
      </c>
      <c r="C880" s="7" t="s">
        <v>1225</v>
      </c>
      <c r="D880" s="52" t="str">
        <f t="shared" si="104"/>
        <v>Umbria Equitazione ínvédő</v>
      </c>
      <c r="E880" s="52" t="s">
        <v>2827</v>
      </c>
      <c r="F880" s="52" t="str">
        <f t="shared" si="105"/>
        <v>TENDON BOOTS NEOPRENE+PLASTIC</v>
      </c>
      <c r="G880" s="52" t="s">
        <v>2952</v>
      </c>
      <c r="H880" s="116" t="str">
        <f t="shared" si="106"/>
        <v>Umbria Equitazione</v>
      </c>
      <c r="I880" s="35" t="s">
        <v>3003</v>
      </c>
      <c r="J880" s="53" t="str">
        <f t="shared" si="107"/>
        <v>Lófelszerelés</v>
      </c>
      <c r="K880" s="53" t="s">
        <v>3007</v>
      </c>
      <c r="L880" s="35" t="str">
        <f t="shared" si="108"/>
        <v>Láb- és patavédő</v>
      </c>
      <c r="M880" s="35" t="s">
        <v>3020</v>
      </c>
      <c r="N880" s="35" t="str">
        <f t="shared" si="109"/>
        <v>Ínvédő</v>
      </c>
      <c r="O880" s="35" t="s">
        <v>3021</v>
      </c>
      <c r="P880" s="35" t="str">
        <f t="shared" si="110"/>
        <v/>
      </c>
      <c r="Q880" s="35"/>
      <c r="R880" s="50" t="s">
        <v>3181</v>
      </c>
      <c r="S880" s="35" t="s">
        <v>2129</v>
      </c>
      <c r="T880" s="34">
        <v>0</v>
      </c>
      <c r="U880" s="35">
        <v>31.9</v>
      </c>
      <c r="V880" s="1" t="s">
        <v>2603</v>
      </c>
      <c r="W880" s="50">
        <v>0.5</v>
      </c>
      <c r="X880" s="35" t="str">
        <f>IFERROR(
    IF(ISNUMBER(MATCH(TRIM(CLEAN(SUBSTITUTE(SUBSTITUTE(Y880, CHAR(13), ""), CHAR(10), " "))), sizeList!A:A, 0)),
        INDEX(sizeList!B:B, MATCH(TRIM(CLEAN(SUBSTITUTE(SUBSTITUTE(Y880, CHAR(13), ""), CHAR(10), " "))), sizeList!A:A, 0)),
        IF(ISNUMBER(MATCH(Y880, sizeList!A:A, 0)),
            INDEX(sizeList!B:B, MATCH(Y880, sizeList!A:A, 0)),
            IF(ISNUMBER(MATCH(TRIM(CLEAN(SUBSTITUTE(SUBSTITUTE(Y880, CHAR(13), ""), CHAR(10), " "))), sizeList!B:B, 0)),
                INDEX(sizeList!B:B, MATCH(TRIM(CLEAN(SUBSTITUTE(SUBSTITUTE(Y880, CHAR(13), ""), CHAR(10), " "))), sizeList!B:B, 0)),
                IF(ISNUMBER(MATCH(Y880, sizeList!B:B, 0)),
                    INDEX(sizeList!B:B, MATCH(Y880, sizeList!B:B, 0)),
                    "")
            )
        )
    ),
    ""
)</f>
        <v>Cob</v>
      </c>
      <c r="Y880" s="35" t="s">
        <v>509</v>
      </c>
      <c r="Z880" s="35" t="s">
        <v>2609</v>
      </c>
      <c r="AA880" s="117" t="str">
        <f t="shared" si="111"/>
        <v>BROWN</v>
      </c>
      <c r="AB880" s="7" t="str">
        <f>IF(AA880="", "", IFERROR(VLOOKUP(AA880, colorList!A:B,2,FALSE),""))</f>
        <v>barna</v>
      </c>
      <c r="AC880" s="7" t="str">
        <f>IF(Z880="", "", IFERROR(VLOOKUP(Z880, colorList!A:B,2,FALSE),""))</f>
        <v>barna</v>
      </c>
      <c r="AD880" s="7"/>
    </row>
    <row r="881" spans="1:30" ht="60" customHeight="1" x14ac:dyDescent="0.25">
      <c r="A881" s="53" t="s">
        <v>936</v>
      </c>
      <c r="B881" s="7" t="str" cm="1">
        <f t="array" ref="B881">ProcessN2(S881,A881,C881)</f>
        <v>PR00080_BN</v>
      </c>
      <c r="C881" s="7" t="s">
        <v>1226</v>
      </c>
      <c r="D881" s="52" t="str">
        <f t="shared" si="104"/>
        <v>Umbria Equitazione ínvédő</v>
      </c>
      <c r="E881" s="52" t="s">
        <v>2827</v>
      </c>
      <c r="F881" s="52" t="str">
        <f t="shared" si="105"/>
        <v>TENDON BOOTS NEOPRENE+PLASTIC</v>
      </c>
      <c r="G881" s="52" t="s">
        <v>2952</v>
      </c>
      <c r="H881" s="116" t="str">
        <f t="shared" si="106"/>
        <v>Umbria Equitazione</v>
      </c>
      <c r="I881" s="35" t="s">
        <v>3003</v>
      </c>
      <c r="J881" s="53" t="str">
        <f t="shared" si="107"/>
        <v>Lófelszerelés</v>
      </c>
      <c r="K881" s="53" t="s">
        <v>3007</v>
      </c>
      <c r="L881" s="35" t="str">
        <f t="shared" si="108"/>
        <v>Láb- és patavédő</v>
      </c>
      <c r="M881" s="35" t="s">
        <v>3020</v>
      </c>
      <c r="N881" s="35" t="str">
        <f t="shared" si="109"/>
        <v>Ínvédő</v>
      </c>
      <c r="O881" s="35" t="s">
        <v>3021</v>
      </c>
      <c r="P881" s="35" t="str">
        <f t="shared" si="110"/>
        <v/>
      </c>
      <c r="Q881" s="35"/>
      <c r="R881" s="50" t="s">
        <v>3181</v>
      </c>
      <c r="S881" s="35" t="s">
        <v>2130</v>
      </c>
      <c r="T881" s="34">
        <v>0</v>
      </c>
      <c r="U881" s="35">
        <v>31.9</v>
      </c>
      <c r="V881" s="1" t="s">
        <v>2603</v>
      </c>
      <c r="W881" s="50">
        <v>0.5</v>
      </c>
      <c r="X881" s="35" t="str">
        <f>IFERROR(
    IF(ISNUMBER(MATCH(TRIM(CLEAN(SUBSTITUTE(SUBSTITUTE(Y881, CHAR(13), ""), CHAR(10), " "))), sizeList!A:A, 0)),
        INDEX(sizeList!B:B, MATCH(TRIM(CLEAN(SUBSTITUTE(SUBSTITUTE(Y881, CHAR(13), ""), CHAR(10), " "))), sizeList!A:A, 0)),
        IF(ISNUMBER(MATCH(Y881, sizeList!A:A, 0)),
            INDEX(sizeList!B:B, MATCH(Y881, sizeList!A:A, 0)),
            IF(ISNUMBER(MATCH(TRIM(CLEAN(SUBSTITUTE(SUBSTITUTE(Y881, CHAR(13), ""), CHAR(10), " "))), sizeList!B:B, 0)),
                INDEX(sizeList!B:B, MATCH(TRIM(CLEAN(SUBSTITUTE(SUBSTITUTE(Y881, CHAR(13), ""), CHAR(10), " "))), sizeList!B:B, 0)),
                IF(ISNUMBER(MATCH(Y881, sizeList!B:B, 0)),
                    INDEX(sizeList!B:B, MATCH(Y881, sizeList!B:B, 0)),
                    "")
            )
        )
    ),
    ""
)</f>
        <v>Full</v>
      </c>
      <c r="Y881" s="35" t="s">
        <v>515</v>
      </c>
      <c r="Z881" s="35" t="s">
        <v>2609</v>
      </c>
      <c r="AA881" s="117" t="str">
        <f t="shared" si="111"/>
        <v>BROWN</v>
      </c>
      <c r="AB881" s="7" t="str">
        <f>IF(AA881="", "", IFERROR(VLOOKUP(AA881, colorList!A:B,2,FALSE),""))</f>
        <v>barna</v>
      </c>
      <c r="AC881" s="7" t="str">
        <f>IF(Z881="", "", IFERROR(VLOOKUP(Z881, colorList!A:B,2,FALSE),""))</f>
        <v>barna</v>
      </c>
      <c r="AD881" s="7"/>
    </row>
    <row r="882" spans="1:30" ht="60" customHeight="1" x14ac:dyDescent="0.25">
      <c r="A882" s="53" t="s">
        <v>937</v>
      </c>
      <c r="B882" s="7" t="str" cm="1">
        <f t="array" ref="B882">ProcessN2(S882,A882,C882)</f>
        <v>PR00084_BK</v>
      </c>
      <c r="C882" s="7" t="s">
        <v>1203</v>
      </c>
      <c r="D882" s="52" t="str">
        <f t="shared" si="104"/>
        <v>Pro-Tech Airflow ínvédő</v>
      </c>
      <c r="E882" s="52" t="s">
        <v>2828</v>
      </c>
      <c r="F882" s="52" t="str">
        <f t="shared" si="105"/>
        <v>NEOPRENE AIRFLOW TENDON BOOTS</v>
      </c>
      <c r="G882" s="52" t="s">
        <v>2953</v>
      </c>
      <c r="H882" s="116" t="str">
        <f t="shared" si="106"/>
        <v>Pro-Tech</v>
      </c>
      <c r="I882" s="35" t="s">
        <v>3004</v>
      </c>
      <c r="J882" s="53" t="str">
        <f t="shared" si="107"/>
        <v>Lófelszerelés</v>
      </c>
      <c r="K882" s="53" t="s">
        <v>3007</v>
      </c>
      <c r="L882" s="35" t="str">
        <f t="shared" si="108"/>
        <v>Láb- és patavédő</v>
      </c>
      <c r="M882" s="35" t="s">
        <v>3020</v>
      </c>
      <c r="N882" s="35" t="str">
        <f t="shared" si="109"/>
        <v>Ínvédő</v>
      </c>
      <c r="O882" s="35" t="s">
        <v>3021</v>
      </c>
      <c r="P882" s="35" t="str">
        <f t="shared" si="110"/>
        <v/>
      </c>
      <c r="Q882" s="35"/>
      <c r="R882" s="50" t="s">
        <v>3182</v>
      </c>
      <c r="S882" s="35" t="s">
        <v>2131</v>
      </c>
      <c r="T882" s="34">
        <v>0</v>
      </c>
      <c r="U882" s="35">
        <v>44.5</v>
      </c>
      <c r="V882" s="1" t="s">
        <v>2603</v>
      </c>
      <c r="W882" s="50">
        <v>0.5</v>
      </c>
      <c r="X882" s="35" t="str">
        <f>IFERROR(
    IF(ISNUMBER(MATCH(TRIM(CLEAN(SUBSTITUTE(SUBSTITUTE(Y882, CHAR(13), ""), CHAR(10), " "))), sizeList!A:A, 0)),
        INDEX(sizeList!B:B, MATCH(TRIM(CLEAN(SUBSTITUTE(SUBSTITUTE(Y882, CHAR(13), ""), CHAR(10), " "))), sizeList!A:A, 0)),
        IF(ISNUMBER(MATCH(Y882, sizeList!A:A, 0)),
            INDEX(sizeList!B:B, MATCH(Y882, sizeList!A:A, 0)),
            IF(ISNUMBER(MATCH(TRIM(CLEAN(SUBSTITUTE(SUBSTITUTE(Y882, CHAR(13), ""), CHAR(10), " "))), sizeList!B:B, 0)),
                INDEX(sizeList!B:B, MATCH(TRIM(CLEAN(SUBSTITUTE(SUBSTITUTE(Y882, CHAR(13), ""), CHAR(10), " "))), sizeList!B:B, 0)),
                IF(ISNUMBER(MATCH(Y882, sizeList!B:B, 0)),
                    INDEX(sizeList!B:B, MATCH(Y882, sizeList!B:B, 0)),
                    "")
            )
        )
    ),
    ""
)</f>
        <v>Póni</v>
      </c>
      <c r="Y882" s="35" t="s">
        <v>504</v>
      </c>
      <c r="Z882" s="35" t="s">
        <v>2604</v>
      </c>
      <c r="AA882" s="117" t="str">
        <f t="shared" si="111"/>
        <v>BLACK</v>
      </c>
      <c r="AB882" s="7" t="str">
        <f>IF(AA882="", "", IFERROR(VLOOKUP(AA882, colorList!A:B,2,FALSE),""))</f>
        <v>fekete</v>
      </c>
      <c r="AC882" s="7" t="str">
        <f>IF(Z882="", "", IFERROR(VLOOKUP(Z882, colorList!A:B,2,FALSE),""))</f>
        <v>fekete</v>
      </c>
      <c r="AD882" s="7"/>
    </row>
    <row r="883" spans="1:30" ht="60" customHeight="1" x14ac:dyDescent="0.25">
      <c r="A883" s="47" t="s">
        <v>937</v>
      </c>
      <c r="B883" s="7" t="str" cm="1">
        <f t="array" ref="B883">ProcessN2(S883,A883,C883)</f>
        <v>PR00084_BK</v>
      </c>
      <c r="C883" s="7" t="s">
        <v>1204</v>
      </c>
      <c r="D883" s="49" t="str">
        <f t="shared" si="104"/>
        <v>Pro-Tech Airflow ínvédő</v>
      </c>
      <c r="E883" s="49" t="s">
        <v>2828</v>
      </c>
      <c r="F883" s="52" t="str">
        <f t="shared" si="105"/>
        <v>NEOPRENE AIRFLOW TENDON BOOTS</v>
      </c>
      <c r="G883" s="49" t="s">
        <v>2953</v>
      </c>
      <c r="H883" s="116" t="str">
        <f t="shared" si="106"/>
        <v>Pro-Tech</v>
      </c>
      <c r="I883" s="34" t="s">
        <v>3004</v>
      </c>
      <c r="J883" s="47" t="str">
        <f t="shared" si="107"/>
        <v>Lófelszerelés</v>
      </c>
      <c r="K883" s="47" t="s">
        <v>3007</v>
      </c>
      <c r="L883" s="34" t="str">
        <f t="shared" si="108"/>
        <v>Láb- és patavédő</v>
      </c>
      <c r="M883" s="34" t="s">
        <v>3020</v>
      </c>
      <c r="N883" s="35" t="str">
        <f t="shared" si="109"/>
        <v>Ínvédő</v>
      </c>
      <c r="O883" s="35" t="s">
        <v>3021</v>
      </c>
      <c r="P883" s="34" t="str">
        <f t="shared" si="110"/>
        <v/>
      </c>
      <c r="Q883" s="34"/>
      <c r="R883" s="54" t="s">
        <v>3182</v>
      </c>
      <c r="S883" s="34" t="s">
        <v>2132</v>
      </c>
      <c r="T883" s="34">
        <v>0</v>
      </c>
      <c r="U883" s="34">
        <v>44.5</v>
      </c>
      <c r="V883" s="1" t="s">
        <v>2603</v>
      </c>
      <c r="W883" s="50">
        <v>0.5</v>
      </c>
      <c r="X883" s="34" t="str">
        <f>IFERROR(
    IF(ISNUMBER(MATCH(TRIM(CLEAN(SUBSTITUTE(SUBSTITUTE(Y883, CHAR(13), ""), CHAR(10), " "))), sizeList!A:A, 0)),
        INDEX(sizeList!B:B, MATCH(TRIM(CLEAN(SUBSTITUTE(SUBSTITUTE(Y883, CHAR(13), ""), CHAR(10), " "))), sizeList!A:A, 0)),
        IF(ISNUMBER(MATCH(Y883, sizeList!A:A, 0)),
            INDEX(sizeList!B:B, MATCH(Y883, sizeList!A:A, 0)),
            IF(ISNUMBER(MATCH(TRIM(CLEAN(SUBSTITUTE(SUBSTITUTE(Y883, CHAR(13), ""), CHAR(10), " "))), sizeList!B:B, 0)),
                INDEX(sizeList!B:B, MATCH(TRIM(CLEAN(SUBSTITUTE(SUBSTITUTE(Y883, CHAR(13), ""), CHAR(10), " "))), sizeList!B:B, 0)),
                IF(ISNUMBER(MATCH(Y883, sizeList!B:B, 0)),
                    INDEX(sizeList!B:B, MATCH(Y883, sizeList!B:B, 0)),
                    "")
            )
        )
    ),
    ""
)</f>
        <v>Cob</v>
      </c>
      <c r="Y883" s="34" t="s">
        <v>509</v>
      </c>
      <c r="Z883" s="34" t="s">
        <v>2604</v>
      </c>
      <c r="AA883" s="117" t="str">
        <f t="shared" si="111"/>
        <v>BLACK</v>
      </c>
      <c r="AB883" s="7" t="str">
        <f>IF(AA883="", "", IFERROR(VLOOKUP(AA883, colorList!A:B,2,FALSE),""))</f>
        <v>fekete</v>
      </c>
      <c r="AC883" s="7" t="str">
        <f>IF(Z883="", "", IFERROR(VLOOKUP(Z883, colorList!A:B,2,FALSE),""))</f>
        <v>fekete</v>
      </c>
      <c r="AD883" s="7"/>
    </row>
    <row r="884" spans="1:30" ht="60" customHeight="1" x14ac:dyDescent="0.25">
      <c r="A884" s="47" t="s">
        <v>937</v>
      </c>
      <c r="B884" s="7" t="str" cm="1">
        <f t="array" ref="B884">ProcessN2(S884,A884,C884)</f>
        <v>PR00084_BK</v>
      </c>
      <c r="C884" s="7" t="s">
        <v>1205</v>
      </c>
      <c r="D884" s="49" t="str">
        <f t="shared" si="104"/>
        <v>Pro-Tech Airflow ínvédő</v>
      </c>
      <c r="E884" s="49" t="s">
        <v>2828</v>
      </c>
      <c r="F884" s="52" t="str">
        <f t="shared" si="105"/>
        <v>NEOPRENE AIRFLOW TENDON BOOTS</v>
      </c>
      <c r="G884" s="49" t="s">
        <v>2953</v>
      </c>
      <c r="H884" s="116" t="str">
        <f t="shared" si="106"/>
        <v>Pro-Tech</v>
      </c>
      <c r="I884" s="34" t="s">
        <v>3004</v>
      </c>
      <c r="J884" s="47" t="str">
        <f t="shared" si="107"/>
        <v>Lófelszerelés</v>
      </c>
      <c r="K884" s="47" t="s">
        <v>3007</v>
      </c>
      <c r="L884" s="34" t="str">
        <f t="shared" si="108"/>
        <v>Láb- és patavédő</v>
      </c>
      <c r="M884" s="34" t="s">
        <v>3020</v>
      </c>
      <c r="N884" s="35" t="str">
        <f t="shared" si="109"/>
        <v>Ínvédő</v>
      </c>
      <c r="O884" s="35" t="s">
        <v>3021</v>
      </c>
      <c r="P884" s="34" t="str">
        <f t="shared" si="110"/>
        <v/>
      </c>
      <c r="Q884" s="34"/>
      <c r="R884" s="54" t="s">
        <v>3182</v>
      </c>
      <c r="S884" s="34" t="s">
        <v>2133</v>
      </c>
      <c r="T884" s="34">
        <v>0</v>
      </c>
      <c r="U884" s="34">
        <v>44.5</v>
      </c>
      <c r="V884" s="1" t="s">
        <v>2603</v>
      </c>
      <c r="W884" s="50">
        <v>0.5</v>
      </c>
      <c r="X884" s="34" t="str">
        <f>IFERROR(
    IF(ISNUMBER(MATCH(TRIM(CLEAN(SUBSTITUTE(SUBSTITUTE(Y884, CHAR(13), ""), CHAR(10), " "))), sizeList!A:A, 0)),
        INDEX(sizeList!B:B, MATCH(TRIM(CLEAN(SUBSTITUTE(SUBSTITUTE(Y884, CHAR(13), ""), CHAR(10), " "))), sizeList!A:A, 0)),
        IF(ISNUMBER(MATCH(Y884, sizeList!A:A, 0)),
            INDEX(sizeList!B:B, MATCH(Y884, sizeList!A:A, 0)),
            IF(ISNUMBER(MATCH(TRIM(CLEAN(SUBSTITUTE(SUBSTITUTE(Y884, CHAR(13), ""), CHAR(10), " "))), sizeList!B:B, 0)),
                INDEX(sizeList!B:B, MATCH(TRIM(CLEAN(SUBSTITUTE(SUBSTITUTE(Y884, CHAR(13), ""), CHAR(10), " "))), sizeList!B:B, 0)),
                IF(ISNUMBER(MATCH(Y884, sizeList!B:B, 0)),
                    INDEX(sizeList!B:B, MATCH(Y884, sizeList!B:B, 0)),
                    "")
            )
        )
    ),
    ""
)</f>
        <v>Full</v>
      </c>
      <c r="Y884" s="34" t="s">
        <v>515</v>
      </c>
      <c r="Z884" s="34" t="s">
        <v>2604</v>
      </c>
      <c r="AA884" s="117" t="str">
        <f t="shared" si="111"/>
        <v>BLACK</v>
      </c>
      <c r="AB884" s="7" t="str">
        <f>IF(AA884="", "", IFERROR(VLOOKUP(AA884, colorList!A:B,2,FALSE),""))</f>
        <v>fekete</v>
      </c>
      <c r="AC884" s="7" t="str">
        <f>IF(Z884="", "", IFERROR(VLOOKUP(Z884, colorList!A:B,2,FALSE),""))</f>
        <v>fekete</v>
      </c>
      <c r="AD884" s="7"/>
    </row>
    <row r="885" spans="1:30" ht="60" customHeight="1" x14ac:dyDescent="0.25">
      <c r="A885" s="53" t="s">
        <v>937</v>
      </c>
      <c r="B885" s="7" t="str" cm="1">
        <f t="array" ref="B885">ProcessN2(S885,A885,C885)</f>
        <v>PR00084_ROY</v>
      </c>
      <c r="C885" s="7" t="s">
        <v>1272</v>
      </c>
      <c r="D885" s="52" t="str">
        <f t="shared" si="104"/>
        <v>Pro-Tech Airflow ínvédő</v>
      </c>
      <c r="E885" s="52" t="s">
        <v>2828</v>
      </c>
      <c r="F885" s="52" t="str">
        <f t="shared" si="105"/>
        <v>NEOPRENE AIRFLOW TENDON BOOTS</v>
      </c>
      <c r="G885" s="52" t="s">
        <v>2953</v>
      </c>
      <c r="H885" s="116" t="str">
        <f t="shared" si="106"/>
        <v>Pro-Tech</v>
      </c>
      <c r="I885" s="35" t="s">
        <v>3004</v>
      </c>
      <c r="J885" s="53" t="str">
        <f t="shared" si="107"/>
        <v>Lófelszerelés</v>
      </c>
      <c r="K885" s="53" t="s">
        <v>3007</v>
      </c>
      <c r="L885" s="35" t="str">
        <f t="shared" si="108"/>
        <v>Láb- és patavédő</v>
      </c>
      <c r="M885" s="35" t="s">
        <v>3020</v>
      </c>
      <c r="N885" s="35" t="str">
        <f t="shared" si="109"/>
        <v>Ínvédő</v>
      </c>
      <c r="O885" s="35" t="s">
        <v>3021</v>
      </c>
      <c r="P885" s="35" t="str">
        <f t="shared" si="110"/>
        <v/>
      </c>
      <c r="Q885" s="35"/>
      <c r="R885" s="50" t="s">
        <v>3182</v>
      </c>
      <c r="S885" s="35" t="s">
        <v>2134</v>
      </c>
      <c r="T885" s="34">
        <v>0</v>
      </c>
      <c r="U885" s="35">
        <v>44.5</v>
      </c>
      <c r="V885" s="1" t="s">
        <v>2603</v>
      </c>
      <c r="W885" s="50">
        <v>0.5</v>
      </c>
      <c r="X885" s="35" t="str">
        <f>IFERROR(
    IF(ISNUMBER(MATCH(TRIM(CLEAN(SUBSTITUTE(SUBSTITUTE(Y885, CHAR(13), ""), CHAR(10), " "))), sizeList!A:A, 0)),
        INDEX(sizeList!B:B, MATCH(TRIM(CLEAN(SUBSTITUTE(SUBSTITUTE(Y885, CHAR(13), ""), CHAR(10), " "))), sizeList!A:A, 0)),
        IF(ISNUMBER(MATCH(Y885, sizeList!A:A, 0)),
            INDEX(sizeList!B:B, MATCH(Y885, sizeList!A:A, 0)),
            IF(ISNUMBER(MATCH(TRIM(CLEAN(SUBSTITUTE(SUBSTITUTE(Y885, CHAR(13), ""), CHAR(10), " "))), sizeList!B:B, 0)),
                INDEX(sizeList!B:B, MATCH(TRIM(CLEAN(SUBSTITUTE(SUBSTITUTE(Y885, CHAR(13), ""), CHAR(10), " "))), sizeList!B:B, 0)),
                IF(ISNUMBER(MATCH(Y885, sizeList!B:B, 0)),
                    INDEX(sizeList!B:B, MATCH(Y885, sizeList!B:B, 0)),
                    "")
            )
        )
    ),
    ""
)</f>
        <v>Póni</v>
      </c>
      <c r="Y885" s="35" t="s">
        <v>504</v>
      </c>
      <c r="Z885" s="35" t="s">
        <v>2652</v>
      </c>
      <c r="AA885" s="117" t="str">
        <f t="shared" si="111"/>
        <v>ROYAL BLUE</v>
      </c>
      <c r="AB885" s="7" t="str">
        <f>IF(AA885="", "", IFERROR(VLOOKUP(AA885, colorList!A:B,2,FALSE),""))</f>
        <v>királykék</v>
      </c>
      <c r="AC885" s="7" t="str">
        <f>IF(Z885="", "", IFERROR(VLOOKUP(Z885, colorList!A:B,2,FALSE),""))</f>
        <v>királykék</v>
      </c>
      <c r="AD885" s="7"/>
    </row>
    <row r="886" spans="1:30" ht="60" customHeight="1" x14ac:dyDescent="0.25">
      <c r="A886" s="47" t="s">
        <v>937</v>
      </c>
      <c r="B886" s="7" t="str" cm="1">
        <f t="array" ref="B886">ProcessN2(S886,A886,C886)</f>
        <v>PR00084_ROY</v>
      </c>
      <c r="C886" s="7" t="s">
        <v>1273</v>
      </c>
      <c r="D886" s="49" t="str">
        <f t="shared" si="104"/>
        <v>Pro-Tech Airflow ínvédő</v>
      </c>
      <c r="E886" s="49" t="s">
        <v>2828</v>
      </c>
      <c r="F886" s="52" t="str">
        <f t="shared" si="105"/>
        <v>NEOPRENE AIRFLOW TENDON BOOTS</v>
      </c>
      <c r="G886" s="49" t="s">
        <v>2953</v>
      </c>
      <c r="H886" s="116" t="str">
        <f t="shared" si="106"/>
        <v>Pro-Tech</v>
      </c>
      <c r="I886" s="34" t="s">
        <v>3004</v>
      </c>
      <c r="J886" s="47" t="str">
        <f t="shared" si="107"/>
        <v>Lófelszerelés</v>
      </c>
      <c r="K886" s="47" t="s">
        <v>3007</v>
      </c>
      <c r="L886" s="34" t="str">
        <f t="shared" si="108"/>
        <v>Láb- és patavédő</v>
      </c>
      <c r="M886" s="34" t="s">
        <v>3020</v>
      </c>
      <c r="N886" s="35" t="str">
        <f t="shared" si="109"/>
        <v>Ínvédő</v>
      </c>
      <c r="O886" s="35" t="s">
        <v>3021</v>
      </c>
      <c r="P886" s="34" t="str">
        <f t="shared" si="110"/>
        <v/>
      </c>
      <c r="Q886" s="34"/>
      <c r="R886" s="54" t="s">
        <v>3182</v>
      </c>
      <c r="S886" s="34" t="s">
        <v>2135</v>
      </c>
      <c r="T886" s="34">
        <v>0</v>
      </c>
      <c r="U886" s="34">
        <v>44.5</v>
      </c>
      <c r="V886" s="1" t="s">
        <v>2603</v>
      </c>
      <c r="W886" s="50">
        <v>0.5</v>
      </c>
      <c r="X886" s="34" t="str">
        <f>IFERROR(
    IF(ISNUMBER(MATCH(TRIM(CLEAN(SUBSTITUTE(SUBSTITUTE(Y886, CHAR(13), ""), CHAR(10), " "))), sizeList!A:A, 0)),
        INDEX(sizeList!B:B, MATCH(TRIM(CLEAN(SUBSTITUTE(SUBSTITUTE(Y886, CHAR(13), ""), CHAR(10), " "))), sizeList!A:A, 0)),
        IF(ISNUMBER(MATCH(Y886, sizeList!A:A, 0)),
            INDEX(sizeList!B:B, MATCH(Y886, sizeList!A:A, 0)),
            IF(ISNUMBER(MATCH(TRIM(CLEAN(SUBSTITUTE(SUBSTITUTE(Y886, CHAR(13), ""), CHAR(10), " "))), sizeList!B:B, 0)),
                INDEX(sizeList!B:B, MATCH(TRIM(CLEAN(SUBSTITUTE(SUBSTITUTE(Y886, CHAR(13), ""), CHAR(10), " "))), sizeList!B:B, 0)),
                IF(ISNUMBER(MATCH(Y886, sizeList!B:B, 0)),
                    INDEX(sizeList!B:B, MATCH(Y886, sizeList!B:B, 0)),
                    "")
            )
        )
    ),
    ""
)</f>
        <v>Cob</v>
      </c>
      <c r="Y886" s="34" t="s">
        <v>509</v>
      </c>
      <c r="Z886" s="34" t="s">
        <v>2652</v>
      </c>
      <c r="AA886" s="117" t="str">
        <f t="shared" si="111"/>
        <v>ROYAL BLUE</v>
      </c>
      <c r="AB886" s="7" t="str">
        <f>IF(AA886="", "", IFERROR(VLOOKUP(AA886, colorList!A:B,2,FALSE),""))</f>
        <v>királykék</v>
      </c>
      <c r="AC886" s="7" t="str">
        <f>IF(Z886="", "", IFERROR(VLOOKUP(Z886, colorList!A:B,2,FALSE),""))</f>
        <v>királykék</v>
      </c>
      <c r="AD886" s="7"/>
    </row>
    <row r="887" spans="1:30" ht="60" customHeight="1" x14ac:dyDescent="0.25">
      <c r="A887" s="47" t="s">
        <v>937</v>
      </c>
      <c r="B887" s="7" t="str" cm="1">
        <f t="array" ref="B887">ProcessN2(S887,A887,C887)</f>
        <v>PR00084_ROY</v>
      </c>
      <c r="C887" s="7" t="s">
        <v>1274</v>
      </c>
      <c r="D887" s="49" t="str">
        <f t="shared" si="104"/>
        <v>Pro-Tech Airflow ínvédő</v>
      </c>
      <c r="E887" s="49" t="s">
        <v>2828</v>
      </c>
      <c r="F887" s="52" t="str">
        <f t="shared" si="105"/>
        <v>NEOPRENE AIRFLOW TENDON BOOTS</v>
      </c>
      <c r="G887" s="49" t="s">
        <v>2953</v>
      </c>
      <c r="H887" s="116" t="str">
        <f t="shared" si="106"/>
        <v>Pro-Tech</v>
      </c>
      <c r="I887" s="34" t="s">
        <v>3004</v>
      </c>
      <c r="J887" s="47" t="str">
        <f t="shared" si="107"/>
        <v>Lófelszerelés</v>
      </c>
      <c r="K887" s="47" t="s">
        <v>3007</v>
      </c>
      <c r="L887" s="34" t="str">
        <f t="shared" si="108"/>
        <v>Láb- és patavédő</v>
      </c>
      <c r="M887" s="34" t="s">
        <v>3020</v>
      </c>
      <c r="N887" s="35" t="str">
        <f t="shared" si="109"/>
        <v>Ínvédő</v>
      </c>
      <c r="O887" s="35" t="s">
        <v>3021</v>
      </c>
      <c r="P887" s="34" t="str">
        <f t="shared" si="110"/>
        <v/>
      </c>
      <c r="Q887" s="34"/>
      <c r="R887" s="54" t="s">
        <v>3182</v>
      </c>
      <c r="S887" s="34" t="s">
        <v>2136</v>
      </c>
      <c r="T887" s="34">
        <v>0</v>
      </c>
      <c r="U887" s="34">
        <v>44.5</v>
      </c>
      <c r="V887" s="1" t="s">
        <v>2603</v>
      </c>
      <c r="W887" s="50">
        <v>0.5</v>
      </c>
      <c r="X887" s="34" t="str">
        <f>IFERROR(
    IF(ISNUMBER(MATCH(TRIM(CLEAN(SUBSTITUTE(SUBSTITUTE(Y887, CHAR(13), ""), CHAR(10), " "))), sizeList!A:A, 0)),
        INDEX(sizeList!B:B, MATCH(TRIM(CLEAN(SUBSTITUTE(SUBSTITUTE(Y887, CHAR(13), ""), CHAR(10), " "))), sizeList!A:A, 0)),
        IF(ISNUMBER(MATCH(Y887, sizeList!A:A, 0)),
            INDEX(sizeList!B:B, MATCH(Y887, sizeList!A:A, 0)),
            IF(ISNUMBER(MATCH(TRIM(CLEAN(SUBSTITUTE(SUBSTITUTE(Y887, CHAR(13), ""), CHAR(10), " "))), sizeList!B:B, 0)),
                INDEX(sizeList!B:B, MATCH(TRIM(CLEAN(SUBSTITUTE(SUBSTITUTE(Y887, CHAR(13), ""), CHAR(10), " "))), sizeList!B:B, 0)),
                IF(ISNUMBER(MATCH(Y887, sizeList!B:B, 0)),
                    INDEX(sizeList!B:B, MATCH(Y887, sizeList!B:B, 0)),
                    "")
            )
        )
    ),
    ""
)</f>
        <v>Full</v>
      </c>
      <c r="Y887" s="34" t="s">
        <v>515</v>
      </c>
      <c r="Z887" s="34" t="s">
        <v>2652</v>
      </c>
      <c r="AA887" s="117" t="str">
        <f t="shared" si="111"/>
        <v>ROYAL BLUE</v>
      </c>
      <c r="AB887" s="7" t="str">
        <f>IF(AA887="", "", IFERROR(VLOOKUP(AA887, colorList!A:B,2,FALSE),""))</f>
        <v>királykék</v>
      </c>
      <c r="AC887" s="7" t="str">
        <f>IF(Z887="", "", IFERROR(VLOOKUP(Z887, colorList!A:B,2,FALSE),""))</f>
        <v>királykék</v>
      </c>
      <c r="AD887" s="7"/>
    </row>
    <row r="888" spans="1:30" ht="60" customHeight="1" x14ac:dyDescent="0.25">
      <c r="A888" s="47" t="s">
        <v>937</v>
      </c>
      <c r="B888" s="7" t="str" cm="1">
        <f t="array" ref="B888">ProcessN2(S888,A888,C888)</f>
        <v>PR00084_TM</v>
      </c>
      <c r="C888" s="7" t="s">
        <v>1209</v>
      </c>
      <c r="D888" s="49" t="str">
        <f t="shared" si="104"/>
        <v>Pro-Tech Airflow ínvédő</v>
      </c>
      <c r="E888" s="49" t="s">
        <v>2828</v>
      </c>
      <c r="F888" s="52" t="str">
        <f t="shared" si="105"/>
        <v>NEOPRENE AIRFLOW TENDON BOOTS</v>
      </c>
      <c r="G888" s="49" t="s">
        <v>2953</v>
      </c>
      <c r="H888" s="116" t="str">
        <f t="shared" si="106"/>
        <v>Pro-Tech</v>
      </c>
      <c r="I888" s="34" t="s">
        <v>3004</v>
      </c>
      <c r="J888" s="47" t="str">
        <f t="shared" si="107"/>
        <v>Lófelszerelés</v>
      </c>
      <c r="K888" s="47" t="s">
        <v>3007</v>
      </c>
      <c r="L888" s="34" t="str">
        <f t="shared" si="108"/>
        <v>Láb- és patavédő</v>
      </c>
      <c r="M888" s="34" t="s">
        <v>3020</v>
      </c>
      <c r="N888" s="35" t="str">
        <f t="shared" si="109"/>
        <v>Ínvédő</v>
      </c>
      <c r="O888" s="35" t="s">
        <v>3021</v>
      </c>
      <c r="P888" s="34" t="str">
        <f t="shared" si="110"/>
        <v/>
      </c>
      <c r="Q888" s="34"/>
      <c r="R888" s="54" t="s">
        <v>3182</v>
      </c>
      <c r="S888" s="34" t="s">
        <v>2137</v>
      </c>
      <c r="T888" s="34">
        <v>0</v>
      </c>
      <c r="U888" s="34">
        <v>44.5</v>
      </c>
      <c r="V888" s="1" t="s">
        <v>2603</v>
      </c>
      <c r="W888" s="50">
        <v>0.5</v>
      </c>
      <c r="X888" s="34" t="str">
        <f>IFERROR(
    IF(ISNUMBER(MATCH(TRIM(CLEAN(SUBSTITUTE(SUBSTITUTE(Y888, CHAR(13), ""), CHAR(10), " "))), sizeList!A:A, 0)),
        INDEX(sizeList!B:B, MATCH(TRIM(CLEAN(SUBSTITUTE(SUBSTITUTE(Y888, CHAR(13), ""), CHAR(10), " "))), sizeList!A:A, 0)),
        IF(ISNUMBER(MATCH(Y888, sizeList!A:A, 0)),
            INDEX(sizeList!B:B, MATCH(Y888, sizeList!A:A, 0)),
            IF(ISNUMBER(MATCH(TRIM(CLEAN(SUBSTITUTE(SUBSTITUTE(Y888, CHAR(13), ""), CHAR(10), " "))), sizeList!B:B, 0)),
                INDEX(sizeList!B:B, MATCH(TRIM(CLEAN(SUBSTITUTE(SUBSTITUTE(Y888, CHAR(13), ""), CHAR(10), " "))), sizeList!B:B, 0)),
                IF(ISNUMBER(MATCH(Y888, sizeList!B:B, 0)),
                    INDEX(sizeList!B:B, MATCH(Y888, sizeList!B:B, 0)),
                    "")
            )
        )
    ),
    ""
)</f>
        <v>Póni</v>
      </c>
      <c r="Y888" s="34" t="s">
        <v>504</v>
      </c>
      <c r="Z888" s="34" t="s">
        <v>2605</v>
      </c>
      <c r="AA888" s="117" t="str">
        <f t="shared" si="111"/>
        <v>DARK BROWN</v>
      </c>
      <c r="AB888" s="7" t="str">
        <f>IF(AA888="", "", IFERROR(VLOOKUP(AA888, colorList!A:B,2,FALSE),""))</f>
        <v>sötétbarna</v>
      </c>
      <c r="AC888" s="7" t="str">
        <f>IF(Z888="", "", IFERROR(VLOOKUP(Z888, colorList!A:B,2,FALSE),""))</f>
        <v>sötétbarna</v>
      </c>
      <c r="AD888" s="7"/>
    </row>
    <row r="889" spans="1:30" ht="60" customHeight="1" x14ac:dyDescent="0.25">
      <c r="A889" s="53" t="s">
        <v>937</v>
      </c>
      <c r="B889" s="7" t="str" cm="1">
        <f t="array" ref="B889">ProcessN2(S889,A889,C889)</f>
        <v>PR00084_TM</v>
      </c>
      <c r="C889" s="7" t="s">
        <v>1210</v>
      </c>
      <c r="D889" s="52" t="str">
        <f t="shared" si="104"/>
        <v>Pro-Tech Airflow ínvédő</v>
      </c>
      <c r="E889" s="52" t="s">
        <v>2828</v>
      </c>
      <c r="F889" s="52" t="str">
        <f t="shared" si="105"/>
        <v>NEOPRENE AIRFLOW TENDON BOOTS</v>
      </c>
      <c r="G889" s="52" t="s">
        <v>2953</v>
      </c>
      <c r="H889" s="116" t="str">
        <f t="shared" si="106"/>
        <v>Pro-Tech</v>
      </c>
      <c r="I889" s="35" t="s">
        <v>3004</v>
      </c>
      <c r="J889" s="53" t="str">
        <f t="shared" si="107"/>
        <v>Lófelszerelés</v>
      </c>
      <c r="K889" s="53" t="s">
        <v>3007</v>
      </c>
      <c r="L889" s="35" t="str">
        <f t="shared" si="108"/>
        <v>Láb- és patavédő</v>
      </c>
      <c r="M889" s="35" t="s">
        <v>3020</v>
      </c>
      <c r="N889" s="35" t="str">
        <f t="shared" si="109"/>
        <v>Ínvédő</v>
      </c>
      <c r="O889" s="35" t="s">
        <v>3021</v>
      </c>
      <c r="P889" s="35" t="str">
        <f t="shared" si="110"/>
        <v/>
      </c>
      <c r="Q889" s="35"/>
      <c r="R889" s="50" t="s">
        <v>3182</v>
      </c>
      <c r="S889" s="35" t="s">
        <v>2138</v>
      </c>
      <c r="T889" s="34">
        <v>0</v>
      </c>
      <c r="U889" s="35">
        <v>44.5</v>
      </c>
      <c r="V889" s="1" t="s">
        <v>2603</v>
      </c>
      <c r="W889" s="50">
        <v>0.5</v>
      </c>
      <c r="X889" s="35" t="str">
        <f>IFERROR(
    IF(ISNUMBER(MATCH(TRIM(CLEAN(SUBSTITUTE(SUBSTITUTE(Y889, CHAR(13), ""), CHAR(10), " "))), sizeList!A:A, 0)),
        INDEX(sizeList!B:B, MATCH(TRIM(CLEAN(SUBSTITUTE(SUBSTITUTE(Y889, CHAR(13), ""), CHAR(10), " "))), sizeList!A:A, 0)),
        IF(ISNUMBER(MATCH(Y889, sizeList!A:A, 0)),
            INDEX(sizeList!B:B, MATCH(Y889, sizeList!A:A, 0)),
            IF(ISNUMBER(MATCH(TRIM(CLEAN(SUBSTITUTE(SUBSTITUTE(Y889, CHAR(13), ""), CHAR(10), " "))), sizeList!B:B, 0)),
                INDEX(sizeList!B:B, MATCH(TRIM(CLEAN(SUBSTITUTE(SUBSTITUTE(Y889, CHAR(13), ""), CHAR(10), " "))), sizeList!B:B, 0)),
                IF(ISNUMBER(MATCH(Y889, sizeList!B:B, 0)),
                    INDEX(sizeList!B:B, MATCH(Y889, sizeList!B:B, 0)),
                    "")
            )
        )
    ),
    ""
)</f>
        <v>Cob</v>
      </c>
      <c r="Y889" s="35" t="s">
        <v>509</v>
      </c>
      <c r="Z889" s="35" t="s">
        <v>2605</v>
      </c>
      <c r="AA889" s="117" t="str">
        <f t="shared" si="111"/>
        <v>DARK BROWN</v>
      </c>
      <c r="AB889" s="7" t="str">
        <f>IF(AA889="", "", IFERROR(VLOOKUP(AA889, colorList!A:B,2,FALSE),""))</f>
        <v>sötétbarna</v>
      </c>
      <c r="AC889" s="7" t="str">
        <f>IF(Z889="", "", IFERROR(VLOOKUP(Z889, colorList!A:B,2,FALSE),""))</f>
        <v>sötétbarna</v>
      </c>
      <c r="AD889" s="7"/>
    </row>
    <row r="890" spans="1:30" ht="60" customHeight="1" x14ac:dyDescent="0.25">
      <c r="A890" s="53" t="s">
        <v>937</v>
      </c>
      <c r="B890" s="7" t="str" cm="1">
        <f t="array" ref="B890">ProcessN2(S890,A890,C890)</f>
        <v>PR00084_TM</v>
      </c>
      <c r="C890" s="7" t="s">
        <v>1211</v>
      </c>
      <c r="D890" s="52" t="str">
        <f t="shared" si="104"/>
        <v>Pro-Tech Airflow ínvédő</v>
      </c>
      <c r="E890" s="52" t="s">
        <v>2828</v>
      </c>
      <c r="F890" s="52" t="str">
        <f t="shared" si="105"/>
        <v>NEOPRENE AIRFLOW TENDON BOOTS</v>
      </c>
      <c r="G890" s="52" t="s">
        <v>2953</v>
      </c>
      <c r="H890" s="116" t="str">
        <f t="shared" si="106"/>
        <v>Pro-Tech</v>
      </c>
      <c r="I890" s="35" t="s">
        <v>3004</v>
      </c>
      <c r="J890" s="53" t="str">
        <f t="shared" si="107"/>
        <v>Lófelszerelés</v>
      </c>
      <c r="K890" s="53" t="s">
        <v>3007</v>
      </c>
      <c r="L890" s="35" t="str">
        <f t="shared" si="108"/>
        <v>Láb- és patavédő</v>
      </c>
      <c r="M890" s="35" t="s">
        <v>3020</v>
      </c>
      <c r="N890" s="35" t="str">
        <f t="shared" si="109"/>
        <v>Ínvédő</v>
      </c>
      <c r="O890" s="35" t="s">
        <v>3021</v>
      </c>
      <c r="P890" s="35" t="str">
        <f t="shared" si="110"/>
        <v/>
      </c>
      <c r="Q890" s="35"/>
      <c r="R890" s="50" t="s">
        <v>3182</v>
      </c>
      <c r="S890" s="35" t="s">
        <v>2139</v>
      </c>
      <c r="T890" s="34">
        <v>0</v>
      </c>
      <c r="U890" s="35">
        <v>44.5</v>
      </c>
      <c r="V890" s="1" t="s">
        <v>2603</v>
      </c>
      <c r="W890" s="50">
        <v>0.5</v>
      </c>
      <c r="X890" s="35" t="str">
        <f>IFERROR(
    IF(ISNUMBER(MATCH(TRIM(CLEAN(SUBSTITUTE(SUBSTITUTE(Y890, CHAR(13), ""), CHAR(10), " "))), sizeList!A:A, 0)),
        INDEX(sizeList!B:B, MATCH(TRIM(CLEAN(SUBSTITUTE(SUBSTITUTE(Y890, CHAR(13), ""), CHAR(10), " "))), sizeList!A:A, 0)),
        IF(ISNUMBER(MATCH(Y890, sizeList!A:A, 0)),
            INDEX(sizeList!B:B, MATCH(Y890, sizeList!A:A, 0)),
            IF(ISNUMBER(MATCH(TRIM(CLEAN(SUBSTITUTE(SUBSTITUTE(Y890, CHAR(13), ""), CHAR(10), " "))), sizeList!B:B, 0)),
                INDEX(sizeList!B:B, MATCH(TRIM(CLEAN(SUBSTITUTE(SUBSTITUTE(Y890, CHAR(13), ""), CHAR(10), " "))), sizeList!B:B, 0)),
                IF(ISNUMBER(MATCH(Y890, sizeList!B:B, 0)),
                    INDEX(sizeList!B:B, MATCH(Y890, sizeList!B:B, 0)),
                    "")
            )
        )
    ),
    ""
)</f>
        <v>Full</v>
      </c>
      <c r="Y890" s="35" t="s">
        <v>515</v>
      </c>
      <c r="Z890" s="35" t="s">
        <v>2605</v>
      </c>
      <c r="AA890" s="117" t="str">
        <f t="shared" si="111"/>
        <v>DARK BROWN</v>
      </c>
      <c r="AB890" s="7" t="str">
        <f>IF(AA890="", "", IFERROR(VLOOKUP(AA890, colorList!A:B,2,FALSE),""))</f>
        <v>sötétbarna</v>
      </c>
      <c r="AC890" s="7" t="str">
        <f>IF(Z890="", "", IFERROR(VLOOKUP(Z890, colorList!A:B,2,FALSE),""))</f>
        <v>sötétbarna</v>
      </c>
      <c r="AD890" s="7"/>
    </row>
    <row r="891" spans="1:30" ht="60" customHeight="1" x14ac:dyDescent="0.25">
      <c r="A891" s="53" t="s">
        <v>938</v>
      </c>
      <c r="B891" s="7" t="str" cm="1">
        <f t="array" ref="B891">ProcessN2(S891,A891,C891)</f>
        <v>PR00085_BK</v>
      </c>
      <c r="C891" s="7" t="s">
        <v>1203</v>
      </c>
      <c r="D891" s="52" t="str">
        <f t="shared" si="104"/>
        <v>Pro-Tech Airflow bokavédő</v>
      </c>
      <c r="E891" s="52" t="s">
        <v>2829</v>
      </c>
      <c r="F891" s="52" t="str">
        <f t="shared" si="105"/>
        <v>NEOPRENE AIRFLOW FETLOCK BOOTS</v>
      </c>
      <c r="G891" s="52" t="s">
        <v>2954</v>
      </c>
      <c r="H891" s="116" t="str">
        <f t="shared" si="106"/>
        <v>Pro-Tech</v>
      </c>
      <c r="I891" s="35" t="s">
        <v>3004</v>
      </c>
      <c r="J891" s="53" t="str">
        <f t="shared" si="107"/>
        <v>Lófelszerelés</v>
      </c>
      <c r="K891" s="53" t="s">
        <v>3007</v>
      </c>
      <c r="L891" s="35" t="str">
        <f t="shared" si="108"/>
        <v>Láb- és patavédő</v>
      </c>
      <c r="M891" s="35" t="s">
        <v>3020</v>
      </c>
      <c r="N891" s="35" t="str">
        <f t="shared" si="109"/>
        <v>Bokavédő</v>
      </c>
      <c r="O891" s="35" t="s">
        <v>3022</v>
      </c>
      <c r="P891" s="35" t="str">
        <f t="shared" si="110"/>
        <v/>
      </c>
      <c r="Q891" s="35"/>
      <c r="R891" s="50" t="s">
        <v>3183</v>
      </c>
      <c r="S891" s="35" t="s">
        <v>2140</v>
      </c>
      <c r="T891" s="34">
        <v>0</v>
      </c>
      <c r="U891" s="35">
        <v>35</v>
      </c>
      <c r="V891" s="1" t="s">
        <v>2603</v>
      </c>
      <c r="W891" s="50">
        <v>0.5</v>
      </c>
      <c r="X891" s="35" t="str">
        <f>IFERROR(
    IF(ISNUMBER(MATCH(TRIM(CLEAN(SUBSTITUTE(SUBSTITUTE(Y891, CHAR(13), ""), CHAR(10), " "))), sizeList!A:A, 0)),
        INDEX(sizeList!B:B, MATCH(TRIM(CLEAN(SUBSTITUTE(SUBSTITUTE(Y891, CHAR(13), ""), CHAR(10), " "))), sizeList!A:A, 0)),
        IF(ISNUMBER(MATCH(Y891, sizeList!A:A, 0)),
            INDEX(sizeList!B:B, MATCH(Y891, sizeList!A:A, 0)),
            IF(ISNUMBER(MATCH(TRIM(CLEAN(SUBSTITUTE(SUBSTITUTE(Y891, CHAR(13), ""), CHAR(10), " "))), sizeList!B:B, 0)),
                INDEX(sizeList!B:B, MATCH(TRIM(CLEAN(SUBSTITUTE(SUBSTITUTE(Y891, CHAR(13), ""), CHAR(10), " "))), sizeList!B:B, 0)),
                IF(ISNUMBER(MATCH(Y891, sizeList!B:B, 0)),
                    INDEX(sizeList!B:B, MATCH(Y891, sizeList!B:B, 0)),
                    "")
            )
        )
    ),
    ""
)</f>
        <v>Póni</v>
      </c>
      <c r="Y891" s="35" t="s">
        <v>504</v>
      </c>
      <c r="Z891" s="35" t="s">
        <v>2604</v>
      </c>
      <c r="AA891" s="117" t="str">
        <f t="shared" si="111"/>
        <v>BLACK</v>
      </c>
      <c r="AB891" s="7" t="str">
        <f>IF(AA891="", "", IFERROR(VLOOKUP(AA891, colorList!A:B,2,FALSE),""))</f>
        <v>fekete</v>
      </c>
      <c r="AC891" s="7" t="str">
        <f>IF(Z891="", "", IFERROR(VLOOKUP(Z891, colorList!A:B,2,FALSE),""))</f>
        <v>fekete</v>
      </c>
      <c r="AD891" s="7"/>
    </row>
    <row r="892" spans="1:30" ht="60" customHeight="1" x14ac:dyDescent="0.25">
      <c r="A892" s="53" t="s">
        <v>938</v>
      </c>
      <c r="B892" s="7" t="str" cm="1">
        <f t="array" ref="B892">ProcessN2(S892,A892,C892)</f>
        <v>PR00085_BK</v>
      </c>
      <c r="C892" s="7" t="s">
        <v>1204</v>
      </c>
      <c r="D892" s="52" t="str">
        <f t="shared" si="104"/>
        <v>Pro-Tech Airflow bokavédő</v>
      </c>
      <c r="E892" s="52" t="s">
        <v>2829</v>
      </c>
      <c r="F892" s="52" t="str">
        <f t="shared" si="105"/>
        <v>NEOPRENE AIRFLOW FETLOCK BOOTS</v>
      </c>
      <c r="G892" s="52" t="s">
        <v>2954</v>
      </c>
      <c r="H892" s="116" t="str">
        <f t="shared" si="106"/>
        <v>Pro-Tech</v>
      </c>
      <c r="I892" s="35" t="s">
        <v>3004</v>
      </c>
      <c r="J892" s="53" t="str">
        <f t="shared" si="107"/>
        <v>Lófelszerelés</v>
      </c>
      <c r="K892" s="53" t="s">
        <v>3007</v>
      </c>
      <c r="L892" s="35" t="str">
        <f t="shared" si="108"/>
        <v>Láb- és patavédő</v>
      </c>
      <c r="M892" s="35" t="s">
        <v>3020</v>
      </c>
      <c r="N892" s="35" t="str">
        <f t="shared" si="109"/>
        <v>Bokavédő</v>
      </c>
      <c r="O892" s="35" t="s">
        <v>3022</v>
      </c>
      <c r="P892" s="35" t="str">
        <f t="shared" si="110"/>
        <v/>
      </c>
      <c r="Q892" s="35"/>
      <c r="R892" s="50" t="s">
        <v>3183</v>
      </c>
      <c r="S892" s="35" t="s">
        <v>2141</v>
      </c>
      <c r="T892" s="34">
        <v>0</v>
      </c>
      <c r="U892" s="35">
        <v>35</v>
      </c>
      <c r="V892" s="1" t="s">
        <v>2603</v>
      </c>
      <c r="W892" s="50">
        <v>0.5</v>
      </c>
      <c r="X892" s="35" t="str">
        <f>IFERROR(
    IF(ISNUMBER(MATCH(TRIM(CLEAN(SUBSTITUTE(SUBSTITUTE(Y892, CHAR(13), ""), CHAR(10), " "))), sizeList!A:A, 0)),
        INDEX(sizeList!B:B, MATCH(TRIM(CLEAN(SUBSTITUTE(SUBSTITUTE(Y892, CHAR(13), ""), CHAR(10), " "))), sizeList!A:A, 0)),
        IF(ISNUMBER(MATCH(Y892, sizeList!A:A, 0)),
            INDEX(sizeList!B:B, MATCH(Y892, sizeList!A:A, 0)),
            IF(ISNUMBER(MATCH(TRIM(CLEAN(SUBSTITUTE(SUBSTITUTE(Y892, CHAR(13), ""), CHAR(10), " "))), sizeList!B:B, 0)),
                INDEX(sizeList!B:B, MATCH(TRIM(CLEAN(SUBSTITUTE(SUBSTITUTE(Y892, CHAR(13), ""), CHAR(10), " "))), sizeList!B:B, 0)),
                IF(ISNUMBER(MATCH(Y892, sizeList!B:B, 0)),
                    INDEX(sizeList!B:B, MATCH(Y892, sizeList!B:B, 0)),
                    "")
            )
        )
    ),
    ""
)</f>
        <v>Cob</v>
      </c>
      <c r="Y892" s="35" t="s">
        <v>509</v>
      </c>
      <c r="Z892" s="35" t="s">
        <v>2604</v>
      </c>
      <c r="AA892" s="117" t="str">
        <f t="shared" si="111"/>
        <v>BLACK</v>
      </c>
      <c r="AB892" s="7" t="str">
        <f>IF(AA892="", "", IFERROR(VLOOKUP(AA892, colorList!A:B,2,FALSE),""))</f>
        <v>fekete</v>
      </c>
      <c r="AC892" s="7" t="str">
        <f>IF(Z892="", "", IFERROR(VLOOKUP(Z892, colorList!A:B,2,FALSE),""))</f>
        <v>fekete</v>
      </c>
      <c r="AD892" s="7"/>
    </row>
    <row r="893" spans="1:30" ht="60" customHeight="1" x14ac:dyDescent="0.25">
      <c r="A893" s="53" t="s">
        <v>938</v>
      </c>
      <c r="B893" s="7" t="str" cm="1">
        <f t="array" ref="B893">ProcessN2(S893,A893,C893)</f>
        <v>PR00085_BK</v>
      </c>
      <c r="C893" s="7" t="s">
        <v>1205</v>
      </c>
      <c r="D893" s="52" t="str">
        <f t="shared" si="104"/>
        <v>Pro-Tech Airflow bokavédő</v>
      </c>
      <c r="E893" s="52" t="s">
        <v>2829</v>
      </c>
      <c r="F893" s="52" t="str">
        <f t="shared" si="105"/>
        <v>NEOPRENE AIRFLOW FETLOCK BOOTS</v>
      </c>
      <c r="G893" s="52" t="s">
        <v>2954</v>
      </c>
      <c r="H893" s="116" t="str">
        <f t="shared" si="106"/>
        <v>Pro-Tech</v>
      </c>
      <c r="I893" s="35" t="s">
        <v>3004</v>
      </c>
      <c r="J893" s="53" t="str">
        <f t="shared" si="107"/>
        <v>Lófelszerelés</v>
      </c>
      <c r="K893" s="53" t="s">
        <v>3007</v>
      </c>
      <c r="L893" s="35" t="str">
        <f t="shared" si="108"/>
        <v>Láb- és patavédő</v>
      </c>
      <c r="M893" s="35" t="s">
        <v>3020</v>
      </c>
      <c r="N893" s="35" t="str">
        <f t="shared" si="109"/>
        <v>Bokavédő</v>
      </c>
      <c r="O893" s="35" t="s">
        <v>3022</v>
      </c>
      <c r="P893" s="35" t="str">
        <f t="shared" si="110"/>
        <v/>
      </c>
      <c r="Q893" s="35"/>
      <c r="R893" s="50" t="s">
        <v>3183</v>
      </c>
      <c r="S893" s="35" t="s">
        <v>2142</v>
      </c>
      <c r="T893" s="34">
        <v>0</v>
      </c>
      <c r="U893" s="35">
        <v>35</v>
      </c>
      <c r="V893" s="1" t="s">
        <v>2603</v>
      </c>
      <c r="W893" s="50">
        <v>0.5</v>
      </c>
      <c r="X893" s="35" t="str">
        <f>IFERROR(
    IF(ISNUMBER(MATCH(TRIM(CLEAN(SUBSTITUTE(SUBSTITUTE(Y893, CHAR(13), ""), CHAR(10), " "))), sizeList!A:A, 0)),
        INDEX(sizeList!B:B, MATCH(TRIM(CLEAN(SUBSTITUTE(SUBSTITUTE(Y893, CHAR(13), ""), CHAR(10), " "))), sizeList!A:A, 0)),
        IF(ISNUMBER(MATCH(Y893, sizeList!A:A, 0)),
            INDEX(sizeList!B:B, MATCH(Y893, sizeList!A:A, 0)),
            IF(ISNUMBER(MATCH(TRIM(CLEAN(SUBSTITUTE(SUBSTITUTE(Y893, CHAR(13), ""), CHAR(10), " "))), sizeList!B:B, 0)),
                INDEX(sizeList!B:B, MATCH(TRIM(CLEAN(SUBSTITUTE(SUBSTITUTE(Y893, CHAR(13), ""), CHAR(10), " "))), sizeList!B:B, 0)),
                IF(ISNUMBER(MATCH(Y893, sizeList!B:B, 0)),
                    INDEX(sizeList!B:B, MATCH(Y893, sizeList!B:B, 0)),
                    "")
            )
        )
    ),
    ""
)</f>
        <v>Full</v>
      </c>
      <c r="Y893" s="35" t="s">
        <v>515</v>
      </c>
      <c r="Z893" s="35" t="s">
        <v>2604</v>
      </c>
      <c r="AA893" s="117" t="str">
        <f t="shared" si="111"/>
        <v>BLACK</v>
      </c>
      <c r="AB893" s="7" t="str">
        <f>IF(AA893="", "", IFERROR(VLOOKUP(AA893, colorList!A:B,2,FALSE),""))</f>
        <v>fekete</v>
      </c>
      <c r="AC893" s="7" t="str">
        <f>IF(Z893="", "", IFERROR(VLOOKUP(Z893, colorList!A:B,2,FALSE),""))</f>
        <v>fekete</v>
      </c>
      <c r="AD893" s="7"/>
    </row>
    <row r="894" spans="1:30" ht="60" customHeight="1" x14ac:dyDescent="0.25">
      <c r="A894" s="53" t="s">
        <v>938</v>
      </c>
      <c r="B894" s="7" t="str" cm="1">
        <f t="array" ref="B894">ProcessN2(S894,A894,C894)</f>
        <v>PR00085_ROY</v>
      </c>
      <c r="C894" s="7" t="s">
        <v>1272</v>
      </c>
      <c r="D894" s="52" t="str">
        <f t="shared" si="104"/>
        <v>Pro-Tech Airflow bokavédő</v>
      </c>
      <c r="E894" s="52" t="s">
        <v>2829</v>
      </c>
      <c r="F894" s="52" t="str">
        <f t="shared" si="105"/>
        <v>NEOPRENE AIRFLOW FETLOCK BOOTS</v>
      </c>
      <c r="G894" s="52" t="s">
        <v>2954</v>
      </c>
      <c r="H894" s="116" t="str">
        <f t="shared" si="106"/>
        <v>Pro-Tech</v>
      </c>
      <c r="I894" s="35" t="s">
        <v>3004</v>
      </c>
      <c r="J894" s="53" t="str">
        <f t="shared" si="107"/>
        <v>Lófelszerelés</v>
      </c>
      <c r="K894" s="53" t="s">
        <v>3007</v>
      </c>
      <c r="L894" s="35" t="str">
        <f t="shared" si="108"/>
        <v>Láb- és patavédő</v>
      </c>
      <c r="M894" s="35" t="s">
        <v>3020</v>
      </c>
      <c r="N894" s="35" t="str">
        <f t="shared" si="109"/>
        <v>Bokavédő</v>
      </c>
      <c r="O894" s="35" t="s">
        <v>3022</v>
      </c>
      <c r="P894" s="35" t="str">
        <f t="shared" si="110"/>
        <v/>
      </c>
      <c r="Q894" s="35"/>
      <c r="R894" s="50" t="s">
        <v>3183</v>
      </c>
      <c r="S894" s="35" t="s">
        <v>2143</v>
      </c>
      <c r="T894" s="34">
        <v>0</v>
      </c>
      <c r="U894" s="35">
        <v>35</v>
      </c>
      <c r="V894" s="1" t="s">
        <v>2603</v>
      </c>
      <c r="W894" s="50">
        <v>0.5</v>
      </c>
      <c r="X894" s="35" t="str">
        <f>IFERROR(
    IF(ISNUMBER(MATCH(TRIM(CLEAN(SUBSTITUTE(SUBSTITUTE(Y894, CHAR(13), ""), CHAR(10), " "))), sizeList!A:A, 0)),
        INDEX(sizeList!B:B, MATCH(TRIM(CLEAN(SUBSTITUTE(SUBSTITUTE(Y894, CHAR(13), ""), CHAR(10), " "))), sizeList!A:A, 0)),
        IF(ISNUMBER(MATCH(Y894, sizeList!A:A, 0)),
            INDEX(sizeList!B:B, MATCH(Y894, sizeList!A:A, 0)),
            IF(ISNUMBER(MATCH(TRIM(CLEAN(SUBSTITUTE(SUBSTITUTE(Y894, CHAR(13), ""), CHAR(10), " "))), sizeList!B:B, 0)),
                INDEX(sizeList!B:B, MATCH(TRIM(CLEAN(SUBSTITUTE(SUBSTITUTE(Y894, CHAR(13), ""), CHAR(10), " "))), sizeList!B:B, 0)),
                IF(ISNUMBER(MATCH(Y894, sizeList!B:B, 0)),
                    INDEX(sizeList!B:B, MATCH(Y894, sizeList!B:B, 0)),
                    "")
            )
        )
    ),
    ""
)</f>
        <v>Póni</v>
      </c>
      <c r="Y894" s="35" t="s">
        <v>504</v>
      </c>
      <c r="Z894" s="35" t="s">
        <v>2652</v>
      </c>
      <c r="AA894" s="117" t="str">
        <f t="shared" si="111"/>
        <v>ROYAL BLUE</v>
      </c>
      <c r="AB894" s="7" t="str">
        <f>IF(AA894="", "", IFERROR(VLOOKUP(AA894, colorList!A:B,2,FALSE),""))</f>
        <v>királykék</v>
      </c>
      <c r="AC894" s="7" t="str">
        <f>IF(Z894="", "", IFERROR(VLOOKUP(Z894, colorList!A:B,2,FALSE),""))</f>
        <v>királykék</v>
      </c>
      <c r="AD894" s="7"/>
    </row>
    <row r="895" spans="1:30" ht="60" customHeight="1" x14ac:dyDescent="0.25">
      <c r="A895" s="53" t="s">
        <v>938</v>
      </c>
      <c r="B895" s="7" t="str" cm="1">
        <f t="array" ref="B895">ProcessN2(S895,A895,C895)</f>
        <v>PR00085_ROY</v>
      </c>
      <c r="C895" s="7" t="s">
        <v>1273</v>
      </c>
      <c r="D895" s="52" t="str">
        <f t="shared" si="104"/>
        <v>Pro-Tech Airflow bokavédő</v>
      </c>
      <c r="E895" s="52" t="s">
        <v>2829</v>
      </c>
      <c r="F895" s="52" t="str">
        <f t="shared" si="105"/>
        <v>NEOPRENE AIRFLOW FETLOCK BOOTS</v>
      </c>
      <c r="G895" s="52" t="s">
        <v>2954</v>
      </c>
      <c r="H895" s="116" t="str">
        <f t="shared" si="106"/>
        <v>Pro-Tech</v>
      </c>
      <c r="I895" s="35" t="s">
        <v>3004</v>
      </c>
      <c r="J895" s="53" t="str">
        <f t="shared" si="107"/>
        <v>Lófelszerelés</v>
      </c>
      <c r="K895" s="53" t="s">
        <v>3007</v>
      </c>
      <c r="L895" s="35" t="str">
        <f t="shared" si="108"/>
        <v>Láb- és patavédő</v>
      </c>
      <c r="M895" s="35" t="s">
        <v>3020</v>
      </c>
      <c r="N895" s="35" t="str">
        <f t="shared" si="109"/>
        <v>Bokavédő</v>
      </c>
      <c r="O895" s="35" t="s">
        <v>3022</v>
      </c>
      <c r="P895" s="35" t="str">
        <f t="shared" si="110"/>
        <v/>
      </c>
      <c r="Q895" s="35"/>
      <c r="R895" s="50" t="s">
        <v>3183</v>
      </c>
      <c r="S895" s="35" t="s">
        <v>2144</v>
      </c>
      <c r="T895" s="34">
        <v>0</v>
      </c>
      <c r="U895" s="35">
        <v>35</v>
      </c>
      <c r="V895" s="1" t="s">
        <v>2603</v>
      </c>
      <c r="W895" s="50">
        <v>0.5</v>
      </c>
      <c r="X895" s="35" t="str">
        <f>IFERROR(
    IF(ISNUMBER(MATCH(TRIM(CLEAN(SUBSTITUTE(SUBSTITUTE(Y895, CHAR(13), ""), CHAR(10), " "))), sizeList!A:A, 0)),
        INDEX(sizeList!B:B, MATCH(TRIM(CLEAN(SUBSTITUTE(SUBSTITUTE(Y895, CHAR(13), ""), CHAR(10), " "))), sizeList!A:A, 0)),
        IF(ISNUMBER(MATCH(Y895, sizeList!A:A, 0)),
            INDEX(sizeList!B:B, MATCH(Y895, sizeList!A:A, 0)),
            IF(ISNUMBER(MATCH(TRIM(CLEAN(SUBSTITUTE(SUBSTITUTE(Y895, CHAR(13), ""), CHAR(10), " "))), sizeList!B:B, 0)),
                INDEX(sizeList!B:B, MATCH(TRIM(CLEAN(SUBSTITUTE(SUBSTITUTE(Y895, CHAR(13), ""), CHAR(10), " "))), sizeList!B:B, 0)),
                IF(ISNUMBER(MATCH(Y895, sizeList!B:B, 0)),
                    INDEX(sizeList!B:B, MATCH(Y895, sizeList!B:B, 0)),
                    "")
            )
        )
    ),
    ""
)</f>
        <v>Cob</v>
      </c>
      <c r="Y895" s="35" t="s">
        <v>509</v>
      </c>
      <c r="Z895" s="35" t="s">
        <v>2652</v>
      </c>
      <c r="AA895" s="117" t="str">
        <f t="shared" si="111"/>
        <v>ROYAL BLUE</v>
      </c>
      <c r="AB895" s="7" t="str">
        <f>IF(AA895="", "", IFERROR(VLOOKUP(AA895, colorList!A:B,2,FALSE),""))</f>
        <v>királykék</v>
      </c>
      <c r="AC895" s="7" t="str">
        <f>IF(Z895="", "", IFERROR(VLOOKUP(Z895, colorList!A:B,2,FALSE),""))</f>
        <v>királykék</v>
      </c>
      <c r="AD895" s="7"/>
    </row>
    <row r="896" spans="1:30" ht="60" customHeight="1" x14ac:dyDescent="0.25">
      <c r="A896" s="53" t="s">
        <v>938</v>
      </c>
      <c r="B896" s="7" t="str" cm="1">
        <f t="array" ref="B896">ProcessN2(S896,A896,C896)</f>
        <v>PR00085_ROY</v>
      </c>
      <c r="C896" s="7" t="s">
        <v>1274</v>
      </c>
      <c r="D896" s="52" t="str">
        <f t="shared" si="104"/>
        <v>Pro-Tech Airflow bokavédő</v>
      </c>
      <c r="E896" s="52" t="s">
        <v>2829</v>
      </c>
      <c r="F896" s="52" t="str">
        <f t="shared" si="105"/>
        <v>NEOPRENE AIRFLOW FETLOCK BOOTS</v>
      </c>
      <c r="G896" s="52" t="s">
        <v>2954</v>
      </c>
      <c r="H896" s="116" t="str">
        <f t="shared" si="106"/>
        <v>Pro-Tech</v>
      </c>
      <c r="I896" s="35" t="s">
        <v>3004</v>
      </c>
      <c r="J896" s="53" t="str">
        <f t="shared" si="107"/>
        <v>Lófelszerelés</v>
      </c>
      <c r="K896" s="53" t="s">
        <v>3007</v>
      </c>
      <c r="L896" s="35" t="str">
        <f t="shared" si="108"/>
        <v>Láb- és patavédő</v>
      </c>
      <c r="M896" s="35" t="s">
        <v>3020</v>
      </c>
      <c r="N896" s="35" t="str">
        <f t="shared" si="109"/>
        <v>Bokavédő</v>
      </c>
      <c r="O896" s="35" t="s">
        <v>3022</v>
      </c>
      <c r="P896" s="35" t="str">
        <f t="shared" si="110"/>
        <v/>
      </c>
      <c r="Q896" s="35"/>
      <c r="R896" s="50" t="s">
        <v>3183</v>
      </c>
      <c r="S896" s="35" t="s">
        <v>2145</v>
      </c>
      <c r="T896" s="34">
        <v>0</v>
      </c>
      <c r="U896" s="35">
        <v>35</v>
      </c>
      <c r="V896" s="1" t="s">
        <v>2603</v>
      </c>
      <c r="W896" s="50">
        <v>0.5</v>
      </c>
      <c r="X896" s="35" t="str">
        <f>IFERROR(
    IF(ISNUMBER(MATCH(TRIM(CLEAN(SUBSTITUTE(SUBSTITUTE(Y896, CHAR(13), ""), CHAR(10), " "))), sizeList!A:A, 0)),
        INDEX(sizeList!B:B, MATCH(TRIM(CLEAN(SUBSTITUTE(SUBSTITUTE(Y896, CHAR(13), ""), CHAR(10), " "))), sizeList!A:A, 0)),
        IF(ISNUMBER(MATCH(Y896, sizeList!A:A, 0)),
            INDEX(sizeList!B:B, MATCH(Y896, sizeList!A:A, 0)),
            IF(ISNUMBER(MATCH(TRIM(CLEAN(SUBSTITUTE(SUBSTITUTE(Y896, CHAR(13), ""), CHAR(10), " "))), sizeList!B:B, 0)),
                INDEX(sizeList!B:B, MATCH(TRIM(CLEAN(SUBSTITUTE(SUBSTITUTE(Y896, CHAR(13), ""), CHAR(10), " "))), sizeList!B:B, 0)),
                IF(ISNUMBER(MATCH(Y896, sizeList!B:B, 0)),
                    INDEX(sizeList!B:B, MATCH(Y896, sizeList!B:B, 0)),
                    "")
            )
        )
    ),
    ""
)</f>
        <v>Full</v>
      </c>
      <c r="Y896" s="35" t="s">
        <v>515</v>
      </c>
      <c r="Z896" s="35" t="s">
        <v>2652</v>
      </c>
      <c r="AA896" s="117" t="str">
        <f t="shared" si="111"/>
        <v>ROYAL BLUE</v>
      </c>
      <c r="AB896" s="7" t="str">
        <f>IF(AA896="", "", IFERROR(VLOOKUP(AA896, colorList!A:B,2,FALSE),""))</f>
        <v>királykék</v>
      </c>
      <c r="AC896" s="7" t="str">
        <f>IF(Z896="", "", IFERROR(VLOOKUP(Z896, colorList!A:B,2,FALSE),""))</f>
        <v>királykék</v>
      </c>
      <c r="AD896" s="7"/>
    </row>
    <row r="897" spans="1:30" ht="60" customHeight="1" x14ac:dyDescent="0.25">
      <c r="A897" s="53" t="s">
        <v>938</v>
      </c>
      <c r="B897" s="7" t="str" cm="1">
        <f t="array" ref="B897">ProcessN2(S897,A897,C897)</f>
        <v>PR00085_TM</v>
      </c>
      <c r="C897" s="7" t="s">
        <v>1209</v>
      </c>
      <c r="D897" s="52" t="str">
        <f t="shared" si="104"/>
        <v>Pro-Tech Airflow bokavédő</v>
      </c>
      <c r="E897" s="52" t="s">
        <v>2829</v>
      </c>
      <c r="F897" s="52" t="str">
        <f t="shared" si="105"/>
        <v>NEOPRENE AIRFLOW FETLOCK BOOTS</v>
      </c>
      <c r="G897" s="52" t="s">
        <v>2954</v>
      </c>
      <c r="H897" s="116" t="str">
        <f t="shared" si="106"/>
        <v>Pro-Tech</v>
      </c>
      <c r="I897" s="35" t="s">
        <v>3004</v>
      </c>
      <c r="J897" s="53" t="str">
        <f t="shared" si="107"/>
        <v>Lófelszerelés</v>
      </c>
      <c r="K897" s="53" t="s">
        <v>3007</v>
      </c>
      <c r="L897" s="35" t="str">
        <f t="shared" si="108"/>
        <v>Láb- és patavédő</v>
      </c>
      <c r="M897" s="35" t="s">
        <v>3020</v>
      </c>
      <c r="N897" s="35" t="str">
        <f t="shared" si="109"/>
        <v>Bokavédő</v>
      </c>
      <c r="O897" s="35" t="s">
        <v>3022</v>
      </c>
      <c r="P897" s="35" t="str">
        <f t="shared" si="110"/>
        <v/>
      </c>
      <c r="Q897" s="35"/>
      <c r="R897" s="50" t="s">
        <v>3183</v>
      </c>
      <c r="S897" s="35" t="s">
        <v>2146</v>
      </c>
      <c r="T897" s="34">
        <v>0</v>
      </c>
      <c r="U897" s="35">
        <v>35</v>
      </c>
      <c r="V897" s="1" t="s">
        <v>2603</v>
      </c>
      <c r="W897" s="50">
        <v>0.5</v>
      </c>
      <c r="X897" s="35" t="str">
        <f>IFERROR(
    IF(ISNUMBER(MATCH(TRIM(CLEAN(SUBSTITUTE(SUBSTITUTE(Y897, CHAR(13), ""), CHAR(10), " "))), sizeList!A:A, 0)),
        INDEX(sizeList!B:B, MATCH(TRIM(CLEAN(SUBSTITUTE(SUBSTITUTE(Y897, CHAR(13), ""), CHAR(10), " "))), sizeList!A:A, 0)),
        IF(ISNUMBER(MATCH(Y897, sizeList!A:A, 0)),
            INDEX(sizeList!B:B, MATCH(Y897, sizeList!A:A, 0)),
            IF(ISNUMBER(MATCH(TRIM(CLEAN(SUBSTITUTE(SUBSTITUTE(Y897, CHAR(13), ""), CHAR(10), " "))), sizeList!B:B, 0)),
                INDEX(sizeList!B:B, MATCH(TRIM(CLEAN(SUBSTITUTE(SUBSTITUTE(Y897, CHAR(13), ""), CHAR(10), " "))), sizeList!B:B, 0)),
                IF(ISNUMBER(MATCH(Y897, sizeList!B:B, 0)),
                    INDEX(sizeList!B:B, MATCH(Y897, sizeList!B:B, 0)),
                    "")
            )
        )
    ),
    ""
)</f>
        <v>Póni</v>
      </c>
      <c r="Y897" s="35" t="s">
        <v>504</v>
      </c>
      <c r="Z897" s="35" t="s">
        <v>2605</v>
      </c>
      <c r="AA897" s="117" t="str">
        <f t="shared" si="111"/>
        <v>DARK BROWN</v>
      </c>
      <c r="AB897" s="7" t="str">
        <f>IF(AA897="", "", IFERROR(VLOOKUP(AA897, colorList!A:B,2,FALSE),""))</f>
        <v>sötétbarna</v>
      </c>
      <c r="AC897" s="7" t="str">
        <f>IF(Z897="", "", IFERROR(VLOOKUP(Z897, colorList!A:B,2,FALSE),""))</f>
        <v>sötétbarna</v>
      </c>
      <c r="AD897" s="7"/>
    </row>
    <row r="898" spans="1:30" ht="60" customHeight="1" x14ac:dyDescent="0.25">
      <c r="A898" s="53" t="s">
        <v>938</v>
      </c>
      <c r="B898" s="7" t="str" cm="1">
        <f t="array" ref="B898">ProcessN2(S898,A898,C898)</f>
        <v>PR00085_TM</v>
      </c>
      <c r="C898" s="7" t="s">
        <v>1210</v>
      </c>
      <c r="D898" s="52" t="str">
        <f t="shared" ref="D898:D961" si="112">TRIM(CLEAN(SUBSTITUTE(SUBSTITUTE(E898, CHAR(13), ""), CHAR(10), " ")))</f>
        <v>Pro-Tech Airflow bokavédő</v>
      </c>
      <c r="E898" s="52" t="s">
        <v>2829</v>
      </c>
      <c r="F898" s="52" t="str">
        <f t="shared" ref="F898:F961" si="113">TRIM(CLEAN(SUBSTITUTE(SUBSTITUTE(G898, CHAR(13), ""), CHAR(10), " ")))</f>
        <v>NEOPRENE AIRFLOW FETLOCK BOOTS</v>
      </c>
      <c r="G898" s="52" t="s">
        <v>2954</v>
      </c>
      <c r="H898" s="116" t="str">
        <f t="shared" ref="H898:H961" si="114">TRIM(CLEAN(SUBSTITUTE(SUBSTITUTE(I898, CHAR(13), ""), CHAR(10), " ")))</f>
        <v>Pro-Tech</v>
      </c>
      <c r="I898" s="35" t="s">
        <v>3004</v>
      </c>
      <c r="J898" s="53" t="str">
        <f t="shared" ref="J898:J961" si="115">TRIM(CLEAN(SUBSTITUTE(SUBSTITUTE(K898, CHAR(13), ""), CHAR(10), " ")))</f>
        <v>Lófelszerelés</v>
      </c>
      <c r="K898" s="53" t="s">
        <v>3007</v>
      </c>
      <c r="L898" s="35" t="str">
        <f t="shared" ref="L898:L961" si="116">TRIM(CLEAN(SUBSTITUTE(SUBSTITUTE(M898, CHAR(13), ""), CHAR(10), " ")))</f>
        <v>Láb- és patavédő</v>
      </c>
      <c r="M898" s="35" t="s">
        <v>3020</v>
      </c>
      <c r="N898" s="35" t="str">
        <f t="shared" ref="N898:N961" si="117">TRIM(CLEAN(SUBSTITUTE(SUBSTITUTE(O898, CHAR(13), ""), CHAR(10), " ")))</f>
        <v>Bokavédő</v>
      </c>
      <c r="O898" s="35" t="s">
        <v>3022</v>
      </c>
      <c r="P898" s="35" t="str">
        <f t="shared" ref="P898:P961" si="118">TRIM(CLEAN(SUBSTITUTE(SUBSTITUTE(Q898, CHAR(13), ""), CHAR(10), " ")))</f>
        <v/>
      </c>
      <c r="Q898" s="35"/>
      <c r="R898" s="50" t="s">
        <v>3183</v>
      </c>
      <c r="S898" s="35" t="s">
        <v>2147</v>
      </c>
      <c r="T898" s="34">
        <v>0</v>
      </c>
      <c r="U898" s="35">
        <v>35</v>
      </c>
      <c r="V898" s="1" t="s">
        <v>2603</v>
      </c>
      <c r="W898" s="50">
        <v>0.5</v>
      </c>
      <c r="X898" s="35" t="str">
        <f>IFERROR(
    IF(ISNUMBER(MATCH(TRIM(CLEAN(SUBSTITUTE(SUBSTITUTE(Y898, CHAR(13), ""), CHAR(10), " "))), sizeList!A:A, 0)),
        INDEX(sizeList!B:B, MATCH(TRIM(CLEAN(SUBSTITUTE(SUBSTITUTE(Y898, CHAR(13), ""), CHAR(10), " "))), sizeList!A:A, 0)),
        IF(ISNUMBER(MATCH(Y898, sizeList!A:A, 0)),
            INDEX(sizeList!B:B, MATCH(Y898, sizeList!A:A, 0)),
            IF(ISNUMBER(MATCH(TRIM(CLEAN(SUBSTITUTE(SUBSTITUTE(Y898, CHAR(13), ""), CHAR(10), " "))), sizeList!B:B, 0)),
                INDEX(sizeList!B:B, MATCH(TRIM(CLEAN(SUBSTITUTE(SUBSTITUTE(Y898, CHAR(13), ""), CHAR(10), " "))), sizeList!B:B, 0)),
                IF(ISNUMBER(MATCH(Y898, sizeList!B:B, 0)),
                    INDEX(sizeList!B:B, MATCH(Y898, sizeList!B:B, 0)),
                    "")
            )
        )
    ),
    ""
)</f>
        <v>Cob</v>
      </c>
      <c r="Y898" s="35" t="s">
        <v>509</v>
      </c>
      <c r="Z898" s="35" t="s">
        <v>2605</v>
      </c>
      <c r="AA898" s="117" t="str">
        <f t="shared" ref="AA898:AA961" si="119">TRIM(CLEAN(SUBSTITUTE(SUBSTITUTE(Z898, CHAR(13), ""), CHAR(10), " ")))</f>
        <v>DARK BROWN</v>
      </c>
      <c r="AB898" s="7" t="str">
        <f>IF(AA898="", "", IFERROR(VLOOKUP(AA898, colorList!A:B,2,FALSE),""))</f>
        <v>sötétbarna</v>
      </c>
      <c r="AC898" s="7" t="str">
        <f>IF(Z898="", "", IFERROR(VLOOKUP(Z898, colorList!A:B,2,FALSE),""))</f>
        <v>sötétbarna</v>
      </c>
      <c r="AD898" s="7"/>
    </row>
    <row r="899" spans="1:30" ht="60" customHeight="1" x14ac:dyDescent="0.25">
      <c r="A899" s="53" t="s">
        <v>938</v>
      </c>
      <c r="B899" s="7" t="str" cm="1">
        <f t="array" ref="B899">ProcessN2(S899,A899,C899)</f>
        <v>PR00085_TM</v>
      </c>
      <c r="C899" s="7" t="s">
        <v>1211</v>
      </c>
      <c r="D899" s="52" t="str">
        <f t="shared" si="112"/>
        <v>Pro-Tech Airflow bokavédő</v>
      </c>
      <c r="E899" s="52" t="s">
        <v>2829</v>
      </c>
      <c r="F899" s="52" t="str">
        <f t="shared" si="113"/>
        <v>NEOPRENE AIRFLOW FETLOCK BOOTS</v>
      </c>
      <c r="G899" s="52" t="s">
        <v>2954</v>
      </c>
      <c r="H899" s="116" t="str">
        <f t="shared" si="114"/>
        <v>Pro-Tech</v>
      </c>
      <c r="I899" s="35" t="s">
        <v>3004</v>
      </c>
      <c r="J899" s="53" t="str">
        <f t="shared" si="115"/>
        <v>Lófelszerelés</v>
      </c>
      <c r="K899" s="53" t="s">
        <v>3007</v>
      </c>
      <c r="L899" s="35" t="str">
        <f t="shared" si="116"/>
        <v>Láb- és patavédő</v>
      </c>
      <c r="M899" s="35" t="s">
        <v>3020</v>
      </c>
      <c r="N899" s="35" t="str">
        <f t="shared" si="117"/>
        <v>Bokavédő</v>
      </c>
      <c r="O899" s="35" t="s">
        <v>3022</v>
      </c>
      <c r="P899" s="35" t="str">
        <f t="shared" si="118"/>
        <v/>
      </c>
      <c r="Q899" s="35"/>
      <c r="R899" s="50" t="s">
        <v>3183</v>
      </c>
      <c r="S899" s="35" t="s">
        <v>2148</v>
      </c>
      <c r="T899" s="34">
        <v>0</v>
      </c>
      <c r="U899" s="35">
        <v>35</v>
      </c>
      <c r="V899" s="1" t="s">
        <v>2603</v>
      </c>
      <c r="W899" s="50">
        <v>0.5</v>
      </c>
      <c r="X899" s="35" t="str">
        <f>IFERROR(
    IF(ISNUMBER(MATCH(TRIM(CLEAN(SUBSTITUTE(SUBSTITUTE(Y899, CHAR(13), ""), CHAR(10), " "))), sizeList!A:A, 0)),
        INDEX(sizeList!B:B, MATCH(TRIM(CLEAN(SUBSTITUTE(SUBSTITUTE(Y899, CHAR(13), ""), CHAR(10), " "))), sizeList!A:A, 0)),
        IF(ISNUMBER(MATCH(Y899, sizeList!A:A, 0)),
            INDEX(sizeList!B:B, MATCH(Y899, sizeList!A:A, 0)),
            IF(ISNUMBER(MATCH(TRIM(CLEAN(SUBSTITUTE(SUBSTITUTE(Y899, CHAR(13), ""), CHAR(10), " "))), sizeList!B:B, 0)),
                INDEX(sizeList!B:B, MATCH(TRIM(CLEAN(SUBSTITUTE(SUBSTITUTE(Y899, CHAR(13), ""), CHAR(10), " "))), sizeList!B:B, 0)),
                IF(ISNUMBER(MATCH(Y899, sizeList!B:B, 0)),
                    INDEX(sizeList!B:B, MATCH(Y899, sizeList!B:B, 0)),
                    "")
            )
        )
    ),
    ""
)</f>
        <v>Full</v>
      </c>
      <c r="Y899" s="35" t="s">
        <v>515</v>
      </c>
      <c r="Z899" s="35" t="s">
        <v>2605</v>
      </c>
      <c r="AA899" s="117" t="str">
        <f t="shared" si="119"/>
        <v>DARK BROWN</v>
      </c>
      <c r="AB899" s="7" t="str">
        <f>IF(AA899="", "", IFERROR(VLOOKUP(AA899, colorList!A:B,2,FALSE),""))</f>
        <v>sötétbarna</v>
      </c>
      <c r="AC899" s="7" t="str">
        <f>IF(Z899="", "", IFERROR(VLOOKUP(Z899, colorList!A:B,2,FALSE),""))</f>
        <v>sötétbarna</v>
      </c>
      <c r="AD899" s="7"/>
    </row>
    <row r="900" spans="1:30" ht="60" customHeight="1" x14ac:dyDescent="0.25">
      <c r="A900" s="53" t="s">
        <v>925</v>
      </c>
      <c r="B900" s="7" t="str" cm="1">
        <f t="array" ref="B900">ProcessN2(S900,A900,C900)</f>
        <v>SP00032_BK</v>
      </c>
      <c r="C900" s="7" t="s">
        <v>1185</v>
      </c>
      <c r="D900" s="52" t="str">
        <f t="shared" si="112"/>
        <v>Equestro nejlon szintetikus bárányszőrös heveder</v>
      </c>
      <c r="E900" s="52" t="s">
        <v>2817</v>
      </c>
      <c r="F900" s="52" t="str">
        <f t="shared" si="113"/>
        <v>Jump girth in nylon with synthetic wool</v>
      </c>
      <c r="G900" s="52" t="s">
        <v>2941</v>
      </c>
      <c r="H900" s="116" t="str">
        <f t="shared" si="114"/>
        <v>Equestro</v>
      </c>
      <c r="I900" s="35" t="s">
        <v>3000</v>
      </c>
      <c r="J900" s="53" t="str">
        <f t="shared" si="115"/>
        <v>Lófelszerelés</v>
      </c>
      <c r="K900" s="53" t="s">
        <v>3007</v>
      </c>
      <c r="L900" s="53" t="str">
        <f t="shared" si="116"/>
        <v>Nyereg és tartozékai</v>
      </c>
      <c r="M900" s="53" t="s">
        <v>3008</v>
      </c>
      <c r="N900" s="35" t="str">
        <f t="shared" si="117"/>
        <v>Heveder</v>
      </c>
      <c r="O900" s="35" t="s">
        <v>3009</v>
      </c>
      <c r="P900" s="53" t="str">
        <f t="shared" si="118"/>
        <v>Univerzális heveder</v>
      </c>
      <c r="Q900" s="53" t="s">
        <v>3010</v>
      </c>
      <c r="R900" s="55" t="s">
        <v>3170</v>
      </c>
      <c r="S900" s="35" t="s">
        <v>2040</v>
      </c>
      <c r="T900" s="34">
        <v>0</v>
      </c>
      <c r="U900" s="35">
        <v>58</v>
      </c>
      <c r="V900" s="1" t="s">
        <v>2603</v>
      </c>
      <c r="W900" s="55">
        <v>1</v>
      </c>
      <c r="X900" s="35" t="str">
        <f>IFERROR(
    IF(ISNUMBER(MATCH(TRIM(CLEAN(SUBSTITUTE(SUBSTITUTE(Y900, CHAR(13), ""), CHAR(10), " "))), sizeList!A:A, 0)),
        INDEX(sizeList!B:B, MATCH(TRIM(CLEAN(SUBSTITUTE(SUBSTITUTE(Y900, CHAR(13), ""), CHAR(10), " "))), sizeList!A:A, 0)),
        IF(ISNUMBER(MATCH(Y900, sizeList!A:A, 0)),
            INDEX(sizeList!B:B, MATCH(Y900, sizeList!A:A, 0)),
            IF(ISNUMBER(MATCH(TRIM(CLEAN(SUBSTITUTE(SUBSTITUTE(Y900, CHAR(13), ""), CHAR(10), " "))), sizeList!B:B, 0)),
                INDEX(sizeList!B:B, MATCH(TRIM(CLEAN(SUBSTITUTE(SUBSTITUTE(Y900, CHAR(13), ""), CHAR(10), " "))), sizeList!B:B, 0)),
                IF(ISNUMBER(MATCH(Y900, sizeList!B:B, 0)),
                    INDEX(sizeList!B:B, MATCH(Y900, sizeList!B:B, 0)),
                    "")
            )
        )
    ),
    ""
)</f>
        <v>100 cm</v>
      </c>
      <c r="Y900" s="35" t="s">
        <v>835</v>
      </c>
      <c r="Z900" s="35" t="s">
        <v>2604</v>
      </c>
      <c r="AA900" s="117" t="str">
        <f t="shared" si="119"/>
        <v>BLACK</v>
      </c>
      <c r="AB900" s="7" t="str">
        <f>IF(AA900="", "", IFERROR(VLOOKUP(AA900, colorList!A:B,2,FALSE),""))</f>
        <v>fekete</v>
      </c>
      <c r="AC900" s="7" t="str">
        <f>IF(Z900="", "", IFERROR(VLOOKUP(Z900, colorList!A:B,2,FALSE),""))</f>
        <v>fekete</v>
      </c>
      <c r="AD900" s="7"/>
    </row>
    <row r="901" spans="1:30" ht="60" customHeight="1" x14ac:dyDescent="0.25">
      <c r="A901" s="53" t="s">
        <v>925</v>
      </c>
      <c r="B901" s="7" t="str" cm="1">
        <f t="array" ref="B901">ProcessN2(S901,A901,C901)</f>
        <v>SP00032_BK</v>
      </c>
      <c r="C901" s="7" t="s">
        <v>1186</v>
      </c>
      <c r="D901" s="52" t="str">
        <f t="shared" si="112"/>
        <v>Equestro nejlon szintetikus bárányszőrös heveder</v>
      </c>
      <c r="E901" s="52" t="s">
        <v>2817</v>
      </c>
      <c r="F901" s="52" t="str">
        <f t="shared" si="113"/>
        <v>Jump girth in nylon with synthetic wool</v>
      </c>
      <c r="G901" s="52" t="s">
        <v>2941</v>
      </c>
      <c r="H901" s="116" t="str">
        <f t="shared" si="114"/>
        <v>Equestro</v>
      </c>
      <c r="I901" s="35" t="s">
        <v>3000</v>
      </c>
      <c r="J901" s="53" t="str">
        <f t="shared" si="115"/>
        <v>Lófelszerelés</v>
      </c>
      <c r="K901" s="53" t="s">
        <v>3007</v>
      </c>
      <c r="L901" s="53" t="str">
        <f t="shared" si="116"/>
        <v>Nyereg és tartozékai</v>
      </c>
      <c r="M901" s="53" t="s">
        <v>3008</v>
      </c>
      <c r="N901" s="35" t="str">
        <f t="shared" si="117"/>
        <v>Heveder</v>
      </c>
      <c r="O901" s="35" t="s">
        <v>3009</v>
      </c>
      <c r="P901" s="53" t="str">
        <f t="shared" si="118"/>
        <v>Univerzális heveder</v>
      </c>
      <c r="Q901" s="53" t="s">
        <v>3010</v>
      </c>
      <c r="R901" s="55" t="s">
        <v>3170</v>
      </c>
      <c r="S901" s="35" t="s">
        <v>2041</v>
      </c>
      <c r="T901" s="34">
        <v>0</v>
      </c>
      <c r="U901" s="35">
        <v>58</v>
      </c>
      <c r="V901" s="1" t="s">
        <v>2603</v>
      </c>
      <c r="W901" s="55">
        <v>1</v>
      </c>
      <c r="X901" s="35" t="str">
        <f>IFERROR(
    IF(ISNUMBER(MATCH(TRIM(CLEAN(SUBSTITUTE(SUBSTITUTE(Y901, CHAR(13), ""), CHAR(10), " "))), sizeList!A:A, 0)),
        INDEX(sizeList!B:B, MATCH(TRIM(CLEAN(SUBSTITUTE(SUBSTITUTE(Y901, CHAR(13), ""), CHAR(10), " "))), sizeList!A:A, 0)),
        IF(ISNUMBER(MATCH(Y901, sizeList!A:A, 0)),
            INDEX(sizeList!B:B, MATCH(Y901, sizeList!A:A, 0)),
            IF(ISNUMBER(MATCH(TRIM(CLEAN(SUBSTITUTE(SUBSTITUTE(Y901, CHAR(13), ""), CHAR(10), " "))), sizeList!B:B, 0)),
                INDEX(sizeList!B:B, MATCH(TRIM(CLEAN(SUBSTITUTE(SUBSTITUTE(Y901, CHAR(13), ""), CHAR(10), " "))), sizeList!B:B, 0)),
                IF(ISNUMBER(MATCH(Y901, sizeList!B:B, 0)),
                    INDEX(sizeList!B:B, MATCH(Y901, sizeList!B:B, 0)),
                    "")
            )
        )
    ),
    ""
)</f>
        <v>105 cm</v>
      </c>
      <c r="Y901" s="35" t="s">
        <v>836</v>
      </c>
      <c r="Z901" s="35" t="s">
        <v>2604</v>
      </c>
      <c r="AA901" s="117" t="str">
        <f t="shared" si="119"/>
        <v>BLACK</v>
      </c>
      <c r="AB901" s="7" t="str">
        <f>IF(AA901="", "", IFERROR(VLOOKUP(AA901, colorList!A:B,2,FALSE),""))</f>
        <v>fekete</v>
      </c>
      <c r="AC901" s="7" t="str">
        <f>IF(Z901="", "", IFERROR(VLOOKUP(Z901, colorList!A:B,2,FALSE),""))</f>
        <v>fekete</v>
      </c>
      <c r="AD901" s="7"/>
    </row>
    <row r="902" spans="1:30" ht="60" customHeight="1" x14ac:dyDescent="0.25">
      <c r="A902" s="53" t="s">
        <v>925</v>
      </c>
      <c r="B902" s="7" t="str" cm="1">
        <f t="array" ref="B902">ProcessN2(S902,A902,C902)</f>
        <v>SP00032_BK</v>
      </c>
      <c r="C902" s="7" t="s">
        <v>1018</v>
      </c>
      <c r="D902" s="52" t="str">
        <f t="shared" si="112"/>
        <v>Equestro nejlon szintetikus bárányszőrös heveder</v>
      </c>
      <c r="E902" s="52" t="s">
        <v>2817</v>
      </c>
      <c r="F902" s="52" t="str">
        <f t="shared" si="113"/>
        <v>Jump girth in nylon with synthetic wool</v>
      </c>
      <c r="G902" s="52" t="s">
        <v>2941</v>
      </c>
      <c r="H902" s="116" t="str">
        <f t="shared" si="114"/>
        <v>Equestro</v>
      </c>
      <c r="I902" s="35" t="s">
        <v>3000</v>
      </c>
      <c r="J902" s="53" t="str">
        <f t="shared" si="115"/>
        <v>Lófelszerelés</v>
      </c>
      <c r="K902" s="53" t="s">
        <v>3007</v>
      </c>
      <c r="L902" s="53" t="str">
        <f t="shared" si="116"/>
        <v>Nyereg és tartozékai</v>
      </c>
      <c r="M902" s="53" t="s">
        <v>3008</v>
      </c>
      <c r="N902" s="35" t="str">
        <f t="shared" si="117"/>
        <v>Heveder</v>
      </c>
      <c r="O902" s="35" t="s">
        <v>3009</v>
      </c>
      <c r="P902" s="53" t="str">
        <f t="shared" si="118"/>
        <v>Univerzális heveder</v>
      </c>
      <c r="Q902" s="53" t="s">
        <v>3010</v>
      </c>
      <c r="R902" s="55" t="s">
        <v>3170</v>
      </c>
      <c r="S902" s="35" t="s">
        <v>2042</v>
      </c>
      <c r="T902" s="34">
        <v>0</v>
      </c>
      <c r="U902" s="35">
        <v>58</v>
      </c>
      <c r="V902" s="1" t="s">
        <v>2603</v>
      </c>
      <c r="W902" s="55">
        <v>1</v>
      </c>
      <c r="X902" s="35" t="str">
        <f>IFERROR(
    IF(ISNUMBER(MATCH(TRIM(CLEAN(SUBSTITUTE(SUBSTITUTE(Y902, CHAR(13), ""), CHAR(10), " "))), sizeList!A:A, 0)),
        INDEX(sizeList!B:B, MATCH(TRIM(CLEAN(SUBSTITUTE(SUBSTITUTE(Y902, CHAR(13), ""), CHAR(10), " "))), sizeList!A:A, 0)),
        IF(ISNUMBER(MATCH(Y902, sizeList!A:A, 0)),
            INDEX(sizeList!B:B, MATCH(Y902, sizeList!A:A, 0)),
            IF(ISNUMBER(MATCH(TRIM(CLEAN(SUBSTITUTE(SUBSTITUTE(Y902, CHAR(13), ""), CHAR(10), " "))), sizeList!B:B, 0)),
                INDEX(sizeList!B:B, MATCH(TRIM(CLEAN(SUBSTITUTE(SUBSTITUTE(Y902, CHAR(13), ""), CHAR(10), " "))), sizeList!B:B, 0)),
                IF(ISNUMBER(MATCH(Y902, sizeList!B:B, 0)),
                    INDEX(sizeList!B:B, MATCH(Y902, sizeList!B:B, 0)),
                    "")
            )
        )
    ),
    ""
)</f>
        <v>110 cm</v>
      </c>
      <c r="Y902" s="35" t="s">
        <v>837</v>
      </c>
      <c r="Z902" s="35" t="s">
        <v>2604</v>
      </c>
      <c r="AA902" s="117" t="str">
        <f t="shared" si="119"/>
        <v>BLACK</v>
      </c>
      <c r="AB902" s="7" t="str">
        <f>IF(AA902="", "", IFERROR(VLOOKUP(AA902, colorList!A:B,2,FALSE),""))</f>
        <v>fekete</v>
      </c>
      <c r="AC902" s="7" t="str">
        <f>IF(Z902="", "", IFERROR(VLOOKUP(Z902, colorList!A:B,2,FALSE),""))</f>
        <v>fekete</v>
      </c>
      <c r="AD902" s="7"/>
    </row>
    <row r="903" spans="1:30" ht="60" customHeight="1" x14ac:dyDescent="0.25">
      <c r="A903" s="47" t="s">
        <v>925</v>
      </c>
      <c r="B903" s="7" t="str" cm="1">
        <f t="array" ref="B903">ProcessN2(S903,A903,C903)</f>
        <v>SP00032_BK</v>
      </c>
      <c r="C903" s="7" t="s">
        <v>979</v>
      </c>
      <c r="D903" s="49" t="str">
        <f t="shared" si="112"/>
        <v>Equestro nejlon szintetikus bárányszőrös heveder</v>
      </c>
      <c r="E903" s="49" t="s">
        <v>2817</v>
      </c>
      <c r="F903" s="52" t="str">
        <f t="shared" si="113"/>
        <v>Jump girth in nylon with synthetic wool</v>
      </c>
      <c r="G903" s="49" t="s">
        <v>2941</v>
      </c>
      <c r="H903" s="116" t="str">
        <f t="shared" si="114"/>
        <v>Equestro</v>
      </c>
      <c r="I903" s="34" t="s">
        <v>3000</v>
      </c>
      <c r="J903" s="47" t="str">
        <f t="shared" si="115"/>
        <v>Lófelszerelés</v>
      </c>
      <c r="K903" s="47" t="s">
        <v>3007</v>
      </c>
      <c r="L903" s="47" t="str">
        <f t="shared" si="116"/>
        <v>Nyereg és tartozékai</v>
      </c>
      <c r="M903" s="47" t="s">
        <v>3008</v>
      </c>
      <c r="N903" s="35" t="str">
        <f t="shared" si="117"/>
        <v>Heveder</v>
      </c>
      <c r="O903" s="35" t="s">
        <v>3009</v>
      </c>
      <c r="P903" s="47" t="str">
        <f t="shared" si="118"/>
        <v>Univerzális heveder</v>
      </c>
      <c r="Q903" s="47" t="s">
        <v>3010</v>
      </c>
      <c r="R903" s="56" t="s">
        <v>3170</v>
      </c>
      <c r="S903" s="34" t="s">
        <v>2043</v>
      </c>
      <c r="T903" s="34">
        <v>0</v>
      </c>
      <c r="U903" s="34">
        <v>58</v>
      </c>
      <c r="V903" s="1" t="s">
        <v>2603</v>
      </c>
      <c r="W903" s="55">
        <v>1</v>
      </c>
      <c r="X903" s="34" t="str">
        <f>IFERROR(
    IF(ISNUMBER(MATCH(TRIM(CLEAN(SUBSTITUTE(SUBSTITUTE(Y903, CHAR(13), ""), CHAR(10), " "))), sizeList!A:A, 0)),
        INDEX(sizeList!B:B, MATCH(TRIM(CLEAN(SUBSTITUTE(SUBSTITUTE(Y903, CHAR(13), ""), CHAR(10), " "))), sizeList!A:A, 0)),
        IF(ISNUMBER(MATCH(Y903, sizeList!A:A, 0)),
            INDEX(sizeList!B:B, MATCH(Y903, sizeList!A:A, 0)),
            IF(ISNUMBER(MATCH(TRIM(CLEAN(SUBSTITUTE(SUBSTITUTE(Y903, CHAR(13), ""), CHAR(10), " "))), sizeList!B:B, 0)),
                INDEX(sizeList!B:B, MATCH(TRIM(CLEAN(SUBSTITUTE(SUBSTITUTE(Y903, CHAR(13), ""), CHAR(10), " "))), sizeList!B:B, 0)),
                IF(ISNUMBER(MATCH(Y903, sizeList!B:B, 0)),
                    INDEX(sizeList!B:B, MATCH(Y903, sizeList!B:B, 0)),
                    "")
            )
        )
    ),
    ""
)</f>
        <v>115 cm</v>
      </c>
      <c r="Y903" s="34" t="s">
        <v>838</v>
      </c>
      <c r="Z903" s="34" t="s">
        <v>2604</v>
      </c>
      <c r="AA903" s="117" t="str">
        <f t="shared" si="119"/>
        <v>BLACK</v>
      </c>
      <c r="AB903" s="7" t="str">
        <f>IF(AA903="", "", IFERROR(VLOOKUP(AA903, colorList!A:B,2,FALSE),""))</f>
        <v>fekete</v>
      </c>
      <c r="AC903" s="7" t="str">
        <f>IF(Z903="", "", IFERROR(VLOOKUP(Z903, colorList!A:B,2,FALSE),""))</f>
        <v>fekete</v>
      </c>
      <c r="AD903" s="7"/>
    </row>
    <row r="904" spans="1:30" ht="60" customHeight="1" x14ac:dyDescent="0.25">
      <c r="A904" s="47" t="s">
        <v>925</v>
      </c>
      <c r="B904" s="7" t="str" cm="1">
        <f t="array" ref="B904">ProcessN2(S904,A904,C904)</f>
        <v>SP00032_BK</v>
      </c>
      <c r="C904" s="7" t="s">
        <v>980</v>
      </c>
      <c r="D904" s="49" t="str">
        <f t="shared" si="112"/>
        <v>Equestro nejlon szintetikus bárányszőrös heveder</v>
      </c>
      <c r="E904" s="49" t="s">
        <v>2817</v>
      </c>
      <c r="F904" s="52" t="str">
        <f t="shared" si="113"/>
        <v>Jump girth in nylon with synthetic wool</v>
      </c>
      <c r="G904" s="49" t="s">
        <v>2941</v>
      </c>
      <c r="H904" s="116" t="str">
        <f t="shared" si="114"/>
        <v>Equestro</v>
      </c>
      <c r="I904" s="34" t="s">
        <v>3000</v>
      </c>
      <c r="J904" s="47" t="str">
        <f t="shared" si="115"/>
        <v>Lófelszerelés</v>
      </c>
      <c r="K904" s="47" t="s">
        <v>3007</v>
      </c>
      <c r="L904" s="47" t="str">
        <f t="shared" si="116"/>
        <v>Nyereg és tartozékai</v>
      </c>
      <c r="M904" s="47" t="s">
        <v>3008</v>
      </c>
      <c r="N904" s="35" t="str">
        <f t="shared" si="117"/>
        <v>Heveder</v>
      </c>
      <c r="O904" s="35" t="s">
        <v>3009</v>
      </c>
      <c r="P904" s="47" t="str">
        <f t="shared" si="118"/>
        <v>Univerzális heveder</v>
      </c>
      <c r="Q904" s="47" t="s">
        <v>3010</v>
      </c>
      <c r="R904" s="56" t="s">
        <v>3170</v>
      </c>
      <c r="S904" s="34" t="s">
        <v>2044</v>
      </c>
      <c r="T904" s="34">
        <v>0</v>
      </c>
      <c r="U904" s="34">
        <v>58</v>
      </c>
      <c r="V904" s="1" t="s">
        <v>2603</v>
      </c>
      <c r="W904" s="55">
        <v>1</v>
      </c>
      <c r="X904" s="34" t="str">
        <f>IFERROR(
    IF(ISNUMBER(MATCH(TRIM(CLEAN(SUBSTITUTE(SUBSTITUTE(Y904, CHAR(13), ""), CHAR(10), " "))), sizeList!A:A, 0)),
        INDEX(sizeList!B:B, MATCH(TRIM(CLEAN(SUBSTITUTE(SUBSTITUTE(Y904, CHAR(13), ""), CHAR(10), " "))), sizeList!A:A, 0)),
        IF(ISNUMBER(MATCH(Y904, sizeList!A:A, 0)),
            INDEX(sizeList!B:B, MATCH(Y904, sizeList!A:A, 0)),
            IF(ISNUMBER(MATCH(TRIM(CLEAN(SUBSTITUTE(SUBSTITUTE(Y904, CHAR(13), ""), CHAR(10), " "))), sizeList!B:B, 0)),
                INDEX(sizeList!B:B, MATCH(TRIM(CLEAN(SUBSTITUTE(SUBSTITUTE(Y904, CHAR(13), ""), CHAR(10), " "))), sizeList!B:B, 0)),
                IF(ISNUMBER(MATCH(Y904, sizeList!B:B, 0)),
                    INDEX(sizeList!B:B, MATCH(Y904, sizeList!B:B, 0)),
                    "")
            )
        )
    ),
    ""
)</f>
        <v>120 cm</v>
      </c>
      <c r="Y904" s="34" t="s">
        <v>840</v>
      </c>
      <c r="Z904" s="34" t="s">
        <v>2604</v>
      </c>
      <c r="AA904" s="117" t="str">
        <f t="shared" si="119"/>
        <v>BLACK</v>
      </c>
      <c r="AB904" s="7" t="str">
        <f>IF(AA904="", "", IFERROR(VLOOKUP(AA904, colorList!A:B,2,FALSE),""))</f>
        <v>fekete</v>
      </c>
      <c r="AC904" s="7" t="str">
        <f>IF(Z904="", "", IFERROR(VLOOKUP(Z904, colorList!A:B,2,FALSE),""))</f>
        <v>fekete</v>
      </c>
      <c r="AD904" s="7"/>
    </row>
    <row r="905" spans="1:30" ht="60" customHeight="1" x14ac:dyDescent="0.25">
      <c r="A905" s="47" t="s">
        <v>925</v>
      </c>
      <c r="B905" s="7" t="str" cm="1">
        <f t="array" ref="B905">ProcessN2(S905,A905,C905)</f>
        <v>SP00032_BK</v>
      </c>
      <c r="C905" s="7" t="s">
        <v>981</v>
      </c>
      <c r="D905" s="49" t="str">
        <f t="shared" si="112"/>
        <v>Equestro nejlon szintetikus bárányszőrös heveder</v>
      </c>
      <c r="E905" s="49" t="s">
        <v>2817</v>
      </c>
      <c r="F905" s="52" t="str">
        <f t="shared" si="113"/>
        <v>Jump girth in nylon with synthetic wool</v>
      </c>
      <c r="G905" s="49" t="s">
        <v>2941</v>
      </c>
      <c r="H905" s="116" t="str">
        <f t="shared" si="114"/>
        <v>Equestro</v>
      </c>
      <c r="I905" s="34" t="s">
        <v>3000</v>
      </c>
      <c r="J905" s="47" t="str">
        <f t="shared" si="115"/>
        <v>Lófelszerelés</v>
      </c>
      <c r="K905" s="47" t="s">
        <v>3007</v>
      </c>
      <c r="L905" s="47" t="str">
        <f t="shared" si="116"/>
        <v>Nyereg és tartozékai</v>
      </c>
      <c r="M905" s="47" t="s">
        <v>3008</v>
      </c>
      <c r="N905" s="35" t="str">
        <f t="shared" si="117"/>
        <v>Heveder</v>
      </c>
      <c r="O905" s="35" t="s">
        <v>3009</v>
      </c>
      <c r="P905" s="47" t="str">
        <f t="shared" si="118"/>
        <v>Univerzális heveder</v>
      </c>
      <c r="Q905" s="47" t="s">
        <v>3010</v>
      </c>
      <c r="R905" s="56" t="s">
        <v>3170</v>
      </c>
      <c r="S905" s="34" t="s">
        <v>2045</v>
      </c>
      <c r="T905" s="34">
        <v>0</v>
      </c>
      <c r="U905" s="34">
        <v>58</v>
      </c>
      <c r="V905" s="1" t="s">
        <v>2603</v>
      </c>
      <c r="W905" s="55">
        <v>1</v>
      </c>
      <c r="X905" s="34" t="str">
        <f>IFERROR(
    IF(ISNUMBER(MATCH(TRIM(CLEAN(SUBSTITUTE(SUBSTITUTE(Y905, CHAR(13), ""), CHAR(10), " "))), sizeList!A:A, 0)),
        INDEX(sizeList!B:B, MATCH(TRIM(CLEAN(SUBSTITUTE(SUBSTITUTE(Y905, CHAR(13), ""), CHAR(10), " "))), sizeList!A:A, 0)),
        IF(ISNUMBER(MATCH(Y905, sizeList!A:A, 0)),
            INDEX(sizeList!B:B, MATCH(Y905, sizeList!A:A, 0)),
            IF(ISNUMBER(MATCH(TRIM(CLEAN(SUBSTITUTE(SUBSTITUTE(Y905, CHAR(13), ""), CHAR(10), " "))), sizeList!B:B, 0)),
                INDEX(sizeList!B:B, MATCH(TRIM(CLEAN(SUBSTITUTE(SUBSTITUTE(Y905, CHAR(13), ""), CHAR(10), " "))), sizeList!B:B, 0)),
                IF(ISNUMBER(MATCH(Y905, sizeList!B:B, 0)),
                    INDEX(sizeList!B:B, MATCH(Y905, sizeList!B:B, 0)),
                    "")
            )
        )
    ),
    ""
)</f>
        <v>125 cm</v>
      </c>
      <c r="Y905" s="34" t="s">
        <v>841</v>
      </c>
      <c r="Z905" s="34" t="s">
        <v>2604</v>
      </c>
      <c r="AA905" s="117" t="str">
        <f t="shared" si="119"/>
        <v>BLACK</v>
      </c>
      <c r="AB905" s="7" t="str">
        <f>IF(AA905="", "", IFERROR(VLOOKUP(AA905, colorList!A:B,2,FALSE),""))</f>
        <v>fekete</v>
      </c>
      <c r="AC905" s="7" t="str">
        <f>IF(Z905="", "", IFERROR(VLOOKUP(Z905, colorList!A:B,2,FALSE),""))</f>
        <v>fekete</v>
      </c>
      <c r="AD905" s="7"/>
    </row>
    <row r="906" spans="1:30" ht="60" customHeight="1" x14ac:dyDescent="0.25">
      <c r="A906" s="47" t="s">
        <v>925</v>
      </c>
      <c r="B906" s="7" t="str" cm="1">
        <f t="array" ref="B906">ProcessN2(S906,A906,C906)</f>
        <v>SP00032_BK</v>
      </c>
      <c r="C906" s="7" t="s">
        <v>982</v>
      </c>
      <c r="D906" s="49" t="str">
        <f t="shared" si="112"/>
        <v>Equestro nejlon szintetikus bárányszőrös heveder</v>
      </c>
      <c r="E906" s="49" t="s">
        <v>2817</v>
      </c>
      <c r="F906" s="52" t="str">
        <f t="shared" si="113"/>
        <v>Jump girth in nylon with synthetic wool</v>
      </c>
      <c r="G906" s="49" t="s">
        <v>2941</v>
      </c>
      <c r="H906" s="116" t="str">
        <f t="shared" si="114"/>
        <v>Equestro</v>
      </c>
      <c r="I906" s="34" t="s">
        <v>3000</v>
      </c>
      <c r="J906" s="47" t="str">
        <f t="shared" si="115"/>
        <v>Lófelszerelés</v>
      </c>
      <c r="K906" s="47" t="s">
        <v>3007</v>
      </c>
      <c r="L906" s="47" t="str">
        <f t="shared" si="116"/>
        <v>Nyereg és tartozékai</v>
      </c>
      <c r="M906" s="47" t="s">
        <v>3008</v>
      </c>
      <c r="N906" s="35" t="str">
        <f t="shared" si="117"/>
        <v>Heveder</v>
      </c>
      <c r="O906" s="35" t="s">
        <v>3009</v>
      </c>
      <c r="P906" s="47" t="str">
        <f t="shared" si="118"/>
        <v>Univerzális heveder</v>
      </c>
      <c r="Q906" s="47" t="s">
        <v>3010</v>
      </c>
      <c r="R906" s="56" t="s">
        <v>3170</v>
      </c>
      <c r="S906" s="34" t="s">
        <v>2046</v>
      </c>
      <c r="T906" s="34">
        <v>0</v>
      </c>
      <c r="U906" s="34">
        <v>58</v>
      </c>
      <c r="V906" s="1" t="s">
        <v>2603</v>
      </c>
      <c r="W906" s="55">
        <v>1</v>
      </c>
      <c r="X906" s="34" t="str">
        <f>IFERROR(
    IF(ISNUMBER(MATCH(TRIM(CLEAN(SUBSTITUTE(SUBSTITUTE(Y906, CHAR(13), ""), CHAR(10), " "))), sizeList!A:A, 0)),
        INDEX(sizeList!B:B, MATCH(TRIM(CLEAN(SUBSTITUTE(SUBSTITUTE(Y906, CHAR(13), ""), CHAR(10), " "))), sizeList!A:A, 0)),
        IF(ISNUMBER(MATCH(Y906, sizeList!A:A, 0)),
            INDEX(sizeList!B:B, MATCH(Y906, sizeList!A:A, 0)),
            IF(ISNUMBER(MATCH(TRIM(CLEAN(SUBSTITUTE(SUBSTITUTE(Y906, CHAR(13), ""), CHAR(10), " "))), sizeList!B:B, 0)),
                INDEX(sizeList!B:B, MATCH(TRIM(CLEAN(SUBSTITUTE(SUBSTITUTE(Y906, CHAR(13), ""), CHAR(10), " "))), sizeList!B:B, 0)),
                IF(ISNUMBER(MATCH(Y906, sizeList!B:B, 0)),
                    INDEX(sizeList!B:B, MATCH(Y906, sizeList!B:B, 0)),
                    "")
            )
        )
    ),
    ""
)</f>
        <v>130 cm</v>
      </c>
      <c r="Y906" s="34" t="s">
        <v>842</v>
      </c>
      <c r="Z906" s="34" t="s">
        <v>2604</v>
      </c>
      <c r="AA906" s="117" t="str">
        <f t="shared" si="119"/>
        <v>BLACK</v>
      </c>
      <c r="AB906" s="7" t="str">
        <f>IF(AA906="", "", IFERROR(VLOOKUP(AA906, colorList!A:B,2,FALSE),""))</f>
        <v>fekete</v>
      </c>
      <c r="AC906" s="7" t="str">
        <f>IF(Z906="", "", IFERROR(VLOOKUP(Z906, colorList!A:B,2,FALSE),""))</f>
        <v>fekete</v>
      </c>
      <c r="AD906" s="7"/>
    </row>
    <row r="907" spans="1:30" ht="60" customHeight="1" x14ac:dyDescent="0.25">
      <c r="A907" s="53" t="s">
        <v>925</v>
      </c>
      <c r="B907" s="7" t="str" cm="1">
        <f t="array" ref="B907">ProcessN2(S907,A907,C907)</f>
        <v>SP00032_BK</v>
      </c>
      <c r="C907" s="7" t="s">
        <v>983</v>
      </c>
      <c r="D907" s="52" t="str">
        <f t="shared" si="112"/>
        <v>Equestro nejlon szintetikus bárányszőrös heveder</v>
      </c>
      <c r="E907" s="52" t="s">
        <v>2817</v>
      </c>
      <c r="F907" s="52" t="str">
        <f t="shared" si="113"/>
        <v>Jump girth in nylon with synthetic wool</v>
      </c>
      <c r="G907" s="52" t="s">
        <v>2941</v>
      </c>
      <c r="H907" s="116" t="str">
        <f t="shared" si="114"/>
        <v>Equestro</v>
      </c>
      <c r="I907" s="35" t="s">
        <v>3000</v>
      </c>
      <c r="J907" s="53" t="str">
        <f t="shared" si="115"/>
        <v>Lófelszerelés</v>
      </c>
      <c r="K907" s="53" t="s">
        <v>3007</v>
      </c>
      <c r="L907" s="53" t="str">
        <f t="shared" si="116"/>
        <v>Nyereg és tartozékai</v>
      </c>
      <c r="M907" s="53" t="s">
        <v>3008</v>
      </c>
      <c r="N907" s="35" t="str">
        <f t="shared" si="117"/>
        <v>Heveder</v>
      </c>
      <c r="O907" s="35" t="s">
        <v>3009</v>
      </c>
      <c r="P907" s="53" t="str">
        <f t="shared" si="118"/>
        <v>Univerzális heveder</v>
      </c>
      <c r="Q907" s="53" t="s">
        <v>3010</v>
      </c>
      <c r="R907" s="55" t="s">
        <v>3170</v>
      </c>
      <c r="S907" s="35" t="s">
        <v>2047</v>
      </c>
      <c r="T907" s="34">
        <v>0</v>
      </c>
      <c r="U907" s="35">
        <v>58</v>
      </c>
      <c r="V907" s="1" t="s">
        <v>2603</v>
      </c>
      <c r="W907" s="55">
        <v>1</v>
      </c>
      <c r="X907" s="35" t="str">
        <f>IFERROR(
    IF(ISNUMBER(MATCH(TRIM(CLEAN(SUBSTITUTE(SUBSTITUTE(Y907, CHAR(13), ""), CHAR(10), " "))), sizeList!A:A, 0)),
        INDEX(sizeList!B:B, MATCH(TRIM(CLEAN(SUBSTITUTE(SUBSTITUTE(Y907, CHAR(13), ""), CHAR(10), " "))), sizeList!A:A, 0)),
        IF(ISNUMBER(MATCH(Y907, sizeList!A:A, 0)),
            INDEX(sizeList!B:B, MATCH(Y907, sizeList!A:A, 0)),
            IF(ISNUMBER(MATCH(TRIM(CLEAN(SUBSTITUTE(SUBSTITUTE(Y907, CHAR(13), ""), CHAR(10), " "))), sizeList!B:B, 0)),
                INDEX(sizeList!B:B, MATCH(TRIM(CLEAN(SUBSTITUTE(SUBSTITUTE(Y907, CHAR(13), ""), CHAR(10), " "))), sizeList!B:B, 0)),
                IF(ISNUMBER(MATCH(Y907, sizeList!B:B, 0)),
                    INDEX(sizeList!B:B, MATCH(Y907, sizeList!B:B, 0)),
                    "")
            )
        )
    ),
    ""
)</f>
        <v>135 cm</v>
      </c>
      <c r="Y907" s="35" t="s">
        <v>843</v>
      </c>
      <c r="Z907" s="35" t="s">
        <v>2604</v>
      </c>
      <c r="AA907" s="117" t="str">
        <f t="shared" si="119"/>
        <v>BLACK</v>
      </c>
      <c r="AB907" s="7" t="str">
        <f>IF(AA907="", "", IFERROR(VLOOKUP(AA907, colorList!A:B,2,FALSE),""))</f>
        <v>fekete</v>
      </c>
      <c r="AC907" s="7" t="str">
        <f>IF(Z907="", "", IFERROR(VLOOKUP(Z907, colorList!A:B,2,FALSE),""))</f>
        <v>fekete</v>
      </c>
      <c r="AD907" s="7"/>
    </row>
    <row r="908" spans="1:30" ht="60" customHeight="1" x14ac:dyDescent="0.25">
      <c r="A908" s="53" t="s">
        <v>925</v>
      </c>
      <c r="B908" s="7" t="str" cm="1">
        <f t="array" ref="B908">ProcessN2(S908,A908,C908)</f>
        <v>SP00032_BK</v>
      </c>
      <c r="C908" s="7" t="s">
        <v>984</v>
      </c>
      <c r="D908" s="52" t="str">
        <f t="shared" si="112"/>
        <v>Equestro nejlon szintetikus bárányszőrös heveder</v>
      </c>
      <c r="E908" s="52" t="s">
        <v>2817</v>
      </c>
      <c r="F908" s="52" t="str">
        <f t="shared" si="113"/>
        <v>Jump girth in nylon with synthetic wool</v>
      </c>
      <c r="G908" s="52" t="s">
        <v>2941</v>
      </c>
      <c r="H908" s="116" t="str">
        <f t="shared" si="114"/>
        <v>Equestro</v>
      </c>
      <c r="I908" s="35" t="s">
        <v>3000</v>
      </c>
      <c r="J908" s="53" t="str">
        <f t="shared" si="115"/>
        <v>Lófelszerelés</v>
      </c>
      <c r="K908" s="53" t="s">
        <v>3007</v>
      </c>
      <c r="L908" s="53" t="str">
        <f t="shared" si="116"/>
        <v>Nyereg és tartozékai</v>
      </c>
      <c r="M908" s="53" t="s">
        <v>3008</v>
      </c>
      <c r="N908" s="35" t="str">
        <f t="shared" si="117"/>
        <v>Heveder</v>
      </c>
      <c r="O908" s="35" t="s">
        <v>3009</v>
      </c>
      <c r="P908" s="53" t="str">
        <f t="shared" si="118"/>
        <v>Univerzális heveder</v>
      </c>
      <c r="Q908" s="53" t="s">
        <v>3010</v>
      </c>
      <c r="R908" s="55" t="s">
        <v>3170</v>
      </c>
      <c r="S908" s="35" t="s">
        <v>2048</v>
      </c>
      <c r="T908" s="34">
        <v>0</v>
      </c>
      <c r="U908" s="35">
        <v>58</v>
      </c>
      <c r="V908" s="1" t="s">
        <v>2603</v>
      </c>
      <c r="W908" s="55">
        <v>1</v>
      </c>
      <c r="X908" s="35" t="str">
        <f>IFERROR(
    IF(ISNUMBER(MATCH(TRIM(CLEAN(SUBSTITUTE(SUBSTITUTE(Y908, CHAR(13), ""), CHAR(10), " "))), sizeList!A:A, 0)),
        INDEX(sizeList!B:B, MATCH(TRIM(CLEAN(SUBSTITUTE(SUBSTITUTE(Y908, CHAR(13), ""), CHAR(10), " "))), sizeList!A:A, 0)),
        IF(ISNUMBER(MATCH(Y908, sizeList!A:A, 0)),
            INDEX(sizeList!B:B, MATCH(Y908, sizeList!A:A, 0)),
            IF(ISNUMBER(MATCH(TRIM(CLEAN(SUBSTITUTE(SUBSTITUTE(Y908, CHAR(13), ""), CHAR(10), " "))), sizeList!B:B, 0)),
                INDEX(sizeList!B:B, MATCH(TRIM(CLEAN(SUBSTITUTE(SUBSTITUTE(Y908, CHAR(13), ""), CHAR(10), " "))), sizeList!B:B, 0)),
                IF(ISNUMBER(MATCH(Y908, sizeList!B:B, 0)),
                    INDEX(sizeList!B:B, MATCH(Y908, sizeList!B:B, 0)),
                    "")
            )
        )
    ),
    ""
)</f>
        <v>140 cm</v>
      </c>
      <c r="Y908" s="35" t="s">
        <v>844</v>
      </c>
      <c r="Z908" s="35" t="s">
        <v>2604</v>
      </c>
      <c r="AA908" s="117" t="str">
        <f t="shared" si="119"/>
        <v>BLACK</v>
      </c>
      <c r="AB908" s="7" t="str">
        <f>IF(AA908="", "", IFERROR(VLOOKUP(AA908, colorList!A:B,2,FALSE),""))</f>
        <v>fekete</v>
      </c>
      <c r="AC908" s="7" t="str">
        <f>IF(Z908="", "", IFERROR(VLOOKUP(Z908, colorList!A:B,2,FALSE),""))</f>
        <v>fekete</v>
      </c>
      <c r="AD908" s="7"/>
    </row>
    <row r="909" spans="1:30" ht="60" customHeight="1" x14ac:dyDescent="0.25">
      <c r="A909" s="53" t="s">
        <v>925</v>
      </c>
      <c r="B909" s="7" t="str" cm="1">
        <f t="array" ref="B909">ProcessN2(S909,A909,C909)</f>
        <v>SP00032_BK</v>
      </c>
      <c r="C909" s="7" t="s">
        <v>1019</v>
      </c>
      <c r="D909" s="52" t="str">
        <f t="shared" si="112"/>
        <v>Equestro nejlon szintetikus bárányszőrös heveder</v>
      </c>
      <c r="E909" s="52" t="s">
        <v>2817</v>
      </c>
      <c r="F909" s="52" t="str">
        <f t="shared" si="113"/>
        <v>Jump girth in nylon with synthetic wool</v>
      </c>
      <c r="G909" s="52" t="s">
        <v>2941</v>
      </c>
      <c r="H909" s="116" t="str">
        <f t="shared" si="114"/>
        <v>Equestro</v>
      </c>
      <c r="I909" s="35" t="s">
        <v>3000</v>
      </c>
      <c r="J909" s="53" t="str">
        <f t="shared" si="115"/>
        <v>Lófelszerelés</v>
      </c>
      <c r="K909" s="53" t="s">
        <v>3007</v>
      </c>
      <c r="L909" s="53" t="str">
        <f t="shared" si="116"/>
        <v>Nyereg és tartozékai</v>
      </c>
      <c r="M909" s="53" t="s">
        <v>3008</v>
      </c>
      <c r="N909" s="35" t="str">
        <f t="shared" si="117"/>
        <v>Heveder</v>
      </c>
      <c r="O909" s="35" t="s">
        <v>3009</v>
      </c>
      <c r="P909" s="53" t="str">
        <f t="shared" si="118"/>
        <v>Univerzális heveder</v>
      </c>
      <c r="Q909" s="53" t="s">
        <v>3010</v>
      </c>
      <c r="R909" s="55" t="s">
        <v>3170</v>
      </c>
      <c r="S909" s="35" t="s">
        <v>2049</v>
      </c>
      <c r="T909" s="34">
        <v>0</v>
      </c>
      <c r="U909" s="35">
        <v>58</v>
      </c>
      <c r="V909" s="1" t="s">
        <v>2603</v>
      </c>
      <c r="W909" s="55">
        <v>1</v>
      </c>
      <c r="X909" s="35" t="str">
        <f>IFERROR(
    IF(ISNUMBER(MATCH(TRIM(CLEAN(SUBSTITUTE(SUBSTITUTE(Y909, CHAR(13), ""), CHAR(10), " "))), sizeList!A:A, 0)),
        INDEX(sizeList!B:B, MATCH(TRIM(CLEAN(SUBSTITUTE(SUBSTITUTE(Y909, CHAR(13), ""), CHAR(10), " "))), sizeList!A:A, 0)),
        IF(ISNUMBER(MATCH(Y909, sizeList!A:A, 0)),
            INDEX(sizeList!B:B, MATCH(Y909, sizeList!A:A, 0)),
            IF(ISNUMBER(MATCH(TRIM(CLEAN(SUBSTITUTE(SUBSTITUTE(Y909, CHAR(13), ""), CHAR(10), " "))), sizeList!B:B, 0)),
                INDEX(sizeList!B:B, MATCH(TRIM(CLEAN(SUBSTITUTE(SUBSTITUTE(Y909, CHAR(13), ""), CHAR(10), " "))), sizeList!B:B, 0)),
                IF(ISNUMBER(MATCH(Y909, sizeList!B:B, 0)),
                    INDEX(sizeList!B:B, MATCH(Y909, sizeList!B:B, 0)),
                    "")
            )
        )
    ),
    ""
)</f>
        <v>145 cm</v>
      </c>
      <c r="Y909" s="35" t="s">
        <v>845</v>
      </c>
      <c r="Z909" s="35" t="s">
        <v>2604</v>
      </c>
      <c r="AA909" s="117" t="str">
        <f t="shared" si="119"/>
        <v>BLACK</v>
      </c>
      <c r="AB909" s="7" t="str">
        <f>IF(AA909="", "", IFERROR(VLOOKUP(AA909, colorList!A:B,2,FALSE),""))</f>
        <v>fekete</v>
      </c>
      <c r="AC909" s="7" t="str">
        <f>IF(Z909="", "", IFERROR(VLOOKUP(Z909, colorList!A:B,2,FALSE),""))</f>
        <v>fekete</v>
      </c>
      <c r="AD909" s="7"/>
    </row>
    <row r="910" spans="1:30" ht="60" customHeight="1" x14ac:dyDescent="0.25">
      <c r="A910" s="53" t="s">
        <v>925</v>
      </c>
      <c r="B910" s="7" t="str" cm="1">
        <f t="array" ref="B910">ProcessN2(S910,A910,C910)</f>
        <v>SP00032_BK</v>
      </c>
      <c r="C910" s="7" t="s">
        <v>1020</v>
      </c>
      <c r="D910" s="52" t="str">
        <f t="shared" si="112"/>
        <v>Equestro nejlon szintetikus bárányszőrös heveder</v>
      </c>
      <c r="E910" s="52" t="s">
        <v>2817</v>
      </c>
      <c r="F910" s="52" t="str">
        <f t="shared" si="113"/>
        <v>Jump girth in nylon with synthetic wool</v>
      </c>
      <c r="G910" s="52" t="s">
        <v>2941</v>
      </c>
      <c r="H910" s="116" t="str">
        <f t="shared" si="114"/>
        <v>Equestro</v>
      </c>
      <c r="I910" s="35" t="s">
        <v>3000</v>
      </c>
      <c r="J910" s="53" t="str">
        <f t="shared" si="115"/>
        <v>Lófelszerelés</v>
      </c>
      <c r="K910" s="53" t="s">
        <v>3007</v>
      </c>
      <c r="L910" s="53" t="str">
        <f t="shared" si="116"/>
        <v>Nyereg és tartozékai</v>
      </c>
      <c r="M910" s="53" t="s">
        <v>3008</v>
      </c>
      <c r="N910" s="35" t="str">
        <f t="shared" si="117"/>
        <v>Heveder</v>
      </c>
      <c r="O910" s="35" t="s">
        <v>3009</v>
      </c>
      <c r="P910" s="53" t="str">
        <f t="shared" si="118"/>
        <v>Univerzális heveder</v>
      </c>
      <c r="Q910" s="53" t="s">
        <v>3010</v>
      </c>
      <c r="R910" s="55" t="s">
        <v>3170</v>
      </c>
      <c r="S910" s="35" t="s">
        <v>2050</v>
      </c>
      <c r="T910" s="34">
        <v>0</v>
      </c>
      <c r="U910" s="35">
        <v>58</v>
      </c>
      <c r="V910" s="1" t="s">
        <v>2603</v>
      </c>
      <c r="W910" s="55">
        <v>1</v>
      </c>
      <c r="X910" s="35" t="str">
        <f>IFERROR(
    IF(ISNUMBER(MATCH(TRIM(CLEAN(SUBSTITUTE(SUBSTITUTE(Y910, CHAR(13), ""), CHAR(10), " "))), sizeList!A:A, 0)),
        INDEX(sizeList!B:B, MATCH(TRIM(CLEAN(SUBSTITUTE(SUBSTITUTE(Y910, CHAR(13), ""), CHAR(10), " "))), sizeList!A:A, 0)),
        IF(ISNUMBER(MATCH(Y910, sizeList!A:A, 0)),
            INDEX(sizeList!B:B, MATCH(Y910, sizeList!A:A, 0)),
            IF(ISNUMBER(MATCH(TRIM(CLEAN(SUBSTITUTE(SUBSTITUTE(Y910, CHAR(13), ""), CHAR(10), " "))), sizeList!B:B, 0)),
                INDEX(sizeList!B:B, MATCH(TRIM(CLEAN(SUBSTITUTE(SUBSTITUTE(Y910, CHAR(13), ""), CHAR(10), " "))), sizeList!B:B, 0)),
                IF(ISNUMBER(MATCH(Y910, sizeList!B:B, 0)),
                    INDEX(sizeList!B:B, MATCH(Y910, sizeList!B:B, 0)),
                    "")
            )
        )
    ),
    ""
)</f>
        <v>150 cm</v>
      </c>
      <c r="Y910" s="35" t="s">
        <v>846</v>
      </c>
      <c r="Z910" s="35" t="s">
        <v>2604</v>
      </c>
      <c r="AA910" s="117" t="str">
        <f t="shared" si="119"/>
        <v>BLACK</v>
      </c>
      <c r="AB910" s="7" t="str">
        <f>IF(AA910="", "", IFERROR(VLOOKUP(AA910, colorList!A:B,2,FALSE),""))</f>
        <v>fekete</v>
      </c>
      <c r="AC910" s="7" t="str">
        <f>IF(Z910="", "", IFERROR(VLOOKUP(Z910, colorList!A:B,2,FALSE),""))</f>
        <v>fekete</v>
      </c>
      <c r="AD910" s="7"/>
    </row>
    <row r="911" spans="1:30" ht="60" customHeight="1" x14ac:dyDescent="0.25">
      <c r="A911" s="53" t="s">
        <v>925</v>
      </c>
      <c r="B911" s="7" t="str" cm="1">
        <f t="array" ref="B911">ProcessN2(S911,A911,C911)</f>
        <v>SP00032_TM</v>
      </c>
      <c r="C911" s="7" t="s">
        <v>1187</v>
      </c>
      <c r="D911" s="52" t="str">
        <f t="shared" si="112"/>
        <v>Equestro nejlon szintetikus bárányszőrös heveder</v>
      </c>
      <c r="E911" s="52" t="s">
        <v>2817</v>
      </c>
      <c r="F911" s="52" t="str">
        <f t="shared" si="113"/>
        <v>Jump girth in nylon with synthetic wool</v>
      </c>
      <c r="G911" s="52" t="s">
        <v>2941</v>
      </c>
      <c r="H911" s="116" t="str">
        <f t="shared" si="114"/>
        <v>Equestro</v>
      </c>
      <c r="I911" s="35" t="s">
        <v>3000</v>
      </c>
      <c r="J911" s="53" t="str">
        <f t="shared" si="115"/>
        <v>Lófelszerelés</v>
      </c>
      <c r="K911" s="53" t="s">
        <v>3007</v>
      </c>
      <c r="L911" s="53" t="str">
        <f t="shared" si="116"/>
        <v>Nyereg és tartozékai</v>
      </c>
      <c r="M911" s="53" t="s">
        <v>3008</v>
      </c>
      <c r="N911" s="35" t="str">
        <f t="shared" si="117"/>
        <v>Heveder</v>
      </c>
      <c r="O911" s="35" t="s">
        <v>3009</v>
      </c>
      <c r="P911" s="53" t="str">
        <f t="shared" si="118"/>
        <v>Univerzális heveder</v>
      </c>
      <c r="Q911" s="53" t="s">
        <v>3010</v>
      </c>
      <c r="R911" s="55" t="s">
        <v>3170</v>
      </c>
      <c r="S911" s="35" t="s">
        <v>2051</v>
      </c>
      <c r="T911" s="34">
        <v>0</v>
      </c>
      <c r="U911" s="35">
        <v>58</v>
      </c>
      <c r="V911" s="1" t="s">
        <v>2603</v>
      </c>
      <c r="W911" s="55">
        <v>1</v>
      </c>
      <c r="X911" s="35" t="str">
        <f>IFERROR(
    IF(ISNUMBER(MATCH(TRIM(CLEAN(SUBSTITUTE(SUBSTITUTE(Y911, CHAR(13), ""), CHAR(10), " "))), sizeList!A:A, 0)),
        INDEX(sizeList!B:B, MATCH(TRIM(CLEAN(SUBSTITUTE(SUBSTITUTE(Y911, CHAR(13), ""), CHAR(10), " "))), sizeList!A:A, 0)),
        IF(ISNUMBER(MATCH(Y911, sizeList!A:A, 0)),
            INDEX(sizeList!B:B, MATCH(Y911, sizeList!A:A, 0)),
            IF(ISNUMBER(MATCH(TRIM(CLEAN(SUBSTITUTE(SUBSTITUTE(Y911, CHAR(13), ""), CHAR(10), " "))), sizeList!B:B, 0)),
                INDEX(sizeList!B:B, MATCH(TRIM(CLEAN(SUBSTITUTE(SUBSTITUTE(Y911, CHAR(13), ""), CHAR(10), " "))), sizeList!B:B, 0)),
                IF(ISNUMBER(MATCH(Y911, sizeList!B:B, 0)),
                    INDEX(sizeList!B:B, MATCH(Y911, sizeList!B:B, 0)),
                    "")
            )
        )
    ),
    ""
)</f>
        <v>100 cm</v>
      </c>
      <c r="Y911" s="35" t="s">
        <v>835</v>
      </c>
      <c r="Z911" s="35" t="s">
        <v>2605</v>
      </c>
      <c r="AA911" s="117" t="str">
        <f t="shared" si="119"/>
        <v>DARK BROWN</v>
      </c>
      <c r="AB911" s="7" t="str">
        <f>IF(AA911="", "", IFERROR(VLOOKUP(AA911, colorList!A:B,2,FALSE),""))</f>
        <v>sötétbarna</v>
      </c>
      <c r="AC911" s="7" t="str">
        <f>IF(Z911="", "", IFERROR(VLOOKUP(Z911, colorList!A:B,2,FALSE),""))</f>
        <v>sötétbarna</v>
      </c>
      <c r="AD911" s="7"/>
    </row>
    <row r="912" spans="1:30" ht="60" customHeight="1" x14ac:dyDescent="0.25">
      <c r="A912" s="53" t="s">
        <v>925</v>
      </c>
      <c r="B912" s="7" t="str" cm="1">
        <f t="array" ref="B912">ProcessN2(S912,A912,C912)</f>
        <v>SP00032_TM</v>
      </c>
      <c r="C912" s="7" t="s">
        <v>1188</v>
      </c>
      <c r="D912" s="52" t="str">
        <f t="shared" si="112"/>
        <v>Equestro nejlon szintetikus bárányszőrös heveder</v>
      </c>
      <c r="E912" s="52" t="s">
        <v>2817</v>
      </c>
      <c r="F912" s="52" t="str">
        <f t="shared" si="113"/>
        <v>Jump girth in nylon with synthetic wool</v>
      </c>
      <c r="G912" s="52" t="s">
        <v>2941</v>
      </c>
      <c r="H912" s="116" t="str">
        <f t="shared" si="114"/>
        <v>Equestro</v>
      </c>
      <c r="I912" s="35" t="s">
        <v>3000</v>
      </c>
      <c r="J912" s="53" t="str">
        <f t="shared" si="115"/>
        <v>Lófelszerelés</v>
      </c>
      <c r="K912" s="53" t="s">
        <v>3007</v>
      </c>
      <c r="L912" s="53" t="str">
        <f t="shared" si="116"/>
        <v>Nyereg és tartozékai</v>
      </c>
      <c r="M912" s="53" t="s">
        <v>3008</v>
      </c>
      <c r="N912" s="35" t="str">
        <f t="shared" si="117"/>
        <v>Heveder</v>
      </c>
      <c r="O912" s="35" t="s">
        <v>3009</v>
      </c>
      <c r="P912" s="53" t="str">
        <f t="shared" si="118"/>
        <v>Univerzális heveder</v>
      </c>
      <c r="Q912" s="53" t="s">
        <v>3010</v>
      </c>
      <c r="R912" s="55" t="s">
        <v>3170</v>
      </c>
      <c r="S912" s="35" t="s">
        <v>2052</v>
      </c>
      <c r="T912" s="34">
        <v>0</v>
      </c>
      <c r="U912" s="35">
        <v>58</v>
      </c>
      <c r="V912" s="1" t="s">
        <v>2603</v>
      </c>
      <c r="W912" s="55">
        <v>1</v>
      </c>
      <c r="X912" s="35" t="str">
        <f>IFERROR(
    IF(ISNUMBER(MATCH(TRIM(CLEAN(SUBSTITUTE(SUBSTITUTE(Y912, CHAR(13), ""), CHAR(10), " "))), sizeList!A:A, 0)),
        INDEX(sizeList!B:B, MATCH(TRIM(CLEAN(SUBSTITUTE(SUBSTITUTE(Y912, CHAR(13), ""), CHAR(10), " "))), sizeList!A:A, 0)),
        IF(ISNUMBER(MATCH(Y912, sizeList!A:A, 0)),
            INDEX(sizeList!B:B, MATCH(Y912, sizeList!A:A, 0)),
            IF(ISNUMBER(MATCH(TRIM(CLEAN(SUBSTITUTE(SUBSTITUTE(Y912, CHAR(13), ""), CHAR(10), " "))), sizeList!B:B, 0)),
                INDEX(sizeList!B:B, MATCH(TRIM(CLEAN(SUBSTITUTE(SUBSTITUTE(Y912, CHAR(13), ""), CHAR(10), " "))), sizeList!B:B, 0)),
                IF(ISNUMBER(MATCH(Y912, sizeList!B:B, 0)),
                    INDEX(sizeList!B:B, MATCH(Y912, sizeList!B:B, 0)),
                    "")
            )
        )
    ),
    ""
)</f>
        <v>105 cm</v>
      </c>
      <c r="Y912" s="35" t="s">
        <v>836</v>
      </c>
      <c r="Z912" s="35" t="s">
        <v>2605</v>
      </c>
      <c r="AA912" s="117" t="str">
        <f t="shared" si="119"/>
        <v>DARK BROWN</v>
      </c>
      <c r="AB912" s="7" t="str">
        <f>IF(AA912="", "", IFERROR(VLOOKUP(AA912, colorList!A:B,2,FALSE),""))</f>
        <v>sötétbarna</v>
      </c>
      <c r="AC912" s="7" t="str">
        <f>IF(Z912="", "", IFERROR(VLOOKUP(Z912, colorList!A:B,2,FALSE),""))</f>
        <v>sötétbarna</v>
      </c>
      <c r="AD912" s="7"/>
    </row>
    <row r="913" spans="1:30" ht="60" customHeight="1" x14ac:dyDescent="0.25">
      <c r="A913" s="53" t="s">
        <v>925</v>
      </c>
      <c r="B913" s="7" t="str" cm="1">
        <f t="array" ref="B913">ProcessN2(S913,A913,C913)</f>
        <v>SP00032_TM</v>
      </c>
      <c r="C913" s="7" t="s">
        <v>1030</v>
      </c>
      <c r="D913" s="52" t="str">
        <f t="shared" si="112"/>
        <v>Equestro nejlon szintetikus bárányszőrös heveder</v>
      </c>
      <c r="E913" s="52" t="s">
        <v>2817</v>
      </c>
      <c r="F913" s="52" t="str">
        <f t="shared" si="113"/>
        <v>Jump girth in nylon with synthetic wool</v>
      </c>
      <c r="G913" s="52" t="s">
        <v>2941</v>
      </c>
      <c r="H913" s="116" t="str">
        <f t="shared" si="114"/>
        <v>Equestro</v>
      </c>
      <c r="I913" s="35" t="s">
        <v>3000</v>
      </c>
      <c r="J913" s="53" t="str">
        <f t="shared" si="115"/>
        <v>Lófelszerelés</v>
      </c>
      <c r="K913" s="53" t="s">
        <v>3007</v>
      </c>
      <c r="L913" s="53" t="str">
        <f t="shared" si="116"/>
        <v>Nyereg és tartozékai</v>
      </c>
      <c r="M913" s="53" t="s">
        <v>3008</v>
      </c>
      <c r="N913" s="35" t="str">
        <f t="shared" si="117"/>
        <v>Heveder</v>
      </c>
      <c r="O913" s="35" t="s">
        <v>3009</v>
      </c>
      <c r="P913" s="53" t="str">
        <f t="shared" si="118"/>
        <v>Univerzális heveder</v>
      </c>
      <c r="Q913" s="53" t="s">
        <v>3010</v>
      </c>
      <c r="R913" s="55" t="s">
        <v>3170</v>
      </c>
      <c r="S913" s="35" t="s">
        <v>2053</v>
      </c>
      <c r="T913" s="34">
        <v>0</v>
      </c>
      <c r="U913" s="35">
        <v>58</v>
      </c>
      <c r="V913" s="1" t="s">
        <v>2603</v>
      </c>
      <c r="W913" s="55">
        <v>1</v>
      </c>
      <c r="X913" s="35" t="str">
        <f>IFERROR(
    IF(ISNUMBER(MATCH(TRIM(CLEAN(SUBSTITUTE(SUBSTITUTE(Y913, CHAR(13), ""), CHAR(10), " "))), sizeList!A:A, 0)),
        INDEX(sizeList!B:B, MATCH(TRIM(CLEAN(SUBSTITUTE(SUBSTITUTE(Y913, CHAR(13), ""), CHAR(10), " "))), sizeList!A:A, 0)),
        IF(ISNUMBER(MATCH(Y913, sizeList!A:A, 0)),
            INDEX(sizeList!B:B, MATCH(Y913, sizeList!A:A, 0)),
            IF(ISNUMBER(MATCH(TRIM(CLEAN(SUBSTITUTE(SUBSTITUTE(Y913, CHAR(13), ""), CHAR(10), " "))), sizeList!B:B, 0)),
                INDEX(sizeList!B:B, MATCH(TRIM(CLEAN(SUBSTITUTE(SUBSTITUTE(Y913, CHAR(13), ""), CHAR(10), " "))), sizeList!B:B, 0)),
                IF(ISNUMBER(MATCH(Y913, sizeList!B:B, 0)),
                    INDEX(sizeList!B:B, MATCH(Y913, sizeList!B:B, 0)),
                    "")
            )
        )
    ),
    ""
)</f>
        <v>110 cm</v>
      </c>
      <c r="Y913" s="35" t="s">
        <v>837</v>
      </c>
      <c r="Z913" s="35" t="s">
        <v>2605</v>
      </c>
      <c r="AA913" s="117" t="str">
        <f t="shared" si="119"/>
        <v>DARK BROWN</v>
      </c>
      <c r="AB913" s="7" t="str">
        <f>IF(AA913="", "", IFERROR(VLOOKUP(AA913, colorList!A:B,2,FALSE),""))</f>
        <v>sötétbarna</v>
      </c>
      <c r="AC913" s="7" t="str">
        <f>IF(Z913="", "", IFERROR(VLOOKUP(Z913, colorList!A:B,2,FALSE),""))</f>
        <v>sötétbarna</v>
      </c>
      <c r="AD913" s="7"/>
    </row>
    <row r="914" spans="1:30" ht="60" customHeight="1" x14ac:dyDescent="0.25">
      <c r="A914" s="53" t="s">
        <v>925</v>
      </c>
      <c r="B914" s="7" t="str" cm="1">
        <f t="array" ref="B914">ProcessN2(S914,A914,C914)</f>
        <v>SP00032_TM</v>
      </c>
      <c r="C914" s="7" t="s">
        <v>985</v>
      </c>
      <c r="D914" s="52" t="str">
        <f t="shared" si="112"/>
        <v>Equestro nejlon szintetikus bárányszőrös heveder</v>
      </c>
      <c r="E914" s="52" t="s">
        <v>2817</v>
      </c>
      <c r="F914" s="52" t="str">
        <f t="shared" si="113"/>
        <v>Jump girth in nylon with synthetic wool</v>
      </c>
      <c r="G914" s="52" t="s">
        <v>2941</v>
      </c>
      <c r="H914" s="116" t="str">
        <f t="shared" si="114"/>
        <v>Equestro</v>
      </c>
      <c r="I914" s="35" t="s">
        <v>3000</v>
      </c>
      <c r="J914" s="53" t="str">
        <f t="shared" si="115"/>
        <v>Lófelszerelés</v>
      </c>
      <c r="K914" s="53" t="s">
        <v>3007</v>
      </c>
      <c r="L914" s="53" t="str">
        <f t="shared" si="116"/>
        <v>Nyereg és tartozékai</v>
      </c>
      <c r="M914" s="53" t="s">
        <v>3008</v>
      </c>
      <c r="N914" s="35" t="str">
        <f t="shared" si="117"/>
        <v>Heveder</v>
      </c>
      <c r="O914" s="35" t="s">
        <v>3009</v>
      </c>
      <c r="P914" s="53" t="str">
        <f t="shared" si="118"/>
        <v>Univerzális heveder</v>
      </c>
      <c r="Q914" s="53" t="s">
        <v>3010</v>
      </c>
      <c r="R914" s="55" t="s">
        <v>3170</v>
      </c>
      <c r="S914" s="35" t="s">
        <v>2054</v>
      </c>
      <c r="T914" s="34">
        <v>0</v>
      </c>
      <c r="U914" s="35">
        <v>58</v>
      </c>
      <c r="V914" s="1" t="s">
        <v>2603</v>
      </c>
      <c r="W914" s="55">
        <v>1</v>
      </c>
      <c r="X914" s="35" t="str">
        <f>IFERROR(
    IF(ISNUMBER(MATCH(TRIM(CLEAN(SUBSTITUTE(SUBSTITUTE(Y914, CHAR(13), ""), CHAR(10), " "))), sizeList!A:A, 0)),
        INDEX(sizeList!B:B, MATCH(TRIM(CLEAN(SUBSTITUTE(SUBSTITUTE(Y914, CHAR(13), ""), CHAR(10), " "))), sizeList!A:A, 0)),
        IF(ISNUMBER(MATCH(Y914, sizeList!A:A, 0)),
            INDEX(sizeList!B:B, MATCH(Y914, sizeList!A:A, 0)),
            IF(ISNUMBER(MATCH(TRIM(CLEAN(SUBSTITUTE(SUBSTITUTE(Y914, CHAR(13), ""), CHAR(10), " "))), sizeList!B:B, 0)),
                INDEX(sizeList!B:B, MATCH(TRIM(CLEAN(SUBSTITUTE(SUBSTITUTE(Y914, CHAR(13), ""), CHAR(10), " "))), sizeList!B:B, 0)),
                IF(ISNUMBER(MATCH(Y914, sizeList!B:B, 0)),
                    INDEX(sizeList!B:B, MATCH(Y914, sizeList!B:B, 0)),
                    "")
            )
        )
    ),
    ""
)</f>
        <v>115 cm</v>
      </c>
      <c r="Y914" s="35" t="s">
        <v>838</v>
      </c>
      <c r="Z914" s="35" t="s">
        <v>2605</v>
      </c>
      <c r="AA914" s="117" t="str">
        <f t="shared" si="119"/>
        <v>DARK BROWN</v>
      </c>
      <c r="AB914" s="7" t="str">
        <f>IF(AA914="", "", IFERROR(VLOOKUP(AA914, colorList!A:B,2,FALSE),""))</f>
        <v>sötétbarna</v>
      </c>
      <c r="AC914" s="7" t="str">
        <f>IF(Z914="", "", IFERROR(VLOOKUP(Z914, colorList!A:B,2,FALSE),""))</f>
        <v>sötétbarna</v>
      </c>
      <c r="AD914" s="7"/>
    </row>
    <row r="915" spans="1:30" ht="60" customHeight="1" x14ac:dyDescent="0.25">
      <c r="A915" s="53" t="s">
        <v>925</v>
      </c>
      <c r="B915" s="7" t="str" cm="1">
        <f t="array" ref="B915">ProcessN2(S915,A915,C915)</f>
        <v>SP00032_TM</v>
      </c>
      <c r="C915" s="7" t="s">
        <v>986</v>
      </c>
      <c r="D915" s="52" t="str">
        <f t="shared" si="112"/>
        <v>Equestro nejlon szintetikus bárányszőrös heveder</v>
      </c>
      <c r="E915" s="52" t="s">
        <v>2817</v>
      </c>
      <c r="F915" s="52" t="str">
        <f t="shared" si="113"/>
        <v>Jump girth in nylon with synthetic wool</v>
      </c>
      <c r="G915" s="52" t="s">
        <v>2941</v>
      </c>
      <c r="H915" s="116" t="str">
        <f t="shared" si="114"/>
        <v>Equestro</v>
      </c>
      <c r="I915" s="35" t="s">
        <v>3000</v>
      </c>
      <c r="J915" s="53" t="str">
        <f t="shared" si="115"/>
        <v>Lófelszerelés</v>
      </c>
      <c r="K915" s="53" t="s">
        <v>3007</v>
      </c>
      <c r="L915" s="53" t="str">
        <f t="shared" si="116"/>
        <v>Nyereg és tartozékai</v>
      </c>
      <c r="M915" s="53" t="s">
        <v>3008</v>
      </c>
      <c r="N915" s="35" t="str">
        <f t="shared" si="117"/>
        <v>Heveder</v>
      </c>
      <c r="O915" s="35" t="s">
        <v>3009</v>
      </c>
      <c r="P915" s="53" t="str">
        <f t="shared" si="118"/>
        <v>Univerzális heveder</v>
      </c>
      <c r="Q915" s="53" t="s">
        <v>3010</v>
      </c>
      <c r="R915" s="55" t="s">
        <v>3170</v>
      </c>
      <c r="S915" s="35" t="s">
        <v>2055</v>
      </c>
      <c r="T915" s="34">
        <v>0</v>
      </c>
      <c r="U915" s="35">
        <v>58</v>
      </c>
      <c r="V915" s="1" t="s">
        <v>2603</v>
      </c>
      <c r="W915" s="55">
        <v>1</v>
      </c>
      <c r="X915" s="35" t="str">
        <f>IFERROR(
    IF(ISNUMBER(MATCH(TRIM(CLEAN(SUBSTITUTE(SUBSTITUTE(Y915, CHAR(13), ""), CHAR(10), " "))), sizeList!A:A, 0)),
        INDEX(sizeList!B:B, MATCH(TRIM(CLEAN(SUBSTITUTE(SUBSTITUTE(Y915, CHAR(13), ""), CHAR(10), " "))), sizeList!A:A, 0)),
        IF(ISNUMBER(MATCH(Y915, sizeList!A:A, 0)),
            INDEX(sizeList!B:B, MATCH(Y915, sizeList!A:A, 0)),
            IF(ISNUMBER(MATCH(TRIM(CLEAN(SUBSTITUTE(SUBSTITUTE(Y915, CHAR(13), ""), CHAR(10), " "))), sizeList!B:B, 0)),
                INDEX(sizeList!B:B, MATCH(TRIM(CLEAN(SUBSTITUTE(SUBSTITUTE(Y915, CHAR(13), ""), CHAR(10), " "))), sizeList!B:B, 0)),
                IF(ISNUMBER(MATCH(Y915, sizeList!B:B, 0)),
                    INDEX(sizeList!B:B, MATCH(Y915, sizeList!B:B, 0)),
                    "")
            )
        )
    ),
    ""
)</f>
        <v>120 cm</v>
      </c>
      <c r="Y915" s="35" t="s">
        <v>840</v>
      </c>
      <c r="Z915" s="35" t="s">
        <v>2605</v>
      </c>
      <c r="AA915" s="117" t="str">
        <f t="shared" si="119"/>
        <v>DARK BROWN</v>
      </c>
      <c r="AB915" s="7" t="str">
        <f>IF(AA915="", "", IFERROR(VLOOKUP(AA915, colorList!A:B,2,FALSE),""))</f>
        <v>sötétbarna</v>
      </c>
      <c r="AC915" s="7" t="str">
        <f>IF(Z915="", "", IFERROR(VLOOKUP(Z915, colorList!A:B,2,FALSE),""))</f>
        <v>sötétbarna</v>
      </c>
      <c r="AD915" s="7"/>
    </row>
    <row r="916" spans="1:30" ht="60" customHeight="1" x14ac:dyDescent="0.25">
      <c r="A916" s="53" t="s">
        <v>925</v>
      </c>
      <c r="B916" s="7" t="str" cm="1">
        <f t="array" ref="B916">ProcessN2(S916,A916,C916)</f>
        <v>SP00032_TM</v>
      </c>
      <c r="C916" s="7" t="s">
        <v>987</v>
      </c>
      <c r="D916" s="52" t="str">
        <f t="shared" si="112"/>
        <v>Equestro nejlon szintetikus bárányszőrös heveder</v>
      </c>
      <c r="E916" s="52" t="s">
        <v>2817</v>
      </c>
      <c r="F916" s="52" t="str">
        <f t="shared" si="113"/>
        <v>Jump girth in nylon with synthetic wool</v>
      </c>
      <c r="G916" s="52" t="s">
        <v>2941</v>
      </c>
      <c r="H916" s="116" t="str">
        <f t="shared" si="114"/>
        <v>Equestro</v>
      </c>
      <c r="I916" s="35" t="s">
        <v>3000</v>
      </c>
      <c r="J916" s="53" t="str">
        <f t="shared" si="115"/>
        <v>Lófelszerelés</v>
      </c>
      <c r="K916" s="53" t="s">
        <v>3007</v>
      </c>
      <c r="L916" s="53" t="str">
        <f t="shared" si="116"/>
        <v>Nyereg és tartozékai</v>
      </c>
      <c r="M916" s="53" t="s">
        <v>3008</v>
      </c>
      <c r="N916" s="35" t="str">
        <f t="shared" si="117"/>
        <v>Heveder</v>
      </c>
      <c r="O916" s="35" t="s">
        <v>3009</v>
      </c>
      <c r="P916" s="53" t="str">
        <f t="shared" si="118"/>
        <v>Univerzális heveder</v>
      </c>
      <c r="Q916" s="53" t="s">
        <v>3010</v>
      </c>
      <c r="R916" s="55" t="s">
        <v>3170</v>
      </c>
      <c r="S916" s="35" t="s">
        <v>2056</v>
      </c>
      <c r="T916" s="34">
        <v>0</v>
      </c>
      <c r="U916" s="35">
        <v>58</v>
      </c>
      <c r="V916" s="1" t="s">
        <v>2603</v>
      </c>
      <c r="W916" s="55">
        <v>1</v>
      </c>
      <c r="X916" s="35" t="str">
        <f>IFERROR(
    IF(ISNUMBER(MATCH(TRIM(CLEAN(SUBSTITUTE(SUBSTITUTE(Y916, CHAR(13), ""), CHAR(10), " "))), sizeList!A:A, 0)),
        INDEX(sizeList!B:B, MATCH(TRIM(CLEAN(SUBSTITUTE(SUBSTITUTE(Y916, CHAR(13), ""), CHAR(10), " "))), sizeList!A:A, 0)),
        IF(ISNUMBER(MATCH(Y916, sizeList!A:A, 0)),
            INDEX(sizeList!B:B, MATCH(Y916, sizeList!A:A, 0)),
            IF(ISNUMBER(MATCH(TRIM(CLEAN(SUBSTITUTE(SUBSTITUTE(Y916, CHAR(13), ""), CHAR(10), " "))), sizeList!B:B, 0)),
                INDEX(sizeList!B:B, MATCH(TRIM(CLEAN(SUBSTITUTE(SUBSTITUTE(Y916, CHAR(13), ""), CHAR(10), " "))), sizeList!B:B, 0)),
                IF(ISNUMBER(MATCH(Y916, sizeList!B:B, 0)),
                    INDEX(sizeList!B:B, MATCH(Y916, sizeList!B:B, 0)),
                    "")
            )
        )
    ),
    ""
)</f>
        <v>125 cm</v>
      </c>
      <c r="Y916" s="35" t="s">
        <v>841</v>
      </c>
      <c r="Z916" s="35" t="s">
        <v>2605</v>
      </c>
      <c r="AA916" s="117" t="str">
        <f t="shared" si="119"/>
        <v>DARK BROWN</v>
      </c>
      <c r="AB916" s="7" t="str">
        <f>IF(AA916="", "", IFERROR(VLOOKUP(AA916, colorList!A:B,2,FALSE),""))</f>
        <v>sötétbarna</v>
      </c>
      <c r="AC916" s="7" t="str">
        <f>IF(Z916="", "", IFERROR(VLOOKUP(Z916, colorList!A:B,2,FALSE),""))</f>
        <v>sötétbarna</v>
      </c>
      <c r="AD916" s="7"/>
    </row>
    <row r="917" spans="1:30" ht="60" customHeight="1" x14ac:dyDescent="0.25">
      <c r="A917" s="53" t="s">
        <v>925</v>
      </c>
      <c r="B917" s="7" t="str" cm="1">
        <f t="array" ref="B917">ProcessN2(S917,A917,C917)</f>
        <v>SP00032_TM</v>
      </c>
      <c r="C917" s="7" t="s">
        <v>988</v>
      </c>
      <c r="D917" s="52" t="str">
        <f t="shared" si="112"/>
        <v>Equestro nejlon szintetikus bárányszőrös heveder</v>
      </c>
      <c r="E917" s="52" t="s">
        <v>2817</v>
      </c>
      <c r="F917" s="52" t="str">
        <f t="shared" si="113"/>
        <v>Jump girth in nylon with synthetic wool</v>
      </c>
      <c r="G917" s="52" t="s">
        <v>2941</v>
      </c>
      <c r="H917" s="116" t="str">
        <f t="shared" si="114"/>
        <v>Equestro</v>
      </c>
      <c r="I917" s="35" t="s">
        <v>3000</v>
      </c>
      <c r="J917" s="53" t="str">
        <f t="shared" si="115"/>
        <v>Lófelszerelés</v>
      </c>
      <c r="K917" s="53" t="s">
        <v>3007</v>
      </c>
      <c r="L917" s="53" t="str">
        <f t="shared" si="116"/>
        <v>Nyereg és tartozékai</v>
      </c>
      <c r="M917" s="53" t="s">
        <v>3008</v>
      </c>
      <c r="N917" s="35" t="str">
        <f t="shared" si="117"/>
        <v>Heveder</v>
      </c>
      <c r="O917" s="35" t="s">
        <v>3009</v>
      </c>
      <c r="P917" s="53" t="str">
        <f t="shared" si="118"/>
        <v>Univerzális heveder</v>
      </c>
      <c r="Q917" s="53" t="s">
        <v>3010</v>
      </c>
      <c r="R917" s="55" t="s">
        <v>3170</v>
      </c>
      <c r="S917" s="35" t="s">
        <v>2057</v>
      </c>
      <c r="T917" s="34">
        <v>0</v>
      </c>
      <c r="U917" s="35">
        <v>58</v>
      </c>
      <c r="V917" s="1" t="s">
        <v>2603</v>
      </c>
      <c r="W917" s="55">
        <v>1</v>
      </c>
      <c r="X917" s="35" t="str">
        <f>IFERROR(
    IF(ISNUMBER(MATCH(TRIM(CLEAN(SUBSTITUTE(SUBSTITUTE(Y917, CHAR(13), ""), CHAR(10), " "))), sizeList!A:A, 0)),
        INDEX(sizeList!B:B, MATCH(TRIM(CLEAN(SUBSTITUTE(SUBSTITUTE(Y917, CHAR(13), ""), CHAR(10), " "))), sizeList!A:A, 0)),
        IF(ISNUMBER(MATCH(Y917, sizeList!A:A, 0)),
            INDEX(sizeList!B:B, MATCH(Y917, sizeList!A:A, 0)),
            IF(ISNUMBER(MATCH(TRIM(CLEAN(SUBSTITUTE(SUBSTITUTE(Y917, CHAR(13), ""), CHAR(10), " "))), sizeList!B:B, 0)),
                INDEX(sizeList!B:B, MATCH(TRIM(CLEAN(SUBSTITUTE(SUBSTITUTE(Y917, CHAR(13), ""), CHAR(10), " "))), sizeList!B:B, 0)),
                IF(ISNUMBER(MATCH(Y917, sizeList!B:B, 0)),
                    INDEX(sizeList!B:B, MATCH(Y917, sizeList!B:B, 0)),
                    "")
            )
        )
    ),
    ""
)</f>
        <v>130 cm</v>
      </c>
      <c r="Y917" s="35" t="s">
        <v>842</v>
      </c>
      <c r="Z917" s="35" t="s">
        <v>2605</v>
      </c>
      <c r="AA917" s="117" t="str">
        <f t="shared" si="119"/>
        <v>DARK BROWN</v>
      </c>
      <c r="AB917" s="7" t="str">
        <f>IF(AA917="", "", IFERROR(VLOOKUP(AA917, colorList!A:B,2,FALSE),""))</f>
        <v>sötétbarna</v>
      </c>
      <c r="AC917" s="7" t="str">
        <f>IF(Z917="", "", IFERROR(VLOOKUP(Z917, colorList!A:B,2,FALSE),""))</f>
        <v>sötétbarna</v>
      </c>
      <c r="AD917" s="7"/>
    </row>
    <row r="918" spans="1:30" ht="60" customHeight="1" x14ac:dyDescent="0.25">
      <c r="A918" s="53" t="s">
        <v>925</v>
      </c>
      <c r="B918" s="7" t="str" cm="1">
        <f t="array" ref="B918">ProcessN2(S918,A918,C918)</f>
        <v>SP00032_TM</v>
      </c>
      <c r="C918" s="7" t="s">
        <v>989</v>
      </c>
      <c r="D918" s="52" t="str">
        <f t="shared" si="112"/>
        <v>Equestro nejlon szintetikus bárányszőrös heveder</v>
      </c>
      <c r="E918" s="52" t="s">
        <v>2817</v>
      </c>
      <c r="F918" s="52" t="str">
        <f t="shared" si="113"/>
        <v>Jump girth in nylon with synthetic wool</v>
      </c>
      <c r="G918" s="52" t="s">
        <v>2941</v>
      </c>
      <c r="H918" s="116" t="str">
        <f t="shared" si="114"/>
        <v>Equestro</v>
      </c>
      <c r="I918" s="35" t="s">
        <v>3000</v>
      </c>
      <c r="J918" s="53" t="str">
        <f t="shared" si="115"/>
        <v>Lófelszerelés</v>
      </c>
      <c r="K918" s="53" t="s">
        <v>3007</v>
      </c>
      <c r="L918" s="53" t="str">
        <f t="shared" si="116"/>
        <v>Nyereg és tartozékai</v>
      </c>
      <c r="M918" s="53" t="s">
        <v>3008</v>
      </c>
      <c r="N918" s="35" t="str">
        <f t="shared" si="117"/>
        <v>Heveder</v>
      </c>
      <c r="O918" s="35" t="s">
        <v>3009</v>
      </c>
      <c r="P918" s="53" t="str">
        <f t="shared" si="118"/>
        <v>Univerzális heveder</v>
      </c>
      <c r="Q918" s="53" t="s">
        <v>3010</v>
      </c>
      <c r="R918" s="55" t="s">
        <v>3170</v>
      </c>
      <c r="S918" s="35" t="s">
        <v>2058</v>
      </c>
      <c r="T918" s="34">
        <v>0</v>
      </c>
      <c r="U918" s="35">
        <v>58</v>
      </c>
      <c r="V918" s="1" t="s">
        <v>2603</v>
      </c>
      <c r="W918" s="55">
        <v>1</v>
      </c>
      <c r="X918" s="35" t="str">
        <f>IFERROR(
    IF(ISNUMBER(MATCH(TRIM(CLEAN(SUBSTITUTE(SUBSTITUTE(Y918, CHAR(13), ""), CHAR(10), " "))), sizeList!A:A, 0)),
        INDEX(sizeList!B:B, MATCH(TRIM(CLEAN(SUBSTITUTE(SUBSTITUTE(Y918, CHAR(13), ""), CHAR(10), " "))), sizeList!A:A, 0)),
        IF(ISNUMBER(MATCH(Y918, sizeList!A:A, 0)),
            INDEX(sizeList!B:B, MATCH(Y918, sizeList!A:A, 0)),
            IF(ISNUMBER(MATCH(TRIM(CLEAN(SUBSTITUTE(SUBSTITUTE(Y918, CHAR(13), ""), CHAR(10), " "))), sizeList!B:B, 0)),
                INDEX(sizeList!B:B, MATCH(TRIM(CLEAN(SUBSTITUTE(SUBSTITUTE(Y918, CHAR(13), ""), CHAR(10), " "))), sizeList!B:B, 0)),
                IF(ISNUMBER(MATCH(Y918, sizeList!B:B, 0)),
                    INDEX(sizeList!B:B, MATCH(Y918, sizeList!B:B, 0)),
                    "")
            )
        )
    ),
    ""
)</f>
        <v>135 cm</v>
      </c>
      <c r="Y918" s="35" t="s">
        <v>843</v>
      </c>
      <c r="Z918" s="35" t="s">
        <v>2605</v>
      </c>
      <c r="AA918" s="117" t="str">
        <f t="shared" si="119"/>
        <v>DARK BROWN</v>
      </c>
      <c r="AB918" s="7" t="str">
        <f>IF(AA918="", "", IFERROR(VLOOKUP(AA918, colorList!A:B,2,FALSE),""))</f>
        <v>sötétbarna</v>
      </c>
      <c r="AC918" s="7" t="str">
        <f>IF(Z918="", "", IFERROR(VLOOKUP(Z918, colorList!A:B,2,FALSE),""))</f>
        <v>sötétbarna</v>
      </c>
      <c r="AD918" s="7"/>
    </row>
    <row r="919" spans="1:30" ht="60" customHeight="1" x14ac:dyDescent="0.25">
      <c r="A919" s="53" t="s">
        <v>925</v>
      </c>
      <c r="B919" s="7" t="str" cm="1">
        <f t="array" ref="B919">ProcessN2(S919,A919,C919)</f>
        <v>SP00032_TM</v>
      </c>
      <c r="C919" s="7" t="s">
        <v>990</v>
      </c>
      <c r="D919" s="52" t="str">
        <f t="shared" si="112"/>
        <v>Equestro nejlon szintetikus bárányszőrös heveder</v>
      </c>
      <c r="E919" s="52" t="s">
        <v>2817</v>
      </c>
      <c r="F919" s="52" t="str">
        <f t="shared" si="113"/>
        <v>Jump girth in nylon with synthetic wool</v>
      </c>
      <c r="G919" s="52" t="s">
        <v>2941</v>
      </c>
      <c r="H919" s="116" t="str">
        <f t="shared" si="114"/>
        <v>Equestro</v>
      </c>
      <c r="I919" s="35" t="s">
        <v>3000</v>
      </c>
      <c r="J919" s="53" t="str">
        <f t="shared" si="115"/>
        <v>Lófelszerelés</v>
      </c>
      <c r="K919" s="53" t="s">
        <v>3007</v>
      </c>
      <c r="L919" s="53" t="str">
        <f t="shared" si="116"/>
        <v>Nyereg és tartozékai</v>
      </c>
      <c r="M919" s="53" t="s">
        <v>3008</v>
      </c>
      <c r="N919" s="35" t="str">
        <f t="shared" si="117"/>
        <v>Heveder</v>
      </c>
      <c r="O919" s="35" t="s">
        <v>3009</v>
      </c>
      <c r="P919" s="53" t="str">
        <f t="shared" si="118"/>
        <v>Univerzális heveder</v>
      </c>
      <c r="Q919" s="53" t="s">
        <v>3010</v>
      </c>
      <c r="R919" s="55" t="s">
        <v>3170</v>
      </c>
      <c r="S919" s="35" t="s">
        <v>2059</v>
      </c>
      <c r="T919" s="34">
        <v>0</v>
      </c>
      <c r="U919" s="35">
        <v>58</v>
      </c>
      <c r="V919" s="1" t="s">
        <v>2603</v>
      </c>
      <c r="W919" s="55">
        <v>1</v>
      </c>
      <c r="X919" s="35" t="str">
        <f>IFERROR(
    IF(ISNUMBER(MATCH(TRIM(CLEAN(SUBSTITUTE(SUBSTITUTE(Y919, CHAR(13), ""), CHAR(10), " "))), sizeList!A:A, 0)),
        INDEX(sizeList!B:B, MATCH(TRIM(CLEAN(SUBSTITUTE(SUBSTITUTE(Y919, CHAR(13), ""), CHAR(10), " "))), sizeList!A:A, 0)),
        IF(ISNUMBER(MATCH(Y919, sizeList!A:A, 0)),
            INDEX(sizeList!B:B, MATCH(Y919, sizeList!A:A, 0)),
            IF(ISNUMBER(MATCH(TRIM(CLEAN(SUBSTITUTE(SUBSTITUTE(Y919, CHAR(13), ""), CHAR(10), " "))), sizeList!B:B, 0)),
                INDEX(sizeList!B:B, MATCH(TRIM(CLEAN(SUBSTITUTE(SUBSTITUTE(Y919, CHAR(13), ""), CHAR(10), " "))), sizeList!B:B, 0)),
                IF(ISNUMBER(MATCH(Y919, sizeList!B:B, 0)),
                    INDEX(sizeList!B:B, MATCH(Y919, sizeList!B:B, 0)),
                    "")
            )
        )
    ),
    ""
)</f>
        <v>140 cm</v>
      </c>
      <c r="Y919" s="35" t="s">
        <v>844</v>
      </c>
      <c r="Z919" s="35" t="s">
        <v>2605</v>
      </c>
      <c r="AA919" s="117" t="str">
        <f t="shared" si="119"/>
        <v>DARK BROWN</v>
      </c>
      <c r="AB919" s="7" t="str">
        <f>IF(AA919="", "", IFERROR(VLOOKUP(AA919, colorList!A:B,2,FALSE),""))</f>
        <v>sötétbarna</v>
      </c>
      <c r="AC919" s="7" t="str">
        <f>IF(Z919="", "", IFERROR(VLOOKUP(Z919, colorList!A:B,2,FALSE),""))</f>
        <v>sötétbarna</v>
      </c>
      <c r="AD919" s="7"/>
    </row>
    <row r="920" spans="1:30" ht="60" customHeight="1" x14ac:dyDescent="0.25">
      <c r="A920" s="53" t="s">
        <v>925</v>
      </c>
      <c r="B920" s="7" t="str" cm="1">
        <f t="array" ref="B920">ProcessN2(S920,A920,C920)</f>
        <v>SP00032_TM</v>
      </c>
      <c r="C920" s="7" t="s">
        <v>1031</v>
      </c>
      <c r="D920" s="52" t="str">
        <f t="shared" si="112"/>
        <v>Equestro nejlon szintetikus bárányszőrös heveder</v>
      </c>
      <c r="E920" s="52" t="s">
        <v>2817</v>
      </c>
      <c r="F920" s="52" t="str">
        <f t="shared" si="113"/>
        <v>Jump girth in nylon with synthetic wool</v>
      </c>
      <c r="G920" s="52" t="s">
        <v>2941</v>
      </c>
      <c r="H920" s="116" t="str">
        <f t="shared" si="114"/>
        <v>Equestro</v>
      </c>
      <c r="I920" s="35" t="s">
        <v>3000</v>
      </c>
      <c r="J920" s="53" t="str">
        <f t="shared" si="115"/>
        <v>Lófelszerelés</v>
      </c>
      <c r="K920" s="53" t="s">
        <v>3007</v>
      </c>
      <c r="L920" s="53" t="str">
        <f t="shared" si="116"/>
        <v>Nyereg és tartozékai</v>
      </c>
      <c r="M920" s="53" t="s">
        <v>3008</v>
      </c>
      <c r="N920" s="35" t="str">
        <f t="shared" si="117"/>
        <v>Heveder</v>
      </c>
      <c r="O920" s="35" t="s">
        <v>3009</v>
      </c>
      <c r="P920" s="53" t="str">
        <f t="shared" si="118"/>
        <v>Univerzális heveder</v>
      </c>
      <c r="Q920" s="53" t="s">
        <v>3010</v>
      </c>
      <c r="R920" s="55" t="s">
        <v>3170</v>
      </c>
      <c r="S920" s="35" t="s">
        <v>2060</v>
      </c>
      <c r="T920" s="34">
        <v>0</v>
      </c>
      <c r="U920" s="35">
        <v>58</v>
      </c>
      <c r="V920" s="1" t="s">
        <v>2603</v>
      </c>
      <c r="W920" s="55">
        <v>1</v>
      </c>
      <c r="X920" s="35" t="str">
        <f>IFERROR(
    IF(ISNUMBER(MATCH(TRIM(CLEAN(SUBSTITUTE(SUBSTITUTE(Y920, CHAR(13), ""), CHAR(10), " "))), sizeList!A:A, 0)),
        INDEX(sizeList!B:B, MATCH(TRIM(CLEAN(SUBSTITUTE(SUBSTITUTE(Y920, CHAR(13), ""), CHAR(10), " "))), sizeList!A:A, 0)),
        IF(ISNUMBER(MATCH(Y920, sizeList!A:A, 0)),
            INDEX(sizeList!B:B, MATCH(Y920, sizeList!A:A, 0)),
            IF(ISNUMBER(MATCH(TRIM(CLEAN(SUBSTITUTE(SUBSTITUTE(Y920, CHAR(13), ""), CHAR(10), " "))), sizeList!B:B, 0)),
                INDEX(sizeList!B:B, MATCH(TRIM(CLEAN(SUBSTITUTE(SUBSTITUTE(Y920, CHAR(13), ""), CHAR(10), " "))), sizeList!B:B, 0)),
                IF(ISNUMBER(MATCH(Y920, sizeList!B:B, 0)),
                    INDEX(sizeList!B:B, MATCH(Y920, sizeList!B:B, 0)),
                    "")
            )
        )
    ),
    ""
)</f>
        <v>145 cm</v>
      </c>
      <c r="Y920" s="35" t="s">
        <v>845</v>
      </c>
      <c r="Z920" s="35" t="s">
        <v>2605</v>
      </c>
      <c r="AA920" s="117" t="str">
        <f t="shared" si="119"/>
        <v>DARK BROWN</v>
      </c>
      <c r="AB920" s="7" t="str">
        <f>IF(AA920="", "", IFERROR(VLOOKUP(AA920, colorList!A:B,2,FALSE),""))</f>
        <v>sötétbarna</v>
      </c>
      <c r="AC920" s="7" t="str">
        <f>IF(Z920="", "", IFERROR(VLOOKUP(Z920, colorList!A:B,2,FALSE),""))</f>
        <v>sötétbarna</v>
      </c>
      <c r="AD920" s="7"/>
    </row>
    <row r="921" spans="1:30" ht="60" customHeight="1" x14ac:dyDescent="0.25">
      <c r="A921" s="53" t="s">
        <v>925</v>
      </c>
      <c r="B921" s="7" t="str" cm="1">
        <f t="array" ref="B921">ProcessN2(S921,A921,C921)</f>
        <v>SP00032_TM</v>
      </c>
      <c r="C921" s="7" t="s">
        <v>1032</v>
      </c>
      <c r="D921" s="52" t="str">
        <f t="shared" si="112"/>
        <v>Equestro nejlon szintetikus bárányszőrös heveder</v>
      </c>
      <c r="E921" s="52" t="s">
        <v>2817</v>
      </c>
      <c r="F921" s="52" t="str">
        <f t="shared" si="113"/>
        <v>Jump girth in nylon with synthetic wool</v>
      </c>
      <c r="G921" s="52" t="s">
        <v>2941</v>
      </c>
      <c r="H921" s="116" t="str">
        <f t="shared" si="114"/>
        <v>Equestro</v>
      </c>
      <c r="I921" s="35" t="s">
        <v>3000</v>
      </c>
      <c r="J921" s="53" t="str">
        <f t="shared" si="115"/>
        <v>Lófelszerelés</v>
      </c>
      <c r="K921" s="53" t="s">
        <v>3007</v>
      </c>
      <c r="L921" s="53" t="str">
        <f t="shared" si="116"/>
        <v>Nyereg és tartozékai</v>
      </c>
      <c r="M921" s="53" t="s">
        <v>3008</v>
      </c>
      <c r="N921" s="35" t="str">
        <f t="shared" si="117"/>
        <v>Heveder</v>
      </c>
      <c r="O921" s="35" t="s">
        <v>3009</v>
      </c>
      <c r="P921" s="53" t="str">
        <f t="shared" si="118"/>
        <v>Univerzális heveder</v>
      </c>
      <c r="Q921" s="53" t="s">
        <v>3010</v>
      </c>
      <c r="R921" s="55" t="s">
        <v>3170</v>
      </c>
      <c r="S921" s="35" t="s">
        <v>2061</v>
      </c>
      <c r="T921" s="34">
        <v>0</v>
      </c>
      <c r="U921" s="35">
        <v>58</v>
      </c>
      <c r="V921" s="1" t="s">
        <v>2603</v>
      </c>
      <c r="W921" s="55">
        <v>1</v>
      </c>
      <c r="X921" s="35" t="str">
        <f>IFERROR(
    IF(ISNUMBER(MATCH(TRIM(CLEAN(SUBSTITUTE(SUBSTITUTE(Y921, CHAR(13), ""), CHAR(10), " "))), sizeList!A:A, 0)),
        INDEX(sizeList!B:B, MATCH(TRIM(CLEAN(SUBSTITUTE(SUBSTITUTE(Y921, CHAR(13), ""), CHAR(10), " "))), sizeList!A:A, 0)),
        IF(ISNUMBER(MATCH(Y921, sizeList!A:A, 0)),
            INDEX(sizeList!B:B, MATCH(Y921, sizeList!A:A, 0)),
            IF(ISNUMBER(MATCH(TRIM(CLEAN(SUBSTITUTE(SUBSTITUTE(Y921, CHAR(13), ""), CHAR(10), " "))), sizeList!B:B, 0)),
                INDEX(sizeList!B:B, MATCH(TRIM(CLEAN(SUBSTITUTE(SUBSTITUTE(Y921, CHAR(13), ""), CHAR(10), " "))), sizeList!B:B, 0)),
                IF(ISNUMBER(MATCH(Y921, sizeList!B:B, 0)),
                    INDEX(sizeList!B:B, MATCH(Y921, sizeList!B:B, 0)),
                    "")
            )
        )
    ),
    ""
)</f>
        <v>150 cm</v>
      </c>
      <c r="Y921" s="35" t="s">
        <v>846</v>
      </c>
      <c r="Z921" s="35" t="s">
        <v>2605</v>
      </c>
      <c r="AA921" s="117" t="str">
        <f t="shared" si="119"/>
        <v>DARK BROWN</v>
      </c>
      <c r="AB921" s="7" t="str">
        <f>IF(AA921="", "", IFERROR(VLOOKUP(AA921, colorList!A:B,2,FALSE),""))</f>
        <v>sötétbarna</v>
      </c>
      <c r="AC921" s="7" t="str">
        <f>IF(Z921="", "", IFERROR(VLOOKUP(Z921, colorList!A:B,2,FALSE),""))</f>
        <v>sötétbarna</v>
      </c>
      <c r="AD921" s="7"/>
    </row>
    <row r="922" spans="1:30" ht="60" customHeight="1" x14ac:dyDescent="0.25">
      <c r="A922" s="53" t="s">
        <v>942</v>
      </c>
      <c r="B922" s="7" t="str" cm="1">
        <f t="array" ref="B922">ProcessN2(S922,A922,C922)</f>
        <v>SP00440_BK</v>
      </c>
      <c r="C922" s="7" t="s">
        <v>1185</v>
      </c>
      <c r="D922" s="52" t="str">
        <f t="shared" si="112"/>
        <v>Equestro kishasvédős bőr heveder gumiszalaggal</v>
      </c>
      <c r="E922" s="52" t="s">
        <v>2833</v>
      </c>
      <c r="F922" s="52" t="str">
        <f t="shared" si="113"/>
        <v>Leather jumping girth with elastic bands</v>
      </c>
      <c r="G922" s="52" t="s">
        <v>2958</v>
      </c>
      <c r="H922" s="116" t="str">
        <f t="shared" si="114"/>
        <v>Equestro</v>
      </c>
      <c r="I922" s="35" t="s">
        <v>3000</v>
      </c>
      <c r="J922" s="53" t="str">
        <f t="shared" si="115"/>
        <v>Lófelszerelés</v>
      </c>
      <c r="K922" s="53" t="s">
        <v>3007</v>
      </c>
      <c r="L922" s="53" t="str">
        <f t="shared" si="116"/>
        <v>Nyereg és tartozékai</v>
      </c>
      <c r="M922" s="53" t="s">
        <v>3008</v>
      </c>
      <c r="N922" s="35" t="str">
        <f t="shared" si="117"/>
        <v>Heveder</v>
      </c>
      <c r="O922" s="35" t="s">
        <v>3009</v>
      </c>
      <c r="P922" s="53" t="str">
        <f t="shared" si="118"/>
        <v>Hasvédős heveder</v>
      </c>
      <c r="Q922" s="53" t="s">
        <v>3012</v>
      </c>
      <c r="R922" s="55" t="s">
        <v>3186</v>
      </c>
      <c r="S922" s="35" t="s">
        <v>2158</v>
      </c>
      <c r="T922" s="34">
        <v>0</v>
      </c>
      <c r="U922" s="35">
        <v>169.5</v>
      </c>
      <c r="V922" s="1" t="s">
        <v>2603</v>
      </c>
      <c r="W922" s="55">
        <v>1</v>
      </c>
      <c r="X922" s="35" t="str">
        <f>IFERROR(
    IF(ISNUMBER(MATCH(TRIM(CLEAN(SUBSTITUTE(SUBSTITUTE(Y922, CHAR(13), ""), CHAR(10), " "))), sizeList!A:A, 0)),
        INDEX(sizeList!B:B, MATCH(TRIM(CLEAN(SUBSTITUTE(SUBSTITUTE(Y922, CHAR(13), ""), CHAR(10), " "))), sizeList!A:A, 0)),
        IF(ISNUMBER(MATCH(Y922, sizeList!A:A, 0)),
            INDEX(sizeList!B:B, MATCH(Y922, sizeList!A:A, 0)),
            IF(ISNUMBER(MATCH(TRIM(CLEAN(SUBSTITUTE(SUBSTITUTE(Y922, CHAR(13), ""), CHAR(10), " "))), sizeList!B:B, 0)),
                INDEX(sizeList!B:B, MATCH(TRIM(CLEAN(SUBSTITUTE(SUBSTITUTE(Y922, CHAR(13), ""), CHAR(10), " "))), sizeList!B:B, 0)),
                IF(ISNUMBER(MATCH(Y922, sizeList!B:B, 0)),
                    INDEX(sizeList!B:B, MATCH(Y922, sizeList!B:B, 0)),
                    "")
            )
        )
    ),
    ""
)</f>
        <v>100 cm</v>
      </c>
      <c r="Y922" s="35" t="s">
        <v>835</v>
      </c>
      <c r="Z922" s="35" t="s">
        <v>2604</v>
      </c>
      <c r="AA922" s="117" t="str">
        <f t="shared" si="119"/>
        <v>BLACK</v>
      </c>
      <c r="AB922" s="7" t="str">
        <f>IF(AA922="", "", IFERROR(VLOOKUP(AA922, colorList!A:B,2,FALSE),""))</f>
        <v>fekete</v>
      </c>
      <c r="AC922" s="7" t="str">
        <f>IF(Z922="", "", IFERROR(VLOOKUP(Z922, colorList!A:B,2,FALSE),""))</f>
        <v>fekete</v>
      </c>
      <c r="AD922" s="7"/>
    </row>
    <row r="923" spans="1:30" ht="60" customHeight="1" x14ac:dyDescent="0.25">
      <c r="A923" s="53" t="s">
        <v>942</v>
      </c>
      <c r="B923" s="7" t="str" cm="1">
        <f t="array" ref="B923">ProcessN2(S923,A923,C923)</f>
        <v>SP00440_BK</v>
      </c>
      <c r="C923" s="7" t="s">
        <v>1186</v>
      </c>
      <c r="D923" s="52" t="str">
        <f t="shared" si="112"/>
        <v>Equestro kishasvédős bőr heveder gumiszalaggal</v>
      </c>
      <c r="E923" s="52" t="s">
        <v>2833</v>
      </c>
      <c r="F923" s="52" t="str">
        <f t="shared" si="113"/>
        <v>Leather jumping girth with elastic bands</v>
      </c>
      <c r="G923" s="52" t="s">
        <v>2958</v>
      </c>
      <c r="H923" s="116" t="str">
        <f t="shared" si="114"/>
        <v>Equestro</v>
      </c>
      <c r="I923" s="35" t="s">
        <v>3000</v>
      </c>
      <c r="J923" s="53" t="str">
        <f t="shared" si="115"/>
        <v>Lófelszerelés</v>
      </c>
      <c r="K923" s="53" t="s">
        <v>3007</v>
      </c>
      <c r="L923" s="53" t="str">
        <f t="shared" si="116"/>
        <v>Nyereg és tartozékai</v>
      </c>
      <c r="M923" s="53" t="s">
        <v>3008</v>
      </c>
      <c r="N923" s="35" t="str">
        <f t="shared" si="117"/>
        <v>Heveder</v>
      </c>
      <c r="O923" s="35" t="s">
        <v>3009</v>
      </c>
      <c r="P923" s="53" t="str">
        <f t="shared" si="118"/>
        <v>Hasvédős heveder</v>
      </c>
      <c r="Q923" s="53" t="s">
        <v>3012</v>
      </c>
      <c r="R923" s="55" t="s">
        <v>3186</v>
      </c>
      <c r="S923" s="35" t="s">
        <v>2159</v>
      </c>
      <c r="T923" s="34">
        <v>0</v>
      </c>
      <c r="U923" s="35">
        <v>169.5</v>
      </c>
      <c r="V923" s="1" t="s">
        <v>2603</v>
      </c>
      <c r="W923" s="55">
        <v>1</v>
      </c>
      <c r="X923" s="35" t="str">
        <f>IFERROR(
    IF(ISNUMBER(MATCH(TRIM(CLEAN(SUBSTITUTE(SUBSTITUTE(Y923, CHAR(13), ""), CHAR(10), " "))), sizeList!A:A, 0)),
        INDEX(sizeList!B:B, MATCH(TRIM(CLEAN(SUBSTITUTE(SUBSTITUTE(Y923, CHAR(13), ""), CHAR(10), " "))), sizeList!A:A, 0)),
        IF(ISNUMBER(MATCH(Y923, sizeList!A:A, 0)),
            INDEX(sizeList!B:B, MATCH(Y923, sizeList!A:A, 0)),
            IF(ISNUMBER(MATCH(TRIM(CLEAN(SUBSTITUTE(SUBSTITUTE(Y923, CHAR(13), ""), CHAR(10), " "))), sizeList!B:B, 0)),
                INDEX(sizeList!B:B, MATCH(TRIM(CLEAN(SUBSTITUTE(SUBSTITUTE(Y923, CHAR(13), ""), CHAR(10), " "))), sizeList!B:B, 0)),
                IF(ISNUMBER(MATCH(Y923, sizeList!B:B, 0)),
                    INDEX(sizeList!B:B, MATCH(Y923, sizeList!B:B, 0)),
                    "")
            )
        )
    ),
    ""
)</f>
        <v>105 cm</v>
      </c>
      <c r="Y923" s="35" t="s">
        <v>836</v>
      </c>
      <c r="Z923" s="35" t="s">
        <v>2604</v>
      </c>
      <c r="AA923" s="117" t="str">
        <f t="shared" si="119"/>
        <v>BLACK</v>
      </c>
      <c r="AB923" s="7" t="str">
        <f>IF(AA923="", "", IFERROR(VLOOKUP(AA923, colorList!A:B,2,FALSE),""))</f>
        <v>fekete</v>
      </c>
      <c r="AC923" s="7" t="str">
        <f>IF(Z923="", "", IFERROR(VLOOKUP(Z923, colorList!A:B,2,FALSE),""))</f>
        <v>fekete</v>
      </c>
      <c r="AD923" s="7"/>
    </row>
    <row r="924" spans="1:30" ht="60" customHeight="1" x14ac:dyDescent="0.25">
      <c r="A924" s="53" t="s">
        <v>942</v>
      </c>
      <c r="B924" s="7" t="str" cm="1">
        <f t="array" ref="B924">ProcessN2(S924,A924,C924)</f>
        <v>SP00440_BK</v>
      </c>
      <c r="C924" s="7" t="s">
        <v>1018</v>
      </c>
      <c r="D924" s="52" t="str">
        <f t="shared" si="112"/>
        <v>Equestro kishasvédős bőr heveder gumiszalaggal</v>
      </c>
      <c r="E924" s="52" t="s">
        <v>2833</v>
      </c>
      <c r="F924" s="52" t="str">
        <f t="shared" si="113"/>
        <v>Leather jumping girth with elastic bands</v>
      </c>
      <c r="G924" s="52" t="s">
        <v>2958</v>
      </c>
      <c r="H924" s="116" t="str">
        <f t="shared" si="114"/>
        <v>Equestro</v>
      </c>
      <c r="I924" s="35" t="s">
        <v>3000</v>
      </c>
      <c r="J924" s="53" t="str">
        <f t="shared" si="115"/>
        <v>Lófelszerelés</v>
      </c>
      <c r="K924" s="53" t="s">
        <v>3007</v>
      </c>
      <c r="L924" s="53" t="str">
        <f t="shared" si="116"/>
        <v>Nyereg és tartozékai</v>
      </c>
      <c r="M924" s="53" t="s">
        <v>3008</v>
      </c>
      <c r="N924" s="35" t="str">
        <f t="shared" si="117"/>
        <v>Heveder</v>
      </c>
      <c r="O924" s="35" t="s">
        <v>3009</v>
      </c>
      <c r="P924" s="53" t="str">
        <f t="shared" si="118"/>
        <v>Hasvédős heveder</v>
      </c>
      <c r="Q924" s="53" t="s">
        <v>3012</v>
      </c>
      <c r="R924" s="55" t="s">
        <v>3186</v>
      </c>
      <c r="S924" s="35" t="s">
        <v>2160</v>
      </c>
      <c r="T924" s="34">
        <v>0</v>
      </c>
      <c r="U924" s="35">
        <v>169.5</v>
      </c>
      <c r="V924" s="1" t="s">
        <v>2603</v>
      </c>
      <c r="W924" s="55">
        <v>1</v>
      </c>
      <c r="X924" s="35" t="str">
        <f>IFERROR(
    IF(ISNUMBER(MATCH(TRIM(CLEAN(SUBSTITUTE(SUBSTITUTE(Y924, CHAR(13), ""), CHAR(10), " "))), sizeList!A:A, 0)),
        INDEX(sizeList!B:B, MATCH(TRIM(CLEAN(SUBSTITUTE(SUBSTITUTE(Y924, CHAR(13), ""), CHAR(10), " "))), sizeList!A:A, 0)),
        IF(ISNUMBER(MATCH(Y924, sizeList!A:A, 0)),
            INDEX(sizeList!B:B, MATCH(Y924, sizeList!A:A, 0)),
            IF(ISNUMBER(MATCH(TRIM(CLEAN(SUBSTITUTE(SUBSTITUTE(Y924, CHAR(13), ""), CHAR(10), " "))), sizeList!B:B, 0)),
                INDEX(sizeList!B:B, MATCH(TRIM(CLEAN(SUBSTITUTE(SUBSTITUTE(Y924, CHAR(13), ""), CHAR(10), " "))), sizeList!B:B, 0)),
                IF(ISNUMBER(MATCH(Y924, sizeList!B:B, 0)),
                    INDEX(sizeList!B:B, MATCH(Y924, sizeList!B:B, 0)),
                    "")
            )
        )
    ),
    ""
)</f>
        <v>110 cm</v>
      </c>
      <c r="Y924" s="35" t="s">
        <v>837</v>
      </c>
      <c r="Z924" s="35" t="s">
        <v>2604</v>
      </c>
      <c r="AA924" s="117" t="str">
        <f t="shared" si="119"/>
        <v>BLACK</v>
      </c>
      <c r="AB924" s="7" t="str">
        <f>IF(AA924="", "", IFERROR(VLOOKUP(AA924, colorList!A:B,2,FALSE),""))</f>
        <v>fekete</v>
      </c>
      <c r="AC924" s="7" t="str">
        <f>IF(Z924="", "", IFERROR(VLOOKUP(Z924, colorList!A:B,2,FALSE),""))</f>
        <v>fekete</v>
      </c>
      <c r="AD924" s="7"/>
    </row>
    <row r="925" spans="1:30" ht="60" customHeight="1" x14ac:dyDescent="0.25">
      <c r="A925" s="53" t="s">
        <v>942</v>
      </c>
      <c r="B925" s="7" t="str" cm="1">
        <f t="array" ref="B925">ProcessN2(S925,A925,C925)</f>
        <v>SP00440_BK</v>
      </c>
      <c r="C925" s="7" t="s">
        <v>979</v>
      </c>
      <c r="D925" s="52" t="str">
        <f t="shared" si="112"/>
        <v>Equestro kishasvédős bőr heveder gumiszalaggal</v>
      </c>
      <c r="E925" s="52" t="s">
        <v>2833</v>
      </c>
      <c r="F925" s="52" t="str">
        <f t="shared" si="113"/>
        <v>Leather jumping girth with elastic bands</v>
      </c>
      <c r="G925" s="52" t="s">
        <v>2958</v>
      </c>
      <c r="H925" s="116" t="str">
        <f t="shared" si="114"/>
        <v>Equestro</v>
      </c>
      <c r="I925" s="35" t="s">
        <v>3000</v>
      </c>
      <c r="J925" s="53" t="str">
        <f t="shared" si="115"/>
        <v>Lófelszerelés</v>
      </c>
      <c r="K925" s="53" t="s">
        <v>3007</v>
      </c>
      <c r="L925" s="53" t="str">
        <f t="shared" si="116"/>
        <v>Nyereg és tartozékai</v>
      </c>
      <c r="M925" s="53" t="s">
        <v>3008</v>
      </c>
      <c r="N925" s="35" t="str">
        <f t="shared" si="117"/>
        <v>Heveder</v>
      </c>
      <c r="O925" s="35" t="s">
        <v>3009</v>
      </c>
      <c r="P925" s="53" t="str">
        <f t="shared" si="118"/>
        <v>Hasvédős heveder</v>
      </c>
      <c r="Q925" s="53" t="s">
        <v>3012</v>
      </c>
      <c r="R925" s="55" t="s">
        <v>3186</v>
      </c>
      <c r="S925" s="35" t="s">
        <v>2161</v>
      </c>
      <c r="T925" s="34">
        <v>0</v>
      </c>
      <c r="U925" s="35">
        <v>169.5</v>
      </c>
      <c r="V925" s="1" t="s">
        <v>2603</v>
      </c>
      <c r="W925" s="55">
        <v>1</v>
      </c>
      <c r="X925" s="35" t="str">
        <f>IFERROR(
    IF(ISNUMBER(MATCH(TRIM(CLEAN(SUBSTITUTE(SUBSTITUTE(Y925, CHAR(13), ""), CHAR(10), " "))), sizeList!A:A, 0)),
        INDEX(sizeList!B:B, MATCH(TRIM(CLEAN(SUBSTITUTE(SUBSTITUTE(Y925, CHAR(13), ""), CHAR(10), " "))), sizeList!A:A, 0)),
        IF(ISNUMBER(MATCH(Y925, sizeList!A:A, 0)),
            INDEX(sizeList!B:B, MATCH(Y925, sizeList!A:A, 0)),
            IF(ISNUMBER(MATCH(TRIM(CLEAN(SUBSTITUTE(SUBSTITUTE(Y925, CHAR(13), ""), CHAR(10), " "))), sizeList!B:B, 0)),
                INDEX(sizeList!B:B, MATCH(TRIM(CLEAN(SUBSTITUTE(SUBSTITUTE(Y925, CHAR(13), ""), CHAR(10), " "))), sizeList!B:B, 0)),
                IF(ISNUMBER(MATCH(Y925, sizeList!B:B, 0)),
                    INDEX(sizeList!B:B, MATCH(Y925, sizeList!B:B, 0)),
                    "")
            )
        )
    ),
    ""
)</f>
        <v>115 cm</v>
      </c>
      <c r="Y925" s="35" t="s">
        <v>838</v>
      </c>
      <c r="Z925" s="35" t="s">
        <v>2604</v>
      </c>
      <c r="AA925" s="117" t="str">
        <f t="shared" si="119"/>
        <v>BLACK</v>
      </c>
      <c r="AB925" s="7" t="str">
        <f>IF(AA925="", "", IFERROR(VLOOKUP(AA925, colorList!A:B,2,FALSE),""))</f>
        <v>fekete</v>
      </c>
      <c r="AC925" s="7" t="str">
        <f>IF(Z925="", "", IFERROR(VLOOKUP(Z925, colorList!A:B,2,FALSE),""))</f>
        <v>fekete</v>
      </c>
      <c r="AD925" s="7"/>
    </row>
    <row r="926" spans="1:30" ht="60" customHeight="1" x14ac:dyDescent="0.25">
      <c r="A926" s="53" t="s">
        <v>942</v>
      </c>
      <c r="B926" s="7" t="str" cm="1">
        <f t="array" ref="B926">ProcessN2(S926,A926,C926)</f>
        <v>SP00440_BK</v>
      </c>
      <c r="C926" s="7" t="s">
        <v>980</v>
      </c>
      <c r="D926" s="52" t="str">
        <f t="shared" si="112"/>
        <v>Equestro kishasvédős bőr heveder gumiszalaggal</v>
      </c>
      <c r="E926" s="52" t="s">
        <v>2833</v>
      </c>
      <c r="F926" s="52" t="str">
        <f t="shared" si="113"/>
        <v>Leather jumping girth with elastic bands</v>
      </c>
      <c r="G926" s="52" t="s">
        <v>2958</v>
      </c>
      <c r="H926" s="116" t="str">
        <f t="shared" si="114"/>
        <v>Equestro</v>
      </c>
      <c r="I926" s="35" t="s">
        <v>3000</v>
      </c>
      <c r="J926" s="53" t="str">
        <f t="shared" si="115"/>
        <v>Lófelszerelés</v>
      </c>
      <c r="K926" s="53" t="s">
        <v>3007</v>
      </c>
      <c r="L926" s="53" t="str">
        <f t="shared" si="116"/>
        <v>Nyereg és tartozékai</v>
      </c>
      <c r="M926" s="53" t="s">
        <v>3008</v>
      </c>
      <c r="N926" s="35" t="str">
        <f t="shared" si="117"/>
        <v>Heveder</v>
      </c>
      <c r="O926" s="35" t="s">
        <v>3009</v>
      </c>
      <c r="P926" s="53" t="str">
        <f t="shared" si="118"/>
        <v>Hasvédős heveder</v>
      </c>
      <c r="Q926" s="53" t="s">
        <v>3012</v>
      </c>
      <c r="R926" s="55" t="s">
        <v>3186</v>
      </c>
      <c r="S926" s="35" t="s">
        <v>2162</v>
      </c>
      <c r="T926" s="34">
        <v>0</v>
      </c>
      <c r="U926" s="35">
        <v>169.5</v>
      </c>
      <c r="V926" s="1" t="s">
        <v>2603</v>
      </c>
      <c r="W926" s="55">
        <v>1</v>
      </c>
      <c r="X926" s="35" t="str">
        <f>IFERROR(
    IF(ISNUMBER(MATCH(TRIM(CLEAN(SUBSTITUTE(SUBSTITUTE(Y926, CHAR(13), ""), CHAR(10), " "))), sizeList!A:A, 0)),
        INDEX(sizeList!B:B, MATCH(TRIM(CLEAN(SUBSTITUTE(SUBSTITUTE(Y926, CHAR(13), ""), CHAR(10), " "))), sizeList!A:A, 0)),
        IF(ISNUMBER(MATCH(Y926, sizeList!A:A, 0)),
            INDEX(sizeList!B:B, MATCH(Y926, sizeList!A:A, 0)),
            IF(ISNUMBER(MATCH(TRIM(CLEAN(SUBSTITUTE(SUBSTITUTE(Y926, CHAR(13), ""), CHAR(10), " "))), sizeList!B:B, 0)),
                INDEX(sizeList!B:B, MATCH(TRIM(CLEAN(SUBSTITUTE(SUBSTITUTE(Y926, CHAR(13), ""), CHAR(10), " "))), sizeList!B:B, 0)),
                IF(ISNUMBER(MATCH(Y926, sizeList!B:B, 0)),
                    INDEX(sizeList!B:B, MATCH(Y926, sizeList!B:B, 0)),
                    "")
            )
        )
    ),
    ""
)</f>
        <v>120 cm</v>
      </c>
      <c r="Y926" s="35" t="s">
        <v>840</v>
      </c>
      <c r="Z926" s="35" t="s">
        <v>2604</v>
      </c>
      <c r="AA926" s="117" t="str">
        <f t="shared" si="119"/>
        <v>BLACK</v>
      </c>
      <c r="AB926" s="7" t="str">
        <f>IF(AA926="", "", IFERROR(VLOOKUP(AA926, colorList!A:B,2,FALSE),""))</f>
        <v>fekete</v>
      </c>
      <c r="AC926" s="7" t="str">
        <f>IF(Z926="", "", IFERROR(VLOOKUP(Z926, colorList!A:B,2,FALSE),""))</f>
        <v>fekete</v>
      </c>
      <c r="AD926" s="7"/>
    </row>
    <row r="927" spans="1:30" ht="60" customHeight="1" x14ac:dyDescent="0.25">
      <c r="A927" s="53" t="s">
        <v>942</v>
      </c>
      <c r="B927" s="7" t="str" cm="1">
        <f t="array" ref="B927">ProcessN2(S927,A927,C927)</f>
        <v>SP00440_BK</v>
      </c>
      <c r="C927" s="7" t="s">
        <v>981</v>
      </c>
      <c r="D927" s="52" t="str">
        <f t="shared" si="112"/>
        <v>Equestro kishasvédős bőr heveder gumiszalaggal</v>
      </c>
      <c r="E927" s="52" t="s">
        <v>2833</v>
      </c>
      <c r="F927" s="52" t="str">
        <f t="shared" si="113"/>
        <v>Leather jumping girth with elastic bands</v>
      </c>
      <c r="G927" s="52" t="s">
        <v>2958</v>
      </c>
      <c r="H927" s="116" t="str">
        <f t="shared" si="114"/>
        <v>Equestro</v>
      </c>
      <c r="I927" s="35" t="s">
        <v>3000</v>
      </c>
      <c r="J927" s="53" t="str">
        <f t="shared" si="115"/>
        <v>Lófelszerelés</v>
      </c>
      <c r="K927" s="53" t="s">
        <v>3007</v>
      </c>
      <c r="L927" s="53" t="str">
        <f t="shared" si="116"/>
        <v>Nyereg és tartozékai</v>
      </c>
      <c r="M927" s="53" t="s">
        <v>3008</v>
      </c>
      <c r="N927" s="35" t="str">
        <f t="shared" si="117"/>
        <v>Heveder</v>
      </c>
      <c r="O927" s="35" t="s">
        <v>3009</v>
      </c>
      <c r="P927" s="53" t="str">
        <f t="shared" si="118"/>
        <v>Hasvédős heveder</v>
      </c>
      <c r="Q927" s="53" t="s">
        <v>3012</v>
      </c>
      <c r="R927" s="55" t="s">
        <v>3186</v>
      </c>
      <c r="S927" s="35" t="s">
        <v>2163</v>
      </c>
      <c r="T927" s="34">
        <v>0</v>
      </c>
      <c r="U927" s="35">
        <v>169.5</v>
      </c>
      <c r="V927" s="1" t="s">
        <v>2603</v>
      </c>
      <c r="W927" s="55">
        <v>1</v>
      </c>
      <c r="X927" s="35" t="str">
        <f>IFERROR(
    IF(ISNUMBER(MATCH(TRIM(CLEAN(SUBSTITUTE(SUBSTITUTE(Y927, CHAR(13), ""), CHAR(10), " "))), sizeList!A:A, 0)),
        INDEX(sizeList!B:B, MATCH(TRIM(CLEAN(SUBSTITUTE(SUBSTITUTE(Y927, CHAR(13), ""), CHAR(10), " "))), sizeList!A:A, 0)),
        IF(ISNUMBER(MATCH(Y927, sizeList!A:A, 0)),
            INDEX(sizeList!B:B, MATCH(Y927, sizeList!A:A, 0)),
            IF(ISNUMBER(MATCH(TRIM(CLEAN(SUBSTITUTE(SUBSTITUTE(Y927, CHAR(13), ""), CHAR(10), " "))), sizeList!B:B, 0)),
                INDEX(sizeList!B:B, MATCH(TRIM(CLEAN(SUBSTITUTE(SUBSTITUTE(Y927, CHAR(13), ""), CHAR(10), " "))), sizeList!B:B, 0)),
                IF(ISNUMBER(MATCH(Y927, sizeList!B:B, 0)),
                    INDEX(sizeList!B:B, MATCH(Y927, sizeList!B:B, 0)),
                    "")
            )
        )
    ),
    ""
)</f>
        <v>125 cm</v>
      </c>
      <c r="Y927" s="35" t="s">
        <v>841</v>
      </c>
      <c r="Z927" s="35" t="s">
        <v>2604</v>
      </c>
      <c r="AA927" s="117" t="str">
        <f t="shared" si="119"/>
        <v>BLACK</v>
      </c>
      <c r="AB927" s="7" t="str">
        <f>IF(AA927="", "", IFERROR(VLOOKUP(AA927, colorList!A:B,2,FALSE),""))</f>
        <v>fekete</v>
      </c>
      <c r="AC927" s="7" t="str">
        <f>IF(Z927="", "", IFERROR(VLOOKUP(Z927, colorList!A:B,2,FALSE),""))</f>
        <v>fekete</v>
      </c>
      <c r="AD927" s="7"/>
    </row>
    <row r="928" spans="1:30" ht="60" customHeight="1" x14ac:dyDescent="0.25">
      <c r="A928" s="53" t="s">
        <v>942</v>
      </c>
      <c r="B928" s="7" t="str" cm="1">
        <f t="array" ref="B928">ProcessN2(S928,A928,C928)</f>
        <v>SP00440_BK</v>
      </c>
      <c r="C928" s="7" t="s">
        <v>982</v>
      </c>
      <c r="D928" s="52" t="str">
        <f t="shared" si="112"/>
        <v>Equestro kishasvédős bőr heveder gumiszalaggal</v>
      </c>
      <c r="E928" s="52" t="s">
        <v>2833</v>
      </c>
      <c r="F928" s="52" t="str">
        <f t="shared" si="113"/>
        <v>Leather jumping girth with elastic bands</v>
      </c>
      <c r="G928" s="52" t="s">
        <v>2958</v>
      </c>
      <c r="H928" s="116" t="str">
        <f t="shared" si="114"/>
        <v>Equestro</v>
      </c>
      <c r="I928" s="35" t="s">
        <v>3000</v>
      </c>
      <c r="J928" s="53" t="str">
        <f t="shared" si="115"/>
        <v>Lófelszerelés</v>
      </c>
      <c r="K928" s="53" t="s">
        <v>3007</v>
      </c>
      <c r="L928" s="53" t="str">
        <f t="shared" si="116"/>
        <v>Nyereg és tartozékai</v>
      </c>
      <c r="M928" s="53" t="s">
        <v>3008</v>
      </c>
      <c r="N928" s="35" t="str">
        <f t="shared" si="117"/>
        <v>Heveder</v>
      </c>
      <c r="O928" s="35" t="s">
        <v>3009</v>
      </c>
      <c r="P928" s="53" t="str">
        <f t="shared" si="118"/>
        <v>Hasvédős heveder</v>
      </c>
      <c r="Q928" s="53" t="s">
        <v>3012</v>
      </c>
      <c r="R928" s="55" t="s">
        <v>3186</v>
      </c>
      <c r="S928" s="35" t="s">
        <v>2164</v>
      </c>
      <c r="T928" s="34">
        <v>0</v>
      </c>
      <c r="U928" s="35">
        <v>169.5</v>
      </c>
      <c r="V928" s="1" t="s">
        <v>2603</v>
      </c>
      <c r="W928" s="55">
        <v>1</v>
      </c>
      <c r="X928" s="35" t="str">
        <f>IFERROR(
    IF(ISNUMBER(MATCH(TRIM(CLEAN(SUBSTITUTE(SUBSTITUTE(Y928, CHAR(13), ""), CHAR(10), " "))), sizeList!A:A, 0)),
        INDEX(sizeList!B:B, MATCH(TRIM(CLEAN(SUBSTITUTE(SUBSTITUTE(Y928, CHAR(13), ""), CHAR(10), " "))), sizeList!A:A, 0)),
        IF(ISNUMBER(MATCH(Y928, sizeList!A:A, 0)),
            INDEX(sizeList!B:B, MATCH(Y928, sizeList!A:A, 0)),
            IF(ISNUMBER(MATCH(TRIM(CLEAN(SUBSTITUTE(SUBSTITUTE(Y928, CHAR(13), ""), CHAR(10), " "))), sizeList!B:B, 0)),
                INDEX(sizeList!B:B, MATCH(TRIM(CLEAN(SUBSTITUTE(SUBSTITUTE(Y928, CHAR(13), ""), CHAR(10), " "))), sizeList!B:B, 0)),
                IF(ISNUMBER(MATCH(Y928, sizeList!B:B, 0)),
                    INDEX(sizeList!B:B, MATCH(Y928, sizeList!B:B, 0)),
                    "")
            )
        )
    ),
    ""
)</f>
        <v>130 cm</v>
      </c>
      <c r="Y928" s="35" t="s">
        <v>842</v>
      </c>
      <c r="Z928" s="35" t="s">
        <v>2604</v>
      </c>
      <c r="AA928" s="117" t="str">
        <f t="shared" si="119"/>
        <v>BLACK</v>
      </c>
      <c r="AB928" s="7" t="str">
        <f>IF(AA928="", "", IFERROR(VLOOKUP(AA928, colorList!A:B,2,FALSE),""))</f>
        <v>fekete</v>
      </c>
      <c r="AC928" s="7" t="str">
        <f>IF(Z928="", "", IFERROR(VLOOKUP(Z928, colorList!A:B,2,FALSE),""))</f>
        <v>fekete</v>
      </c>
      <c r="AD928" s="7"/>
    </row>
    <row r="929" spans="1:30" ht="60" customHeight="1" x14ac:dyDescent="0.25">
      <c r="A929" s="53" t="s">
        <v>942</v>
      </c>
      <c r="B929" s="7" t="str" cm="1">
        <f t="array" ref="B929">ProcessN2(S929,A929,C929)</f>
        <v>SP00440_BK</v>
      </c>
      <c r="C929" s="7" t="s">
        <v>983</v>
      </c>
      <c r="D929" s="52" t="str">
        <f t="shared" si="112"/>
        <v>Equestro kishasvédős bőr heveder gumiszalaggal</v>
      </c>
      <c r="E929" s="52" t="s">
        <v>2833</v>
      </c>
      <c r="F929" s="52" t="str">
        <f t="shared" si="113"/>
        <v>Leather jumping girth with elastic bands</v>
      </c>
      <c r="G929" s="52" t="s">
        <v>2958</v>
      </c>
      <c r="H929" s="116" t="str">
        <f t="shared" si="114"/>
        <v>Equestro</v>
      </c>
      <c r="I929" s="35" t="s">
        <v>3000</v>
      </c>
      <c r="J929" s="53" t="str">
        <f t="shared" si="115"/>
        <v>Lófelszerelés</v>
      </c>
      <c r="K929" s="53" t="s">
        <v>3007</v>
      </c>
      <c r="L929" s="53" t="str">
        <f t="shared" si="116"/>
        <v>Nyereg és tartozékai</v>
      </c>
      <c r="M929" s="53" t="s">
        <v>3008</v>
      </c>
      <c r="N929" s="35" t="str">
        <f t="shared" si="117"/>
        <v>Heveder</v>
      </c>
      <c r="O929" s="35" t="s">
        <v>3009</v>
      </c>
      <c r="P929" s="53" t="str">
        <f t="shared" si="118"/>
        <v>Hasvédős heveder</v>
      </c>
      <c r="Q929" s="53" t="s">
        <v>3012</v>
      </c>
      <c r="R929" s="55" t="s">
        <v>3186</v>
      </c>
      <c r="S929" s="35" t="s">
        <v>2165</v>
      </c>
      <c r="T929" s="34">
        <v>0</v>
      </c>
      <c r="U929" s="35">
        <v>169.5</v>
      </c>
      <c r="V929" s="1" t="s">
        <v>2603</v>
      </c>
      <c r="W929" s="55">
        <v>1</v>
      </c>
      <c r="X929" s="35" t="str">
        <f>IFERROR(
    IF(ISNUMBER(MATCH(TRIM(CLEAN(SUBSTITUTE(SUBSTITUTE(Y929, CHAR(13), ""), CHAR(10), " "))), sizeList!A:A, 0)),
        INDEX(sizeList!B:B, MATCH(TRIM(CLEAN(SUBSTITUTE(SUBSTITUTE(Y929, CHAR(13), ""), CHAR(10), " "))), sizeList!A:A, 0)),
        IF(ISNUMBER(MATCH(Y929, sizeList!A:A, 0)),
            INDEX(sizeList!B:B, MATCH(Y929, sizeList!A:A, 0)),
            IF(ISNUMBER(MATCH(TRIM(CLEAN(SUBSTITUTE(SUBSTITUTE(Y929, CHAR(13), ""), CHAR(10), " "))), sizeList!B:B, 0)),
                INDEX(sizeList!B:B, MATCH(TRIM(CLEAN(SUBSTITUTE(SUBSTITUTE(Y929, CHAR(13), ""), CHAR(10), " "))), sizeList!B:B, 0)),
                IF(ISNUMBER(MATCH(Y929, sizeList!B:B, 0)),
                    INDEX(sizeList!B:B, MATCH(Y929, sizeList!B:B, 0)),
                    "")
            )
        )
    ),
    ""
)</f>
        <v>135 cm</v>
      </c>
      <c r="Y929" s="35" t="s">
        <v>843</v>
      </c>
      <c r="Z929" s="35" t="s">
        <v>2604</v>
      </c>
      <c r="AA929" s="117" t="str">
        <f t="shared" si="119"/>
        <v>BLACK</v>
      </c>
      <c r="AB929" s="7" t="str">
        <f>IF(AA929="", "", IFERROR(VLOOKUP(AA929, colorList!A:B,2,FALSE),""))</f>
        <v>fekete</v>
      </c>
      <c r="AC929" s="7" t="str">
        <f>IF(Z929="", "", IFERROR(VLOOKUP(Z929, colorList!A:B,2,FALSE),""))</f>
        <v>fekete</v>
      </c>
      <c r="AD929" s="7"/>
    </row>
    <row r="930" spans="1:30" ht="60" customHeight="1" x14ac:dyDescent="0.25">
      <c r="A930" s="53" t="s">
        <v>942</v>
      </c>
      <c r="B930" s="7" t="str" cm="1">
        <f t="array" ref="B930">ProcessN2(S930,A930,C930)</f>
        <v>SP00440_BK</v>
      </c>
      <c r="C930" s="7" t="s">
        <v>984</v>
      </c>
      <c r="D930" s="52" t="str">
        <f t="shared" si="112"/>
        <v>Equestro kishasvédős bőr heveder gumiszalaggal</v>
      </c>
      <c r="E930" s="52" t="s">
        <v>2833</v>
      </c>
      <c r="F930" s="52" t="str">
        <f t="shared" si="113"/>
        <v>Leather jumping girth with elastic bands</v>
      </c>
      <c r="G930" s="52" t="s">
        <v>2958</v>
      </c>
      <c r="H930" s="116" t="str">
        <f t="shared" si="114"/>
        <v>Equestro</v>
      </c>
      <c r="I930" s="35" t="s">
        <v>3000</v>
      </c>
      <c r="J930" s="53" t="str">
        <f t="shared" si="115"/>
        <v>Lófelszerelés</v>
      </c>
      <c r="K930" s="53" t="s">
        <v>3007</v>
      </c>
      <c r="L930" s="53" t="str">
        <f t="shared" si="116"/>
        <v>Nyereg és tartozékai</v>
      </c>
      <c r="M930" s="53" t="s">
        <v>3008</v>
      </c>
      <c r="N930" s="35" t="str">
        <f t="shared" si="117"/>
        <v>Heveder</v>
      </c>
      <c r="O930" s="35" t="s">
        <v>3009</v>
      </c>
      <c r="P930" s="53" t="str">
        <f t="shared" si="118"/>
        <v>Hasvédős heveder</v>
      </c>
      <c r="Q930" s="53" t="s">
        <v>3012</v>
      </c>
      <c r="R930" s="55" t="s">
        <v>3186</v>
      </c>
      <c r="S930" s="35" t="s">
        <v>2166</v>
      </c>
      <c r="T930" s="34">
        <v>0</v>
      </c>
      <c r="U930" s="35">
        <v>169.5</v>
      </c>
      <c r="V930" s="1" t="s">
        <v>2603</v>
      </c>
      <c r="W930" s="55">
        <v>1</v>
      </c>
      <c r="X930" s="35" t="str">
        <f>IFERROR(
    IF(ISNUMBER(MATCH(TRIM(CLEAN(SUBSTITUTE(SUBSTITUTE(Y930, CHAR(13), ""), CHAR(10), " "))), sizeList!A:A, 0)),
        INDEX(sizeList!B:B, MATCH(TRIM(CLEAN(SUBSTITUTE(SUBSTITUTE(Y930, CHAR(13), ""), CHAR(10), " "))), sizeList!A:A, 0)),
        IF(ISNUMBER(MATCH(Y930, sizeList!A:A, 0)),
            INDEX(sizeList!B:B, MATCH(Y930, sizeList!A:A, 0)),
            IF(ISNUMBER(MATCH(TRIM(CLEAN(SUBSTITUTE(SUBSTITUTE(Y930, CHAR(13), ""), CHAR(10), " "))), sizeList!B:B, 0)),
                INDEX(sizeList!B:B, MATCH(TRIM(CLEAN(SUBSTITUTE(SUBSTITUTE(Y930, CHAR(13), ""), CHAR(10), " "))), sizeList!B:B, 0)),
                IF(ISNUMBER(MATCH(Y930, sizeList!B:B, 0)),
                    INDEX(sizeList!B:B, MATCH(Y930, sizeList!B:B, 0)),
                    "")
            )
        )
    ),
    ""
)</f>
        <v>140 cm</v>
      </c>
      <c r="Y930" s="35" t="s">
        <v>844</v>
      </c>
      <c r="Z930" s="35" t="s">
        <v>2604</v>
      </c>
      <c r="AA930" s="117" t="str">
        <f t="shared" si="119"/>
        <v>BLACK</v>
      </c>
      <c r="AB930" s="7" t="str">
        <f>IF(AA930="", "", IFERROR(VLOOKUP(AA930, colorList!A:B,2,FALSE),""))</f>
        <v>fekete</v>
      </c>
      <c r="AC930" s="7" t="str">
        <f>IF(Z930="", "", IFERROR(VLOOKUP(Z930, colorList!A:B,2,FALSE),""))</f>
        <v>fekete</v>
      </c>
      <c r="AD930" s="7"/>
    </row>
    <row r="931" spans="1:30" ht="60" customHeight="1" x14ac:dyDescent="0.25">
      <c r="A931" s="53" t="s">
        <v>942</v>
      </c>
      <c r="B931" s="7" t="str" cm="1">
        <f t="array" ref="B931">ProcessN2(S931,A931,C931)</f>
        <v>SP00440_BK</v>
      </c>
      <c r="C931" s="7" t="s">
        <v>1019</v>
      </c>
      <c r="D931" s="52" t="str">
        <f t="shared" si="112"/>
        <v>Equestro kishasvédős bőr heveder gumiszalaggal</v>
      </c>
      <c r="E931" s="52" t="s">
        <v>2833</v>
      </c>
      <c r="F931" s="52" t="str">
        <f t="shared" si="113"/>
        <v>Leather jumping girth with elastic bands</v>
      </c>
      <c r="G931" s="52" t="s">
        <v>2958</v>
      </c>
      <c r="H931" s="116" t="str">
        <f t="shared" si="114"/>
        <v>Equestro</v>
      </c>
      <c r="I931" s="35" t="s">
        <v>3000</v>
      </c>
      <c r="J931" s="53" t="str">
        <f t="shared" si="115"/>
        <v>Lófelszerelés</v>
      </c>
      <c r="K931" s="53" t="s">
        <v>3007</v>
      </c>
      <c r="L931" s="53" t="str">
        <f t="shared" si="116"/>
        <v>Nyereg és tartozékai</v>
      </c>
      <c r="M931" s="53" t="s">
        <v>3008</v>
      </c>
      <c r="N931" s="35" t="str">
        <f t="shared" si="117"/>
        <v>Heveder</v>
      </c>
      <c r="O931" s="35" t="s">
        <v>3009</v>
      </c>
      <c r="P931" s="53" t="str">
        <f t="shared" si="118"/>
        <v>Hasvédős heveder</v>
      </c>
      <c r="Q931" s="53" t="s">
        <v>3012</v>
      </c>
      <c r="R931" s="55" t="s">
        <v>3186</v>
      </c>
      <c r="S931" s="35" t="s">
        <v>2167</v>
      </c>
      <c r="T931" s="34">
        <v>0</v>
      </c>
      <c r="U931" s="35">
        <v>169.5</v>
      </c>
      <c r="V931" s="1" t="s">
        <v>2603</v>
      </c>
      <c r="W931" s="55">
        <v>1</v>
      </c>
      <c r="X931" s="35" t="str">
        <f>IFERROR(
    IF(ISNUMBER(MATCH(TRIM(CLEAN(SUBSTITUTE(SUBSTITUTE(Y931, CHAR(13), ""), CHAR(10), " "))), sizeList!A:A, 0)),
        INDEX(sizeList!B:B, MATCH(TRIM(CLEAN(SUBSTITUTE(SUBSTITUTE(Y931, CHAR(13), ""), CHAR(10), " "))), sizeList!A:A, 0)),
        IF(ISNUMBER(MATCH(Y931, sizeList!A:A, 0)),
            INDEX(sizeList!B:B, MATCH(Y931, sizeList!A:A, 0)),
            IF(ISNUMBER(MATCH(TRIM(CLEAN(SUBSTITUTE(SUBSTITUTE(Y931, CHAR(13), ""), CHAR(10), " "))), sizeList!B:B, 0)),
                INDEX(sizeList!B:B, MATCH(TRIM(CLEAN(SUBSTITUTE(SUBSTITUTE(Y931, CHAR(13), ""), CHAR(10), " "))), sizeList!B:B, 0)),
                IF(ISNUMBER(MATCH(Y931, sizeList!B:B, 0)),
                    INDEX(sizeList!B:B, MATCH(Y931, sizeList!B:B, 0)),
                    "")
            )
        )
    ),
    ""
)</f>
        <v>145 cm</v>
      </c>
      <c r="Y931" s="35" t="s">
        <v>845</v>
      </c>
      <c r="Z931" s="35" t="s">
        <v>2604</v>
      </c>
      <c r="AA931" s="117" t="str">
        <f t="shared" si="119"/>
        <v>BLACK</v>
      </c>
      <c r="AB931" s="7" t="str">
        <f>IF(AA931="", "", IFERROR(VLOOKUP(AA931, colorList!A:B,2,FALSE),""))</f>
        <v>fekete</v>
      </c>
      <c r="AC931" s="7" t="str">
        <f>IF(Z931="", "", IFERROR(VLOOKUP(Z931, colorList!A:B,2,FALSE),""))</f>
        <v>fekete</v>
      </c>
      <c r="AD931" s="7"/>
    </row>
    <row r="932" spans="1:30" ht="60" customHeight="1" x14ac:dyDescent="0.25">
      <c r="A932" s="53" t="s">
        <v>942</v>
      </c>
      <c r="B932" s="7" t="str" cm="1">
        <f t="array" ref="B932">ProcessN2(S932,A932,C932)</f>
        <v>SP00440_BK</v>
      </c>
      <c r="C932" s="7" t="s">
        <v>1020</v>
      </c>
      <c r="D932" s="52" t="str">
        <f t="shared" si="112"/>
        <v>Equestro kishasvédős bőr heveder gumiszalaggal</v>
      </c>
      <c r="E932" s="52" t="s">
        <v>2833</v>
      </c>
      <c r="F932" s="52" t="str">
        <f t="shared" si="113"/>
        <v>Leather jumping girth with elastic bands</v>
      </c>
      <c r="G932" s="52" t="s">
        <v>2958</v>
      </c>
      <c r="H932" s="116" t="str">
        <f t="shared" si="114"/>
        <v>Equestro</v>
      </c>
      <c r="I932" s="35" t="s">
        <v>3000</v>
      </c>
      <c r="J932" s="53" t="str">
        <f t="shared" si="115"/>
        <v>Lófelszerelés</v>
      </c>
      <c r="K932" s="53" t="s">
        <v>3007</v>
      </c>
      <c r="L932" s="53" t="str">
        <f t="shared" si="116"/>
        <v>Nyereg és tartozékai</v>
      </c>
      <c r="M932" s="53" t="s">
        <v>3008</v>
      </c>
      <c r="N932" s="35" t="str">
        <f t="shared" si="117"/>
        <v>Heveder</v>
      </c>
      <c r="O932" s="35" t="s">
        <v>3009</v>
      </c>
      <c r="P932" s="53" t="str">
        <f t="shared" si="118"/>
        <v>Hasvédős heveder</v>
      </c>
      <c r="Q932" s="53" t="s">
        <v>3012</v>
      </c>
      <c r="R932" s="55" t="s">
        <v>3186</v>
      </c>
      <c r="S932" s="35" t="s">
        <v>2168</v>
      </c>
      <c r="T932" s="34">
        <v>0</v>
      </c>
      <c r="U932" s="35">
        <v>169.5</v>
      </c>
      <c r="V932" s="1" t="s">
        <v>2603</v>
      </c>
      <c r="W932" s="55">
        <v>1</v>
      </c>
      <c r="X932" s="35" t="str">
        <f>IFERROR(
    IF(ISNUMBER(MATCH(TRIM(CLEAN(SUBSTITUTE(SUBSTITUTE(Y932, CHAR(13), ""), CHAR(10), " "))), sizeList!A:A, 0)),
        INDEX(sizeList!B:B, MATCH(TRIM(CLEAN(SUBSTITUTE(SUBSTITUTE(Y932, CHAR(13), ""), CHAR(10), " "))), sizeList!A:A, 0)),
        IF(ISNUMBER(MATCH(Y932, sizeList!A:A, 0)),
            INDEX(sizeList!B:B, MATCH(Y932, sizeList!A:A, 0)),
            IF(ISNUMBER(MATCH(TRIM(CLEAN(SUBSTITUTE(SUBSTITUTE(Y932, CHAR(13), ""), CHAR(10), " "))), sizeList!B:B, 0)),
                INDEX(sizeList!B:B, MATCH(TRIM(CLEAN(SUBSTITUTE(SUBSTITUTE(Y932, CHAR(13), ""), CHAR(10), " "))), sizeList!B:B, 0)),
                IF(ISNUMBER(MATCH(Y932, sizeList!B:B, 0)),
                    INDEX(sizeList!B:B, MATCH(Y932, sizeList!B:B, 0)),
                    "")
            )
        )
    ),
    ""
)</f>
        <v>150 cm</v>
      </c>
      <c r="Y932" s="35" t="s">
        <v>846</v>
      </c>
      <c r="Z932" s="35" t="s">
        <v>2604</v>
      </c>
      <c r="AA932" s="117" t="str">
        <f t="shared" si="119"/>
        <v>BLACK</v>
      </c>
      <c r="AB932" s="7" t="str">
        <f>IF(AA932="", "", IFERROR(VLOOKUP(AA932, colorList!A:B,2,FALSE),""))</f>
        <v>fekete</v>
      </c>
      <c r="AC932" s="7" t="str">
        <f>IF(Z932="", "", IFERROR(VLOOKUP(Z932, colorList!A:B,2,FALSE),""))</f>
        <v>fekete</v>
      </c>
      <c r="AD932" s="7"/>
    </row>
    <row r="933" spans="1:30" ht="60" customHeight="1" x14ac:dyDescent="0.25">
      <c r="A933" s="53" t="s">
        <v>942</v>
      </c>
      <c r="B933" s="7" t="str" cm="1">
        <f t="array" ref="B933">ProcessN2(S933,A933,C933)</f>
        <v>SP00440_COG</v>
      </c>
      <c r="C933" s="7" t="s">
        <v>1275</v>
      </c>
      <c r="D933" s="52" t="str">
        <f t="shared" si="112"/>
        <v>Equestro kishasvédős bőr heveder gumiszalaggal</v>
      </c>
      <c r="E933" s="52" t="s">
        <v>2833</v>
      </c>
      <c r="F933" s="52" t="str">
        <f t="shared" si="113"/>
        <v>Leather jumping girth with elastic bands</v>
      </c>
      <c r="G933" s="52" t="s">
        <v>2958</v>
      </c>
      <c r="H933" s="116" t="str">
        <f t="shared" si="114"/>
        <v>Equestro</v>
      </c>
      <c r="I933" s="35" t="s">
        <v>3000</v>
      </c>
      <c r="J933" s="53" t="str">
        <f t="shared" si="115"/>
        <v>Lófelszerelés</v>
      </c>
      <c r="K933" s="53" t="s">
        <v>3007</v>
      </c>
      <c r="L933" s="53" t="str">
        <f t="shared" si="116"/>
        <v>Nyereg és tartozékai</v>
      </c>
      <c r="M933" s="53" t="s">
        <v>3008</v>
      </c>
      <c r="N933" s="35" t="str">
        <f t="shared" si="117"/>
        <v>Heveder</v>
      </c>
      <c r="O933" s="35" t="s">
        <v>3009</v>
      </c>
      <c r="P933" s="53" t="str">
        <f t="shared" si="118"/>
        <v>Hasvédős heveder</v>
      </c>
      <c r="Q933" s="53" t="s">
        <v>3012</v>
      </c>
      <c r="R933" s="55" t="s">
        <v>3186</v>
      </c>
      <c r="S933" s="35" t="s">
        <v>2169</v>
      </c>
      <c r="T933" s="34">
        <v>0</v>
      </c>
      <c r="U933" s="35">
        <v>169.5</v>
      </c>
      <c r="V933" s="1" t="s">
        <v>2603</v>
      </c>
      <c r="W933" s="55">
        <v>1</v>
      </c>
      <c r="X933" s="35" t="str">
        <f>IFERROR(
    IF(ISNUMBER(MATCH(TRIM(CLEAN(SUBSTITUTE(SUBSTITUTE(Y933, CHAR(13), ""), CHAR(10), " "))), sizeList!A:A, 0)),
        INDEX(sizeList!B:B, MATCH(TRIM(CLEAN(SUBSTITUTE(SUBSTITUTE(Y933, CHAR(13), ""), CHAR(10), " "))), sizeList!A:A, 0)),
        IF(ISNUMBER(MATCH(Y933, sizeList!A:A, 0)),
            INDEX(sizeList!B:B, MATCH(Y933, sizeList!A:A, 0)),
            IF(ISNUMBER(MATCH(TRIM(CLEAN(SUBSTITUTE(SUBSTITUTE(Y933, CHAR(13), ""), CHAR(10), " "))), sizeList!B:B, 0)),
                INDEX(sizeList!B:B, MATCH(TRIM(CLEAN(SUBSTITUTE(SUBSTITUTE(Y933, CHAR(13), ""), CHAR(10), " "))), sizeList!B:B, 0)),
                IF(ISNUMBER(MATCH(Y933, sizeList!B:B, 0)),
                    INDEX(sizeList!B:B, MATCH(Y933, sizeList!B:B, 0)),
                    "")
            )
        )
    ),
    ""
)</f>
        <v>100 cm</v>
      </c>
      <c r="Y933" s="35" t="s">
        <v>835</v>
      </c>
      <c r="Z933" s="35" t="s">
        <v>2610</v>
      </c>
      <c r="AA933" s="117" t="str">
        <f t="shared" si="119"/>
        <v>COGNAC</v>
      </c>
      <c r="AB933" s="7" t="str">
        <f>IF(AA933="", "", IFERROR(VLOOKUP(AA933, colorList!A:B,2,FALSE),""))</f>
        <v>konyak</v>
      </c>
      <c r="AC933" s="7" t="str">
        <f>IF(Z933="", "", IFERROR(VLOOKUP(Z933, colorList!A:B,2,FALSE),""))</f>
        <v>konyak</v>
      </c>
      <c r="AD933" s="7"/>
    </row>
    <row r="934" spans="1:30" ht="60" customHeight="1" x14ac:dyDescent="0.25">
      <c r="A934" s="53" t="s">
        <v>942</v>
      </c>
      <c r="B934" s="7" t="str" cm="1">
        <f t="array" ref="B934">ProcessN2(S934,A934,C934)</f>
        <v>SP00440_COG</v>
      </c>
      <c r="C934" s="7" t="s">
        <v>1276</v>
      </c>
      <c r="D934" s="52" t="str">
        <f t="shared" si="112"/>
        <v>Equestro kishasvédős bőr heveder gumiszalaggal</v>
      </c>
      <c r="E934" s="52" t="s">
        <v>2833</v>
      </c>
      <c r="F934" s="52" t="str">
        <f t="shared" si="113"/>
        <v>Leather jumping girth with elastic bands</v>
      </c>
      <c r="G934" s="52" t="s">
        <v>2958</v>
      </c>
      <c r="H934" s="116" t="str">
        <f t="shared" si="114"/>
        <v>Equestro</v>
      </c>
      <c r="I934" s="35" t="s">
        <v>3000</v>
      </c>
      <c r="J934" s="53" t="str">
        <f t="shared" si="115"/>
        <v>Lófelszerelés</v>
      </c>
      <c r="K934" s="53" t="s">
        <v>3007</v>
      </c>
      <c r="L934" s="53" t="str">
        <f t="shared" si="116"/>
        <v>Nyereg és tartozékai</v>
      </c>
      <c r="M934" s="53" t="s">
        <v>3008</v>
      </c>
      <c r="N934" s="35" t="str">
        <f t="shared" si="117"/>
        <v>Heveder</v>
      </c>
      <c r="O934" s="35" t="s">
        <v>3009</v>
      </c>
      <c r="P934" s="53" t="str">
        <f t="shared" si="118"/>
        <v>Hasvédős heveder</v>
      </c>
      <c r="Q934" s="53" t="s">
        <v>3012</v>
      </c>
      <c r="R934" s="55" t="s">
        <v>3186</v>
      </c>
      <c r="S934" s="35" t="s">
        <v>2170</v>
      </c>
      <c r="T934" s="34">
        <v>0</v>
      </c>
      <c r="U934" s="35">
        <v>169.5</v>
      </c>
      <c r="V934" s="1" t="s">
        <v>2603</v>
      </c>
      <c r="W934" s="55">
        <v>1</v>
      </c>
      <c r="X934" s="35" t="str">
        <f>IFERROR(
    IF(ISNUMBER(MATCH(TRIM(CLEAN(SUBSTITUTE(SUBSTITUTE(Y934, CHAR(13), ""), CHAR(10), " "))), sizeList!A:A, 0)),
        INDEX(sizeList!B:B, MATCH(TRIM(CLEAN(SUBSTITUTE(SUBSTITUTE(Y934, CHAR(13), ""), CHAR(10), " "))), sizeList!A:A, 0)),
        IF(ISNUMBER(MATCH(Y934, sizeList!A:A, 0)),
            INDEX(sizeList!B:B, MATCH(Y934, sizeList!A:A, 0)),
            IF(ISNUMBER(MATCH(TRIM(CLEAN(SUBSTITUTE(SUBSTITUTE(Y934, CHAR(13), ""), CHAR(10), " "))), sizeList!B:B, 0)),
                INDEX(sizeList!B:B, MATCH(TRIM(CLEAN(SUBSTITUTE(SUBSTITUTE(Y934, CHAR(13), ""), CHAR(10), " "))), sizeList!B:B, 0)),
                IF(ISNUMBER(MATCH(Y934, sizeList!B:B, 0)),
                    INDEX(sizeList!B:B, MATCH(Y934, sizeList!B:B, 0)),
                    "")
            )
        )
    ),
    ""
)</f>
        <v>105 cm</v>
      </c>
      <c r="Y934" s="35" t="s">
        <v>836</v>
      </c>
      <c r="Z934" s="35" t="s">
        <v>2610</v>
      </c>
      <c r="AA934" s="117" t="str">
        <f t="shared" si="119"/>
        <v>COGNAC</v>
      </c>
      <c r="AB934" s="7" t="str">
        <f>IF(AA934="", "", IFERROR(VLOOKUP(AA934, colorList!A:B,2,FALSE),""))</f>
        <v>konyak</v>
      </c>
      <c r="AC934" s="7" t="str">
        <f>IF(Z934="", "", IFERROR(VLOOKUP(Z934, colorList!A:B,2,FALSE),""))</f>
        <v>konyak</v>
      </c>
      <c r="AD934" s="7"/>
    </row>
    <row r="935" spans="1:30" ht="60" customHeight="1" x14ac:dyDescent="0.25">
      <c r="A935" s="53" t="s">
        <v>942</v>
      </c>
      <c r="B935" s="7" t="str" cm="1">
        <f t="array" ref="B935">ProcessN2(S935,A935,C935)</f>
        <v>SP00440_COG</v>
      </c>
      <c r="C935" s="7" t="s">
        <v>1021</v>
      </c>
      <c r="D935" s="52" t="str">
        <f t="shared" si="112"/>
        <v>Equestro kishasvédős bőr heveder gumiszalaggal</v>
      </c>
      <c r="E935" s="52" t="s">
        <v>2833</v>
      </c>
      <c r="F935" s="52" t="str">
        <f t="shared" si="113"/>
        <v>Leather jumping girth with elastic bands</v>
      </c>
      <c r="G935" s="52" t="s">
        <v>2958</v>
      </c>
      <c r="H935" s="116" t="str">
        <f t="shared" si="114"/>
        <v>Equestro</v>
      </c>
      <c r="I935" s="35" t="s">
        <v>3000</v>
      </c>
      <c r="J935" s="53" t="str">
        <f t="shared" si="115"/>
        <v>Lófelszerelés</v>
      </c>
      <c r="K935" s="53" t="s">
        <v>3007</v>
      </c>
      <c r="L935" s="53" t="str">
        <f t="shared" si="116"/>
        <v>Nyereg és tartozékai</v>
      </c>
      <c r="M935" s="53" t="s">
        <v>3008</v>
      </c>
      <c r="N935" s="35" t="str">
        <f t="shared" si="117"/>
        <v>Heveder</v>
      </c>
      <c r="O935" s="35" t="s">
        <v>3009</v>
      </c>
      <c r="P935" s="53" t="str">
        <f t="shared" si="118"/>
        <v>Hasvédős heveder</v>
      </c>
      <c r="Q935" s="53" t="s">
        <v>3012</v>
      </c>
      <c r="R935" s="55" t="s">
        <v>3186</v>
      </c>
      <c r="S935" s="35" t="s">
        <v>2171</v>
      </c>
      <c r="T935" s="34">
        <v>0</v>
      </c>
      <c r="U935" s="35">
        <v>169.5</v>
      </c>
      <c r="V935" s="1" t="s">
        <v>2603</v>
      </c>
      <c r="W935" s="55">
        <v>1</v>
      </c>
      <c r="X935" s="35" t="str">
        <f>IFERROR(
    IF(ISNUMBER(MATCH(TRIM(CLEAN(SUBSTITUTE(SUBSTITUTE(Y935, CHAR(13), ""), CHAR(10), " "))), sizeList!A:A, 0)),
        INDEX(sizeList!B:B, MATCH(TRIM(CLEAN(SUBSTITUTE(SUBSTITUTE(Y935, CHAR(13), ""), CHAR(10), " "))), sizeList!A:A, 0)),
        IF(ISNUMBER(MATCH(Y935, sizeList!A:A, 0)),
            INDEX(sizeList!B:B, MATCH(Y935, sizeList!A:A, 0)),
            IF(ISNUMBER(MATCH(TRIM(CLEAN(SUBSTITUTE(SUBSTITUTE(Y935, CHAR(13), ""), CHAR(10), " "))), sizeList!B:B, 0)),
                INDEX(sizeList!B:B, MATCH(TRIM(CLEAN(SUBSTITUTE(SUBSTITUTE(Y935, CHAR(13), ""), CHAR(10), " "))), sizeList!B:B, 0)),
                IF(ISNUMBER(MATCH(Y935, sizeList!B:B, 0)),
                    INDEX(sizeList!B:B, MATCH(Y935, sizeList!B:B, 0)),
                    "")
            )
        )
    ),
    ""
)</f>
        <v>110 cm</v>
      </c>
      <c r="Y935" s="35" t="s">
        <v>837</v>
      </c>
      <c r="Z935" s="35" t="s">
        <v>2610</v>
      </c>
      <c r="AA935" s="117" t="str">
        <f t="shared" si="119"/>
        <v>COGNAC</v>
      </c>
      <c r="AB935" s="7" t="str">
        <f>IF(AA935="", "", IFERROR(VLOOKUP(AA935, colorList!A:B,2,FALSE),""))</f>
        <v>konyak</v>
      </c>
      <c r="AC935" s="7" t="str">
        <f>IF(Z935="", "", IFERROR(VLOOKUP(Z935, colorList!A:B,2,FALSE),""))</f>
        <v>konyak</v>
      </c>
      <c r="AD935" s="7"/>
    </row>
    <row r="936" spans="1:30" ht="60" customHeight="1" x14ac:dyDescent="0.25">
      <c r="A936" s="53" t="s">
        <v>942</v>
      </c>
      <c r="B936" s="7" t="str" cm="1">
        <f t="array" ref="B936">ProcessN2(S936,A936,C936)</f>
        <v>SP00440_COG</v>
      </c>
      <c r="C936" s="7" t="s">
        <v>1022</v>
      </c>
      <c r="D936" s="52" t="str">
        <f t="shared" si="112"/>
        <v>Equestro kishasvédős bőr heveder gumiszalaggal</v>
      </c>
      <c r="E936" s="52" t="s">
        <v>2833</v>
      </c>
      <c r="F936" s="52" t="str">
        <f t="shared" si="113"/>
        <v>Leather jumping girth with elastic bands</v>
      </c>
      <c r="G936" s="52" t="s">
        <v>2958</v>
      </c>
      <c r="H936" s="116" t="str">
        <f t="shared" si="114"/>
        <v>Equestro</v>
      </c>
      <c r="I936" s="35" t="s">
        <v>3000</v>
      </c>
      <c r="J936" s="53" t="str">
        <f t="shared" si="115"/>
        <v>Lófelszerelés</v>
      </c>
      <c r="K936" s="53" t="s">
        <v>3007</v>
      </c>
      <c r="L936" s="53" t="str">
        <f t="shared" si="116"/>
        <v>Nyereg és tartozékai</v>
      </c>
      <c r="M936" s="53" t="s">
        <v>3008</v>
      </c>
      <c r="N936" s="35" t="str">
        <f t="shared" si="117"/>
        <v>Heveder</v>
      </c>
      <c r="O936" s="35" t="s">
        <v>3009</v>
      </c>
      <c r="P936" s="53" t="str">
        <f t="shared" si="118"/>
        <v>Hasvédős heveder</v>
      </c>
      <c r="Q936" s="53" t="s">
        <v>3012</v>
      </c>
      <c r="R936" s="55" t="s">
        <v>3186</v>
      </c>
      <c r="S936" s="35" t="s">
        <v>2172</v>
      </c>
      <c r="T936" s="34">
        <v>0</v>
      </c>
      <c r="U936" s="35">
        <v>169.5</v>
      </c>
      <c r="V936" s="1" t="s">
        <v>2603</v>
      </c>
      <c r="W936" s="55">
        <v>1</v>
      </c>
      <c r="X936" s="35" t="str">
        <f>IFERROR(
    IF(ISNUMBER(MATCH(TRIM(CLEAN(SUBSTITUTE(SUBSTITUTE(Y936, CHAR(13), ""), CHAR(10), " "))), sizeList!A:A, 0)),
        INDEX(sizeList!B:B, MATCH(TRIM(CLEAN(SUBSTITUTE(SUBSTITUTE(Y936, CHAR(13), ""), CHAR(10), " "))), sizeList!A:A, 0)),
        IF(ISNUMBER(MATCH(Y936, sizeList!A:A, 0)),
            INDEX(sizeList!B:B, MATCH(Y936, sizeList!A:A, 0)),
            IF(ISNUMBER(MATCH(TRIM(CLEAN(SUBSTITUTE(SUBSTITUTE(Y936, CHAR(13), ""), CHAR(10), " "))), sizeList!B:B, 0)),
                INDEX(sizeList!B:B, MATCH(TRIM(CLEAN(SUBSTITUTE(SUBSTITUTE(Y936, CHAR(13), ""), CHAR(10), " "))), sizeList!B:B, 0)),
                IF(ISNUMBER(MATCH(Y936, sizeList!B:B, 0)),
                    INDEX(sizeList!B:B, MATCH(Y936, sizeList!B:B, 0)),
                    "")
            )
        )
    ),
    ""
)</f>
        <v>115 cm</v>
      </c>
      <c r="Y936" s="35" t="s">
        <v>838</v>
      </c>
      <c r="Z936" s="35" t="s">
        <v>2610</v>
      </c>
      <c r="AA936" s="117" t="str">
        <f t="shared" si="119"/>
        <v>COGNAC</v>
      </c>
      <c r="AB936" s="7" t="str">
        <f>IF(AA936="", "", IFERROR(VLOOKUP(AA936, colorList!A:B,2,FALSE),""))</f>
        <v>konyak</v>
      </c>
      <c r="AC936" s="7" t="str">
        <f>IF(Z936="", "", IFERROR(VLOOKUP(Z936, colorList!A:B,2,FALSE),""))</f>
        <v>konyak</v>
      </c>
      <c r="AD936" s="7"/>
    </row>
    <row r="937" spans="1:30" ht="60" customHeight="1" x14ac:dyDescent="0.25">
      <c r="A937" s="53" t="s">
        <v>942</v>
      </c>
      <c r="B937" s="7" t="str" cm="1">
        <f t="array" ref="B937">ProcessN2(S937,A937,C937)</f>
        <v>SP00440_COG</v>
      </c>
      <c r="C937" s="7" t="s">
        <v>1023</v>
      </c>
      <c r="D937" s="52" t="str">
        <f t="shared" si="112"/>
        <v>Equestro kishasvédős bőr heveder gumiszalaggal</v>
      </c>
      <c r="E937" s="52" t="s">
        <v>2833</v>
      </c>
      <c r="F937" s="52" t="str">
        <f t="shared" si="113"/>
        <v>Leather jumping girth with elastic bands</v>
      </c>
      <c r="G937" s="52" t="s">
        <v>2958</v>
      </c>
      <c r="H937" s="116" t="str">
        <f t="shared" si="114"/>
        <v>Equestro</v>
      </c>
      <c r="I937" s="35" t="s">
        <v>3000</v>
      </c>
      <c r="J937" s="53" t="str">
        <f t="shared" si="115"/>
        <v>Lófelszerelés</v>
      </c>
      <c r="K937" s="53" t="s">
        <v>3007</v>
      </c>
      <c r="L937" s="53" t="str">
        <f t="shared" si="116"/>
        <v>Nyereg és tartozékai</v>
      </c>
      <c r="M937" s="53" t="s">
        <v>3008</v>
      </c>
      <c r="N937" s="35" t="str">
        <f t="shared" si="117"/>
        <v>Heveder</v>
      </c>
      <c r="O937" s="35" t="s">
        <v>3009</v>
      </c>
      <c r="P937" s="53" t="str">
        <f t="shared" si="118"/>
        <v>Hasvédős heveder</v>
      </c>
      <c r="Q937" s="53" t="s">
        <v>3012</v>
      </c>
      <c r="R937" s="55" t="s">
        <v>3186</v>
      </c>
      <c r="S937" s="35" t="s">
        <v>2173</v>
      </c>
      <c r="T937" s="34">
        <v>0</v>
      </c>
      <c r="U937" s="35">
        <v>169.5</v>
      </c>
      <c r="V937" s="1" t="s">
        <v>2603</v>
      </c>
      <c r="W937" s="55">
        <v>1</v>
      </c>
      <c r="X937" s="35" t="str">
        <f>IFERROR(
    IF(ISNUMBER(MATCH(TRIM(CLEAN(SUBSTITUTE(SUBSTITUTE(Y937, CHAR(13), ""), CHAR(10), " "))), sizeList!A:A, 0)),
        INDEX(sizeList!B:B, MATCH(TRIM(CLEAN(SUBSTITUTE(SUBSTITUTE(Y937, CHAR(13), ""), CHAR(10), " "))), sizeList!A:A, 0)),
        IF(ISNUMBER(MATCH(Y937, sizeList!A:A, 0)),
            INDEX(sizeList!B:B, MATCH(Y937, sizeList!A:A, 0)),
            IF(ISNUMBER(MATCH(TRIM(CLEAN(SUBSTITUTE(SUBSTITUTE(Y937, CHAR(13), ""), CHAR(10), " "))), sizeList!B:B, 0)),
                INDEX(sizeList!B:B, MATCH(TRIM(CLEAN(SUBSTITUTE(SUBSTITUTE(Y937, CHAR(13), ""), CHAR(10), " "))), sizeList!B:B, 0)),
                IF(ISNUMBER(MATCH(Y937, sizeList!B:B, 0)),
                    INDEX(sizeList!B:B, MATCH(Y937, sizeList!B:B, 0)),
                    "")
            )
        )
    ),
    ""
)</f>
        <v>120 cm</v>
      </c>
      <c r="Y937" s="35" t="s">
        <v>840</v>
      </c>
      <c r="Z937" s="35" t="s">
        <v>2610</v>
      </c>
      <c r="AA937" s="117" t="str">
        <f t="shared" si="119"/>
        <v>COGNAC</v>
      </c>
      <c r="AB937" s="7" t="str">
        <f>IF(AA937="", "", IFERROR(VLOOKUP(AA937, colorList!A:B,2,FALSE),""))</f>
        <v>konyak</v>
      </c>
      <c r="AC937" s="7" t="str">
        <f>IF(Z937="", "", IFERROR(VLOOKUP(Z937, colorList!A:B,2,FALSE),""))</f>
        <v>konyak</v>
      </c>
      <c r="AD937" s="7"/>
    </row>
    <row r="938" spans="1:30" ht="60" customHeight="1" x14ac:dyDescent="0.25">
      <c r="A938" s="53" t="s">
        <v>942</v>
      </c>
      <c r="B938" s="7" t="str" cm="1">
        <f t="array" ref="B938">ProcessN2(S938,A938,C938)</f>
        <v>SP00440_COG</v>
      </c>
      <c r="C938" s="7" t="s">
        <v>1024</v>
      </c>
      <c r="D938" s="52" t="str">
        <f t="shared" si="112"/>
        <v>Equestro kishasvédős bőr heveder gumiszalaggal</v>
      </c>
      <c r="E938" s="52" t="s">
        <v>2833</v>
      </c>
      <c r="F938" s="52" t="str">
        <f t="shared" si="113"/>
        <v>Leather jumping girth with elastic bands</v>
      </c>
      <c r="G938" s="52" t="s">
        <v>2958</v>
      </c>
      <c r="H938" s="116" t="str">
        <f t="shared" si="114"/>
        <v>Equestro</v>
      </c>
      <c r="I938" s="35" t="s">
        <v>3000</v>
      </c>
      <c r="J938" s="53" t="str">
        <f t="shared" si="115"/>
        <v>Lófelszerelés</v>
      </c>
      <c r="K938" s="53" t="s">
        <v>3007</v>
      </c>
      <c r="L938" s="53" t="str">
        <f t="shared" si="116"/>
        <v>Nyereg és tartozékai</v>
      </c>
      <c r="M938" s="53" t="s">
        <v>3008</v>
      </c>
      <c r="N938" s="35" t="str">
        <f t="shared" si="117"/>
        <v>Heveder</v>
      </c>
      <c r="O938" s="35" t="s">
        <v>3009</v>
      </c>
      <c r="P938" s="53" t="str">
        <f t="shared" si="118"/>
        <v>Hasvédős heveder</v>
      </c>
      <c r="Q938" s="53" t="s">
        <v>3012</v>
      </c>
      <c r="R938" s="55" t="s">
        <v>3186</v>
      </c>
      <c r="S938" s="35" t="s">
        <v>2174</v>
      </c>
      <c r="T938" s="34">
        <v>0</v>
      </c>
      <c r="U938" s="35">
        <v>169.5</v>
      </c>
      <c r="V938" s="1" t="s">
        <v>2603</v>
      </c>
      <c r="W938" s="55">
        <v>1</v>
      </c>
      <c r="X938" s="35" t="str">
        <f>IFERROR(
    IF(ISNUMBER(MATCH(TRIM(CLEAN(SUBSTITUTE(SUBSTITUTE(Y938, CHAR(13), ""), CHAR(10), " "))), sizeList!A:A, 0)),
        INDEX(sizeList!B:B, MATCH(TRIM(CLEAN(SUBSTITUTE(SUBSTITUTE(Y938, CHAR(13), ""), CHAR(10), " "))), sizeList!A:A, 0)),
        IF(ISNUMBER(MATCH(Y938, sizeList!A:A, 0)),
            INDEX(sizeList!B:B, MATCH(Y938, sizeList!A:A, 0)),
            IF(ISNUMBER(MATCH(TRIM(CLEAN(SUBSTITUTE(SUBSTITUTE(Y938, CHAR(13), ""), CHAR(10), " "))), sizeList!B:B, 0)),
                INDEX(sizeList!B:B, MATCH(TRIM(CLEAN(SUBSTITUTE(SUBSTITUTE(Y938, CHAR(13), ""), CHAR(10), " "))), sizeList!B:B, 0)),
                IF(ISNUMBER(MATCH(Y938, sizeList!B:B, 0)),
                    INDEX(sizeList!B:B, MATCH(Y938, sizeList!B:B, 0)),
                    "")
            )
        )
    ),
    ""
)</f>
        <v>125 cm</v>
      </c>
      <c r="Y938" s="35" t="s">
        <v>841</v>
      </c>
      <c r="Z938" s="35" t="s">
        <v>2610</v>
      </c>
      <c r="AA938" s="117" t="str">
        <f t="shared" si="119"/>
        <v>COGNAC</v>
      </c>
      <c r="AB938" s="7" t="str">
        <f>IF(AA938="", "", IFERROR(VLOOKUP(AA938, colorList!A:B,2,FALSE),""))</f>
        <v>konyak</v>
      </c>
      <c r="AC938" s="7" t="str">
        <f>IF(Z938="", "", IFERROR(VLOOKUP(Z938, colorList!A:B,2,FALSE),""))</f>
        <v>konyak</v>
      </c>
      <c r="AD938" s="7"/>
    </row>
    <row r="939" spans="1:30" ht="60" customHeight="1" x14ac:dyDescent="0.25">
      <c r="A939" s="53" t="s">
        <v>942</v>
      </c>
      <c r="B939" s="7" t="str" cm="1">
        <f t="array" ref="B939">ProcessN2(S939,A939,C939)</f>
        <v>SP00440_COG</v>
      </c>
      <c r="C939" s="7" t="s">
        <v>1025</v>
      </c>
      <c r="D939" s="52" t="str">
        <f t="shared" si="112"/>
        <v>Equestro kishasvédős bőr heveder gumiszalaggal</v>
      </c>
      <c r="E939" s="52" t="s">
        <v>2833</v>
      </c>
      <c r="F939" s="52" t="str">
        <f t="shared" si="113"/>
        <v>Leather jumping girth with elastic bands</v>
      </c>
      <c r="G939" s="52" t="s">
        <v>2958</v>
      </c>
      <c r="H939" s="116" t="str">
        <f t="shared" si="114"/>
        <v>Equestro</v>
      </c>
      <c r="I939" s="35" t="s">
        <v>3000</v>
      </c>
      <c r="J939" s="53" t="str">
        <f t="shared" si="115"/>
        <v>Lófelszerelés</v>
      </c>
      <c r="K939" s="53" t="s">
        <v>3007</v>
      </c>
      <c r="L939" s="53" t="str">
        <f t="shared" si="116"/>
        <v>Nyereg és tartozékai</v>
      </c>
      <c r="M939" s="53" t="s">
        <v>3008</v>
      </c>
      <c r="N939" s="35" t="str">
        <f t="shared" si="117"/>
        <v>Heveder</v>
      </c>
      <c r="O939" s="35" t="s">
        <v>3009</v>
      </c>
      <c r="P939" s="53" t="str">
        <f t="shared" si="118"/>
        <v>Hasvédős heveder</v>
      </c>
      <c r="Q939" s="53" t="s">
        <v>3012</v>
      </c>
      <c r="R939" s="55" t="s">
        <v>3186</v>
      </c>
      <c r="S939" s="35" t="s">
        <v>2175</v>
      </c>
      <c r="T939" s="34">
        <v>0</v>
      </c>
      <c r="U939" s="35">
        <v>169.5</v>
      </c>
      <c r="V939" s="1" t="s">
        <v>2603</v>
      </c>
      <c r="W939" s="55">
        <v>1</v>
      </c>
      <c r="X939" s="35" t="str">
        <f>IFERROR(
    IF(ISNUMBER(MATCH(TRIM(CLEAN(SUBSTITUTE(SUBSTITUTE(Y939, CHAR(13), ""), CHAR(10), " "))), sizeList!A:A, 0)),
        INDEX(sizeList!B:B, MATCH(TRIM(CLEAN(SUBSTITUTE(SUBSTITUTE(Y939, CHAR(13), ""), CHAR(10), " "))), sizeList!A:A, 0)),
        IF(ISNUMBER(MATCH(Y939, sizeList!A:A, 0)),
            INDEX(sizeList!B:B, MATCH(Y939, sizeList!A:A, 0)),
            IF(ISNUMBER(MATCH(TRIM(CLEAN(SUBSTITUTE(SUBSTITUTE(Y939, CHAR(13), ""), CHAR(10), " "))), sizeList!B:B, 0)),
                INDEX(sizeList!B:B, MATCH(TRIM(CLEAN(SUBSTITUTE(SUBSTITUTE(Y939, CHAR(13), ""), CHAR(10), " "))), sizeList!B:B, 0)),
                IF(ISNUMBER(MATCH(Y939, sizeList!B:B, 0)),
                    INDEX(sizeList!B:B, MATCH(Y939, sizeList!B:B, 0)),
                    "")
            )
        )
    ),
    ""
)</f>
        <v>130 cm</v>
      </c>
      <c r="Y939" s="35" t="s">
        <v>842</v>
      </c>
      <c r="Z939" s="35" t="s">
        <v>2610</v>
      </c>
      <c r="AA939" s="117" t="str">
        <f t="shared" si="119"/>
        <v>COGNAC</v>
      </c>
      <c r="AB939" s="7" t="str">
        <f>IF(AA939="", "", IFERROR(VLOOKUP(AA939, colorList!A:B,2,FALSE),""))</f>
        <v>konyak</v>
      </c>
      <c r="AC939" s="7" t="str">
        <f>IF(Z939="", "", IFERROR(VLOOKUP(Z939, colorList!A:B,2,FALSE),""))</f>
        <v>konyak</v>
      </c>
      <c r="AD939" s="7"/>
    </row>
    <row r="940" spans="1:30" ht="60" customHeight="1" x14ac:dyDescent="0.25">
      <c r="A940" s="53" t="s">
        <v>942</v>
      </c>
      <c r="B940" s="7" t="str" cm="1">
        <f t="array" ref="B940">ProcessN2(S940,A940,C940)</f>
        <v>SP00440_COG</v>
      </c>
      <c r="C940" s="7" t="s">
        <v>1026</v>
      </c>
      <c r="D940" s="52" t="str">
        <f t="shared" si="112"/>
        <v>Equestro kishasvédős bőr heveder gumiszalaggal</v>
      </c>
      <c r="E940" s="52" t="s">
        <v>2833</v>
      </c>
      <c r="F940" s="52" t="str">
        <f t="shared" si="113"/>
        <v>Leather jumping girth with elastic bands</v>
      </c>
      <c r="G940" s="52" t="s">
        <v>2958</v>
      </c>
      <c r="H940" s="116" t="str">
        <f t="shared" si="114"/>
        <v>Equestro</v>
      </c>
      <c r="I940" s="35" t="s">
        <v>3000</v>
      </c>
      <c r="J940" s="53" t="str">
        <f t="shared" si="115"/>
        <v>Lófelszerelés</v>
      </c>
      <c r="K940" s="53" t="s">
        <v>3007</v>
      </c>
      <c r="L940" s="53" t="str">
        <f t="shared" si="116"/>
        <v>Nyereg és tartozékai</v>
      </c>
      <c r="M940" s="53" t="s">
        <v>3008</v>
      </c>
      <c r="N940" s="35" t="str">
        <f t="shared" si="117"/>
        <v>Heveder</v>
      </c>
      <c r="O940" s="35" t="s">
        <v>3009</v>
      </c>
      <c r="P940" s="53" t="str">
        <f t="shared" si="118"/>
        <v>Hasvédős heveder</v>
      </c>
      <c r="Q940" s="53" t="s">
        <v>3012</v>
      </c>
      <c r="R940" s="55" t="s">
        <v>3186</v>
      </c>
      <c r="S940" s="35" t="s">
        <v>2176</v>
      </c>
      <c r="T940" s="34">
        <v>0</v>
      </c>
      <c r="U940" s="35">
        <v>169.5</v>
      </c>
      <c r="V940" s="1" t="s">
        <v>2603</v>
      </c>
      <c r="W940" s="55">
        <v>1</v>
      </c>
      <c r="X940" s="35" t="str">
        <f>IFERROR(
    IF(ISNUMBER(MATCH(TRIM(CLEAN(SUBSTITUTE(SUBSTITUTE(Y940, CHAR(13), ""), CHAR(10), " "))), sizeList!A:A, 0)),
        INDEX(sizeList!B:B, MATCH(TRIM(CLEAN(SUBSTITUTE(SUBSTITUTE(Y940, CHAR(13), ""), CHAR(10), " "))), sizeList!A:A, 0)),
        IF(ISNUMBER(MATCH(Y940, sizeList!A:A, 0)),
            INDEX(sizeList!B:B, MATCH(Y940, sizeList!A:A, 0)),
            IF(ISNUMBER(MATCH(TRIM(CLEAN(SUBSTITUTE(SUBSTITUTE(Y940, CHAR(13), ""), CHAR(10), " "))), sizeList!B:B, 0)),
                INDEX(sizeList!B:B, MATCH(TRIM(CLEAN(SUBSTITUTE(SUBSTITUTE(Y940, CHAR(13), ""), CHAR(10), " "))), sizeList!B:B, 0)),
                IF(ISNUMBER(MATCH(Y940, sizeList!B:B, 0)),
                    INDEX(sizeList!B:B, MATCH(Y940, sizeList!B:B, 0)),
                    "")
            )
        )
    ),
    ""
)</f>
        <v>135 cm</v>
      </c>
      <c r="Y940" s="35" t="s">
        <v>843</v>
      </c>
      <c r="Z940" s="35" t="s">
        <v>2610</v>
      </c>
      <c r="AA940" s="117" t="str">
        <f t="shared" si="119"/>
        <v>COGNAC</v>
      </c>
      <c r="AB940" s="7" t="str">
        <f>IF(AA940="", "", IFERROR(VLOOKUP(AA940, colorList!A:B,2,FALSE),""))</f>
        <v>konyak</v>
      </c>
      <c r="AC940" s="7" t="str">
        <f>IF(Z940="", "", IFERROR(VLOOKUP(Z940, colorList!A:B,2,FALSE),""))</f>
        <v>konyak</v>
      </c>
      <c r="AD940" s="7"/>
    </row>
    <row r="941" spans="1:30" ht="60" customHeight="1" x14ac:dyDescent="0.25">
      <c r="A941" s="53" t="s">
        <v>942</v>
      </c>
      <c r="B941" s="7" t="str" cm="1">
        <f t="array" ref="B941">ProcessN2(S941,A941,C941)</f>
        <v>SP00440_COG</v>
      </c>
      <c r="C941" s="7" t="s">
        <v>1027</v>
      </c>
      <c r="D941" s="52" t="str">
        <f t="shared" si="112"/>
        <v>Equestro kishasvédős bőr heveder gumiszalaggal</v>
      </c>
      <c r="E941" s="52" t="s">
        <v>2833</v>
      </c>
      <c r="F941" s="52" t="str">
        <f t="shared" si="113"/>
        <v>Leather jumping girth with elastic bands</v>
      </c>
      <c r="G941" s="52" t="s">
        <v>2958</v>
      </c>
      <c r="H941" s="116" t="str">
        <f t="shared" si="114"/>
        <v>Equestro</v>
      </c>
      <c r="I941" s="35" t="s">
        <v>3000</v>
      </c>
      <c r="J941" s="53" t="str">
        <f t="shared" si="115"/>
        <v>Lófelszerelés</v>
      </c>
      <c r="K941" s="53" t="s">
        <v>3007</v>
      </c>
      <c r="L941" s="53" t="str">
        <f t="shared" si="116"/>
        <v>Nyereg és tartozékai</v>
      </c>
      <c r="M941" s="53" t="s">
        <v>3008</v>
      </c>
      <c r="N941" s="35" t="str">
        <f t="shared" si="117"/>
        <v>Heveder</v>
      </c>
      <c r="O941" s="35" t="s">
        <v>3009</v>
      </c>
      <c r="P941" s="53" t="str">
        <f t="shared" si="118"/>
        <v>Hasvédős heveder</v>
      </c>
      <c r="Q941" s="53" t="s">
        <v>3012</v>
      </c>
      <c r="R941" s="55" t="s">
        <v>3186</v>
      </c>
      <c r="S941" s="35" t="s">
        <v>2177</v>
      </c>
      <c r="T941" s="34">
        <v>0</v>
      </c>
      <c r="U941" s="35">
        <v>169.5</v>
      </c>
      <c r="V941" s="1" t="s">
        <v>2603</v>
      </c>
      <c r="W941" s="55">
        <v>1</v>
      </c>
      <c r="X941" s="35" t="str">
        <f>IFERROR(
    IF(ISNUMBER(MATCH(TRIM(CLEAN(SUBSTITUTE(SUBSTITUTE(Y941, CHAR(13), ""), CHAR(10), " "))), sizeList!A:A, 0)),
        INDEX(sizeList!B:B, MATCH(TRIM(CLEAN(SUBSTITUTE(SUBSTITUTE(Y941, CHAR(13), ""), CHAR(10), " "))), sizeList!A:A, 0)),
        IF(ISNUMBER(MATCH(Y941, sizeList!A:A, 0)),
            INDEX(sizeList!B:B, MATCH(Y941, sizeList!A:A, 0)),
            IF(ISNUMBER(MATCH(TRIM(CLEAN(SUBSTITUTE(SUBSTITUTE(Y941, CHAR(13), ""), CHAR(10), " "))), sizeList!B:B, 0)),
                INDEX(sizeList!B:B, MATCH(TRIM(CLEAN(SUBSTITUTE(SUBSTITUTE(Y941, CHAR(13), ""), CHAR(10), " "))), sizeList!B:B, 0)),
                IF(ISNUMBER(MATCH(Y941, sizeList!B:B, 0)),
                    INDEX(sizeList!B:B, MATCH(Y941, sizeList!B:B, 0)),
                    "")
            )
        )
    ),
    ""
)</f>
        <v>140 cm</v>
      </c>
      <c r="Y941" s="35" t="s">
        <v>844</v>
      </c>
      <c r="Z941" s="35" t="s">
        <v>2610</v>
      </c>
      <c r="AA941" s="117" t="str">
        <f t="shared" si="119"/>
        <v>COGNAC</v>
      </c>
      <c r="AB941" s="7" t="str">
        <f>IF(AA941="", "", IFERROR(VLOOKUP(AA941, colorList!A:B,2,FALSE),""))</f>
        <v>konyak</v>
      </c>
      <c r="AC941" s="7" t="str">
        <f>IF(Z941="", "", IFERROR(VLOOKUP(Z941, colorList!A:B,2,FALSE),""))</f>
        <v>konyak</v>
      </c>
      <c r="AD941" s="7"/>
    </row>
    <row r="942" spans="1:30" ht="60" customHeight="1" x14ac:dyDescent="0.25">
      <c r="A942" s="53" t="s">
        <v>942</v>
      </c>
      <c r="B942" s="7" t="str" cm="1">
        <f t="array" ref="B942">ProcessN2(S942,A942,C942)</f>
        <v>SP00440_COG</v>
      </c>
      <c r="C942" s="7" t="s">
        <v>1028</v>
      </c>
      <c r="D942" s="52" t="str">
        <f t="shared" si="112"/>
        <v>Equestro kishasvédős bőr heveder gumiszalaggal</v>
      </c>
      <c r="E942" s="52" t="s">
        <v>2833</v>
      </c>
      <c r="F942" s="52" t="str">
        <f t="shared" si="113"/>
        <v>Leather jumping girth with elastic bands</v>
      </c>
      <c r="G942" s="52" t="s">
        <v>2958</v>
      </c>
      <c r="H942" s="116" t="str">
        <f t="shared" si="114"/>
        <v>Equestro</v>
      </c>
      <c r="I942" s="35" t="s">
        <v>3000</v>
      </c>
      <c r="J942" s="53" t="str">
        <f t="shared" si="115"/>
        <v>Lófelszerelés</v>
      </c>
      <c r="K942" s="53" t="s">
        <v>3007</v>
      </c>
      <c r="L942" s="53" t="str">
        <f t="shared" si="116"/>
        <v>Nyereg és tartozékai</v>
      </c>
      <c r="M942" s="53" t="s">
        <v>3008</v>
      </c>
      <c r="N942" s="35" t="str">
        <f t="shared" si="117"/>
        <v>Heveder</v>
      </c>
      <c r="O942" s="35" t="s">
        <v>3009</v>
      </c>
      <c r="P942" s="53" t="str">
        <f t="shared" si="118"/>
        <v>Hasvédős heveder</v>
      </c>
      <c r="Q942" s="53" t="s">
        <v>3012</v>
      </c>
      <c r="R942" s="55" t="s">
        <v>3186</v>
      </c>
      <c r="S942" s="35" t="s">
        <v>2178</v>
      </c>
      <c r="T942" s="34">
        <v>0</v>
      </c>
      <c r="U942" s="35">
        <v>169.5</v>
      </c>
      <c r="V942" s="1" t="s">
        <v>2603</v>
      </c>
      <c r="W942" s="55">
        <v>1</v>
      </c>
      <c r="X942" s="35" t="str">
        <f>IFERROR(
    IF(ISNUMBER(MATCH(TRIM(CLEAN(SUBSTITUTE(SUBSTITUTE(Y942, CHAR(13), ""), CHAR(10), " "))), sizeList!A:A, 0)),
        INDEX(sizeList!B:B, MATCH(TRIM(CLEAN(SUBSTITUTE(SUBSTITUTE(Y942, CHAR(13), ""), CHAR(10), " "))), sizeList!A:A, 0)),
        IF(ISNUMBER(MATCH(Y942, sizeList!A:A, 0)),
            INDEX(sizeList!B:B, MATCH(Y942, sizeList!A:A, 0)),
            IF(ISNUMBER(MATCH(TRIM(CLEAN(SUBSTITUTE(SUBSTITUTE(Y942, CHAR(13), ""), CHAR(10), " "))), sizeList!B:B, 0)),
                INDEX(sizeList!B:B, MATCH(TRIM(CLEAN(SUBSTITUTE(SUBSTITUTE(Y942, CHAR(13), ""), CHAR(10), " "))), sizeList!B:B, 0)),
                IF(ISNUMBER(MATCH(Y942, sizeList!B:B, 0)),
                    INDEX(sizeList!B:B, MATCH(Y942, sizeList!B:B, 0)),
                    "")
            )
        )
    ),
    ""
)</f>
        <v>145 cm</v>
      </c>
      <c r="Y942" s="35" t="s">
        <v>845</v>
      </c>
      <c r="Z942" s="35" t="s">
        <v>2610</v>
      </c>
      <c r="AA942" s="117" t="str">
        <f t="shared" si="119"/>
        <v>COGNAC</v>
      </c>
      <c r="AB942" s="7" t="str">
        <f>IF(AA942="", "", IFERROR(VLOOKUP(AA942, colorList!A:B,2,FALSE),""))</f>
        <v>konyak</v>
      </c>
      <c r="AC942" s="7" t="str">
        <f>IF(Z942="", "", IFERROR(VLOOKUP(Z942, colorList!A:B,2,FALSE),""))</f>
        <v>konyak</v>
      </c>
      <c r="AD942" s="7"/>
    </row>
    <row r="943" spans="1:30" ht="60" customHeight="1" x14ac:dyDescent="0.25">
      <c r="A943" s="53" t="s">
        <v>942</v>
      </c>
      <c r="B943" s="7" t="str" cm="1">
        <f t="array" ref="B943">ProcessN2(S943,A943,C943)</f>
        <v>SP00440_COG</v>
      </c>
      <c r="C943" s="7" t="s">
        <v>1029</v>
      </c>
      <c r="D943" s="52" t="str">
        <f t="shared" si="112"/>
        <v>Equestro kishasvédős bőr heveder gumiszalaggal</v>
      </c>
      <c r="E943" s="52" t="s">
        <v>2833</v>
      </c>
      <c r="F943" s="52" t="str">
        <f t="shared" si="113"/>
        <v>Leather jumping girth with elastic bands</v>
      </c>
      <c r="G943" s="52" t="s">
        <v>2958</v>
      </c>
      <c r="H943" s="116" t="str">
        <f t="shared" si="114"/>
        <v>Equestro</v>
      </c>
      <c r="I943" s="35" t="s">
        <v>3000</v>
      </c>
      <c r="J943" s="53" t="str">
        <f t="shared" si="115"/>
        <v>Lófelszerelés</v>
      </c>
      <c r="K943" s="53" t="s">
        <v>3007</v>
      </c>
      <c r="L943" s="53" t="str">
        <f t="shared" si="116"/>
        <v>Nyereg és tartozékai</v>
      </c>
      <c r="M943" s="53" t="s">
        <v>3008</v>
      </c>
      <c r="N943" s="35" t="str">
        <f t="shared" si="117"/>
        <v>Heveder</v>
      </c>
      <c r="O943" s="35" t="s">
        <v>3009</v>
      </c>
      <c r="P943" s="53" t="str">
        <f t="shared" si="118"/>
        <v>Hasvédős heveder</v>
      </c>
      <c r="Q943" s="53" t="s">
        <v>3012</v>
      </c>
      <c r="R943" s="55" t="s">
        <v>3186</v>
      </c>
      <c r="S943" s="35" t="s">
        <v>2179</v>
      </c>
      <c r="T943" s="34">
        <v>0</v>
      </c>
      <c r="U943" s="35">
        <v>169.5</v>
      </c>
      <c r="V943" s="1" t="s">
        <v>2603</v>
      </c>
      <c r="W943" s="55">
        <v>1</v>
      </c>
      <c r="X943" s="35" t="str">
        <f>IFERROR(
    IF(ISNUMBER(MATCH(TRIM(CLEAN(SUBSTITUTE(SUBSTITUTE(Y943, CHAR(13), ""), CHAR(10), " "))), sizeList!A:A, 0)),
        INDEX(sizeList!B:B, MATCH(TRIM(CLEAN(SUBSTITUTE(SUBSTITUTE(Y943, CHAR(13), ""), CHAR(10), " "))), sizeList!A:A, 0)),
        IF(ISNUMBER(MATCH(Y943, sizeList!A:A, 0)),
            INDEX(sizeList!B:B, MATCH(Y943, sizeList!A:A, 0)),
            IF(ISNUMBER(MATCH(TRIM(CLEAN(SUBSTITUTE(SUBSTITUTE(Y943, CHAR(13), ""), CHAR(10), " "))), sizeList!B:B, 0)),
                INDEX(sizeList!B:B, MATCH(TRIM(CLEAN(SUBSTITUTE(SUBSTITUTE(Y943, CHAR(13), ""), CHAR(10), " "))), sizeList!B:B, 0)),
                IF(ISNUMBER(MATCH(Y943, sizeList!B:B, 0)),
                    INDEX(sizeList!B:B, MATCH(Y943, sizeList!B:B, 0)),
                    "")
            )
        )
    ),
    ""
)</f>
        <v>150 cm</v>
      </c>
      <c r="Y943" s="35" t="s">
        <v>846</v>
      </c>
      <c r="Z943" s="35" t="s">
        <v>2610</v>
      </c>
      <c r="AA943" s="117" t="str">
        <f t="shared" si="119"/>
        <v>COGNAC</v>
      </c>
      <c r="AB943" s="7" t="str">
        <f>IF(AA943="", "", IFERROR(VLOOKUP(AA943, colorList!A:B,2,FALSE),""))</f>
        <v>konyak</v>
      </c>
      <c r="AC943" s="7" t="str">
        <f>IF(Z943="", "", IFERROR(VLOOKUP(Z943, colorList!A:B,2,FALSE),""))</f>
        <v>konyak</v>
      </c>
      <c r="AD943" s="7"/>
    </row>
    <row r="944" spans="1:30" ht="60" customHeight="1" x14ac:dyDescent="0.25">
      <c r="A944" s="53" t="s">
        <v>942</v>
      </c>
      <c r="B944" s="7" t="str" cm="1">
        <f t="array" ref="B944">ProcessN2(S944,A944,C944)</f>
        <v>SP00440_TM</v>
      </c>
      <c r="C944" s="7" t="s">
        <v>1187</v>
      </c>
      <c r="D944" s="52" t="str">
        <f t="shared" si="112"/>
        <v>Equestro kishasvédős bőr heveder gumiszalaggal</v>
      </c>
      <c r="E944" s="52" t="s">
        <v>2833</v>
      </c>
      <c r="F944" s="52" t="str">
        <f t="shared" si="113"/>
        <v>Leather jumping girth with elastic bands</v>
      </c>
      <c r="G944" s="52" t="s">
        <v>2958</v>
      </c>
      <c r="H944" s="116" t="str">
        <f t="shared" si="114"/>
        <v>Equestro</v>
      </c>
      <c r="I944" s="35" t="s">
        <v>3000</v>
      </c>
      <c r="J944" s="53" t="str">
        <f t="shared" si="115"/>
        <v>Lófelszerelés</v>
      </c>
      <c r="K944" s="53" t="s">
        <v>3007</v>
      </c>
      <c r="L944" s="53" t="str">
        <f t="shared" si="116"/>
        <v>Nyereg és tartozékai</v>
      </c>
      <c r="M944" s="53" t="s">
        <v>3008</v>
      </c>
      <c r="N944" s="35" t="str">
        <f t="shared" si="117"/>
        <v>Heveder</v>
      </c>
      <c r="O944" s="35" t="s">
        <v>3009</v>
      </c>
      <c r="P944" s="53" t="str">
        <f t="shared" si="118"/>
        <v>Hasvédős heveder</v>
      </c>
      <c r="Q944" s="53" t="s">
        <v>3012</v>
      </c>
      <c r="R944" s="55" t="s">
        <v>3186</v>
      </c>
      <c r="S944" s="35" t="s">
        <v>2180</v>
      </c>
      <c r="T944" s="34">
        <v>0</v>
      </c>
      <c r="U944" s="35">
        <v>169.5</v>
      </c>
      <c r="V944" s="1" t="s">
        <v>2603</v>
      </c>
      <c r="W944" s="55">
        <v>1</v>
      </c>
      <c r="X944" s="35" t="str">
        <f>IFERROR(
    IF(ISNUMBER(MATCH(TRIM(CLEAN(SUBSTITUTE(SUBSTITUTE(Y944, CHAR(13), ""), CHAR(10), " "))), sizeList!A:A, 0)),
        INDEX(sizeList!B:B, MATCH(TRIM(CLEAN(SUBSTITUTE(SUBSTITUTE(Y944, CHAR(13), ""), CHAR(10), " "))), sizeList!A:A, 0)),
        IF(ISNUMBER(MATCH(Y944, sizeList!A:A, 0)),
            INDEX(sizeList!B:B, MATCH(Y944, sizeList!A:A, 0)),
            IF(ISNUMBER(MATCH(TRIM(CLEAN(SUBSTITUTE(SUBSTITUTE(Y944, CHAR(13), ""), CHAR(10), " "))), sizeList!B:B, 0)),
                INDEX(sizeList!B:B, MATCH(TRIM(CLEAN(SUBSTITUTE(SUBSTITUTE(Y944, CHAR(13), ""), CHAR(10), " "))), sizeList!B:B, 0)),
                IF(ISNUMBER(MATCH(Y944, sizeList!B:B, 0)),
                    INDEX(sizeList!B:B, MATCH(Y944, sizeList!B:B, 0)),
                    "")
            )
        )
    ),
    ""
)</f>
        <v>100 cm</v>
      </c>
      <c r="Y944" s="35" t="s">
        <v>835</v>
      </c>
      <c r="Z944" s="35" t="s">
        <v>2605</v>
      </c>
      <c r="AA944" s="117" t="str">
        <f t="shared" si="119"/>
        <v>DARK BROWN</v>
      </c>
      <c r="AB944" s="7" t="str">
        <f>IF(AA944="", "", IFERROR(VLOOKUP(AA944, colorList!A:B,2,FALSE),""))</f>
        <v>sötétbarna</v>
      </c>
      <c r="AC944" s="7" t="str">
        <f>IF(Z944="", "", IFERROR(VLOOKUP(Z944, colorList!A:B,2,FALSE),""))</f>
        <v>sötétbarna</v>
      </c>
      <c r="AD944" s="7"/>
    </row>
    <row r="945" spans="1:30" ht="60" customHeight="1" x14ac:dyDescent="0.25">
      <c r="A945" s="53" t="s">
        <v>942</v>
      </c>
      <c r="B945" s="7" t="str" cm="1">
        <f t="array" ref="B945">ProcessN2(S945,A945,C945)</f>
        <v>SP00440_TM</v>
      </c>
      <c r="C945" s="7" t="s">
        <v>1188</v>
      </c>
      <c r="D945" s="52" t="str">
        <f t="shared" si="112"/>
        <v>Equestro kishasvédős bőr heveder gumiszalaggal</v>
      </c>
      <c r="E945" s="52" t="s">
        <v>2833</v>
      </c>
      <c r="F945" s="52" t="str">
        <f t="shared" si="113"/>
        <v>Leather jumping girth with elastic bands</v>
      </c>
      <c r="G945" s="52" t="s">
        <v>2958</v>
      </c>
      <c r="H945" s="116" t="str">
        <f t="shared" si="114"/>
        <v>Equestro</v>
      </c>
      <c r="I945" s="35" t="s">
        <v>3000</v>
      </c>
      <c r="J945" s="53" t="str">
        <f t="shared" si="115"/>
        <v>Lófelszerelés</v>
      </c>
      <c r="K945" s="53" t="s">
        <v>3007</v>
      </c>
      <c r="L945" s="53" t="str">
        <f t="shared" si="116"/>
        <v>Nyereg és tartozékai</v>
      </c>
      <c r="M945" s="53" t="s">
        <v>3008</v>
      </c>
      <c r="N945" s="35" t="str">
        <f t="shared" si="117"/>
        <v>Heveder</v>
      </c>
      <c r="O945" s="35" t="s">
        <v>3009</v>
      </c>
      <c r="P945" s="53" t="str">
        <f t="shared" si="118"/>
        <v>Hasvédős heveder</v>
      </c>
      <c r="Q945" s="53" t="s">
        <v>3012</v>
      </c>
      <c r="R945" s="55" t="s">
        <v>3186</v>
      </c>
      <c r="S945" s="35" t="s">
        <v>2181</v>
      </c>
      <c r="T945" s="34">
        <v>0</v>
      </c>
      <c r="U945" s="35">
        <v>169.5</v>
      </c>
      <c r="V945" s="1" t="s">
        <v>2603</v>
      </c>
      <c r="W945" s="55">
        <v>1</v>
      </c>
      <c r="X945" s="35" t="str">
        <f>IFERROR(
    IF(ISNUMBER(MATCH(TRIM(CLEAN(SUBSTITUTE(SUBSTITUTE(Y945, CHAR(13), ""), CHAR(10), " "))), sizeList!A:A, 0)),
        INDEX(sizeList!B:B, MATCH(TRIM(CLEAN(SUBSTITUTE(SUBSTITUTE(Y945, CHAR(13), ""), CHAR(10), " "))), sizeList!A:A, 0)),
        IF(ISNUMBER(MATCH(Y945, sizeList!A:A, 0)),
            INDEX(sizeList!B:B, MATCH(Y945, sizeList!A:A, 0)),
            IF(ISNUMBER(MATCH(TRIM(CLEAN(SUBSTITUTE(SUBSTITUTE(Y945, CHAR(13), ""), CHAR(10), " "))), sizeList!B:B, 0)),
                INDEX(sizeList!B:B, MATCH(TRIM(CLEAN(SUBSTITUTE(SUBSTITUTE(Y945, CHAR(13), ""), CHAR(10), " "))), sizeList!B:B, 0)),
                IF(ISNUMBER(MATCH(Y945, sizeList!B:B, 0)),
                    INDEX(sizeList!B:B, MATCH(Y945, sizeList!B:B, 0)),
                    "")
            )
        )
    ),
    ""
)</f>
        <v>105 cm</v>
      </c>
      <c r="Y945" s="35" t="s">
        <v>836</v>
      </c>
      <c r="Z945" s="35" t="s">
        <v>2605</v>
      </c>
      <c r="AA945" s="117" t="str">
        <f t="shared" si="119"/>
        <v>DARK BROWN</v>
      </c>
      <c r="AB945" s="7" t="str">
        <f>IF(AA945="", "", IFERROR(VLOOKUP(AA945, colorList!A:B,2,FALSE),""))</f>
        <v>sötétbarna</v>
      </c>
      <c r="AC945" s="7" t="str">
        <f>IF(Z945="", "", IFERROR(VLOOKUP(Z945, colorList!A:B,2,FALSE),""))</f>
        <v>sötétbarna</v>
      </c>
      <c r="AD945" s="7"/>
    </row>
    <row r="946" spans="1:30" ht="60" customHeight="1" x14ac:dyDescent="0.25">
      <c r="A946" s="53" t="s">
        <v>942</v>
      </c>
      <c r="B946" s="7" t="str" cm="1">
        <f t="array" ref="B946">ProcessN2(S946,A946,C946)</f>
        <v>SP00440_TM</v>
      </c>
      <c r="C946" s="7" t="s">
        <v>1030</v>
      </c>
      <c r="D946" s="52" t="str">
        <f t="shared" si="112"/>
        <v>Equestro kishasvédős bőr heveder gumiszalaggal</v>
      </c>
      <c r="E946" s="52" t="s">
        <v>2833</v>
      </c>
      <c r="F946" s="52" t="str">
        <f t="shared" si="113"/>
        <v>Leather jumping girth with elastic bands</v>
      </c>
      <c r="G946" s="52" t="s">
        <v>2958</v>
      </c>
      <c r="H946" s="116" t="str">
        <f t="shared" si="114"/>
        <v>Equestro</v>
      </c>
      <c r="I946" s="35" t="s">
        <v>3000</v>
      </c>
      <c r="J946" s="53" t="str">
        <f t="shared" si="115"/>
        <v>Lófelszerelés</v>
      </c>
      <c r="K946" s="53" t="s">
        <v>3007</v>
      </c>
      <c r="L946" s="53" t="str">
        <f t="shared" si="116"/>
        <v>Nyereg és tartozékai</v>
      </c>
      <c r="M946" s="53" t="s">
        <v>3008</v>
      </c>
      <c r="N946" s="35" t="str">
        <f t="shared" si="117"/>
        <v>Heveder</v>
      </c>
      <c r="O946" s="35" t="s">
        <v>3009</v>
      </c>
      <c r="P946" s="53" t="str">
        <f t="shared" si="118"/>
        <v>Hasvédős heveder</v>
      </c>
      <c r="Q946" s="53" t="s">
        <v>3012</v>
      </c>
      <c r="R946" s="55" t="s">
        <v>3186</v>
      </c>
      <c r="S946" s="35" t="s">
        <v>2182</v>
      </c>
      <c r="T946" s="34">
        <v>0</v>
      </c>
      <c r="U946" s="35">
        <v>169.5</v>
      </c>
      <c r="V946" s="1" t="s">
        <v>2603</v>
      </c>
      <c r="W946" s="55">
        <v>1</v>
      </c>
      <c r="X946" s="35" t="str">
        <f>IFERROR(
    IF(ISNUMBER(MATCH(TRIM(CLEAN(SUBSTITUTE(SUBSTITUTE(Y946, CHAR(13), ""), CHAR(10), " "))), sizeList!A:A, 0)),
        INDEX(sizeList!B:B, MATCH(TRIM(CLEAN(SUBSTITUTE(SUBSTITUTE(Y946, CHAR(13), ""), CHAR(10), " "))), sizeList!A:A, 0)),
        IF(ISNUMBER(MATCH(Y946, sizeList!A:A, 0)),
            INDEX(sizeList!B:B, MATCH(Y946, sizeList!A:A, 0)),
            IF(ISNUMBER(MATCH(TRIM(CLEAN(SUBSTITUTE(SUBSTITUTE(Y946, CHAR(13), ""), CHAR(10), " "))), sizeList!B:B, 0)),
                INDEX(sizeList!B:B, MATCH(TRIM(CLEAN(SUBSTITUTE(SUBSTITUTE(Y946, CHAR(13), ""), CHAR(10), " "))), sizeList!B:B, 0)),
                IF(ISNUMBER(MATCH(Y946, sizeList!B:B, 0)),
                    INDEX(sizeList!B:B, MATCH(Y946, sizeList!B:B, 0)),
                    "")
            )
        )
    ),
    ""
)</f>
        <v>110 cm</v>
      </c>
      <c r="Y946" s="35" t="s">
        <v>837</v>
      </c>
      <c r="Z946" s="35" t="s">
        <v>2605</v>
      </c>
      <c r="AA946" s="117" t="str">
        <f t="shared" si="119"/>
        <v>DARK BROWN</v>
      </c>
      <c r="AB946" s="7" t="str">
        <f>IF(AA946="", "", IFERROR(VLOOKUP(AA946, colorList!A:B,2,FALSE),""))</f>
        <v>sötétbarna</v>
      </c>
      <c r="AC946" s="7" t="str">
        <f>IF(Z946="", "", IFERROR(VLOOKUP(Z946, colorList!A:B,2,FALSE),""))</f>
        <v>sötétbarna</v>
      </c>
      <c r="AD946" s="7"/>
    </row>
    <row r="947" spans="1:30" ht="60" customHeight="1" x14ac:dyDescent="0.25">
      <c r="A947" s="53" t="s">
        <v>942</v>
      </c>
      <c r="B947" s="7" t="str" cm="1">
        <f t="array" ref="B947">ProcessN2(S947,A947,C947)</f>
        <v>SP00440_TM</v>
      </c>
      <c r="C947" s="7" t="s">
        <v>985</v>
      </c>
      <c r="D947" s="52" t="str">
        <f t="shared" si="112"/>
        <v>Equestro kishasvédős bőr heveder gumiszalaggal</v>
      </c>
      <c r="E947" s="52" t="s">
        <v>2833</v>
      </c>
      <c r="F947" s="52" t="str">
        <f t="shared" si="113"/>
        <v>Leather jumping girth with elastic bands</v>
      </c>
      <c r="G947" s="52" t="s">
        <v>2958</v>
      </c>
      <c r="H947" s="116" t="str">
        <f t="shared" si="114"/>
        <v>Equestro</v>
      </c>
      <c r="I947" s="35" t="s">
        <v>3000</v>
      </c>
      <c r="J947" s="53" t="str">
        <f t="shared" si="115"/>
        <v>Lófelszerelés</v>
      </c>
      <c r="K947" s="53" t="s">
        <v>3007</v>
      </c>
      <c r="L947" s="53" t="str">
        <f t="shared" si="116"/>
        <v>Nyereg és tartozékai</v>
      </c>
      <c r="M947" s="53" t="s">
        <v>3008</v>
      </c>
      <c r="N947" s="35" t="str">
        <f t="shared" si="117"/>
        <v>Heveder</v>
      </c>
      <c r="O947" s="35" t="s">
        <v>3009</v>
      </c>
      <c r="P947" s="53" t="str">
        <f t="shared" si="118"/>
        <v>Hasvédős heveder</v>
      </c>
      <c r="Q947" s="53" t="s">
        <v>3012</v>
      </c>
      <c r="R947" s="55" t="s">
        <v>3186</v>
      </c>
      <c r="S947" s="35" t="s">
        <v>2183</v>
      </c>
      <c r="T947" s="34">
        <v>0</v>
      </c>
      <c r="U947" s="35">
        <v>169.5</v>
      </c>
      <c r="V947" s="1" t="s">
        <v>2603</v>
      </c>
      <c r="W947" s="55">
        <v>1</v>
      </c>
      <c r="X947" s="35" t="str">
        <f>IFERROR(
    IF(ISNUMBER(MATCH(TRIM(CLEAN(SUBSTITUTE(SUBSTITUTE(Y947, CHAR(13), ""), CHAR(10), " "))), sizeList!A:A, 0)),
        INDEX(sizeList!B:B, MATCH(TRIM(CLEAN(SUBSTITUTE(SUBSTITUTE(Y947, CHAR(13), ""), CHAR(10), " "))), sizeList!A:A, 0)),
        IF(ISNUMBER(MATCH(Y947, sizeList!A:A, 0)),
            INDEX(sizeList!B:B, MATCH(Y947, sizeList!A:A, 0)),
            IF(ISNUMBER(MATCH(TRIM(CLEAN(SUBSTITUTE(SUBSTITUTE(Y947, CHAR(13), ""), CHAR(10), " "))), sizeList!B:B, 0)),
                INDEX(sizeList!B:B, MATCH(TRIM(CLEAN(SUBSTITUTE(SUBSTITUTE(Y947, CHAR(13), ""), CHAR(10), " "))), sizeList!B:B, 0)),
                IF(ISNUMBER(MATCH(Y947, sizeList!B:B, 0)),
                    INDEX(sizeList!B:B, MATCH(Y947, sizeList!B:B, 0)),
                    "")
            )
        )
    ),
    ""
)</f>
        <v>115 cm</v>
      </c>
      <c r="Y947" s="35" t="s">
        <v>838</v>
      </c>
      <c r="Z947" s="35" t="s">
        <v>2605</v>
      </c>
      <c r="AA947" s="117" t="str">
        <f t="shared" si="119"/>
        <v>DARK BROWN</v>
      </c>
      <c r="AB947" s="7" t="str">
        <f>IF(AA947="", "", IFERROR(VLOOKUP(AA947, colorList!A:B,2,FALSE),""))</f>
        <v>sötétbarna</v>
      </c>
      <c r="AC947" s="7" t="str">
        <f>IF(Z947="", "", IFERROR(VLOOKUP(Z947, colorList!A:B,2,FALSE),""))</f>
        <v>sötétbarna</v>
      </c>
      <c r="AD947" s="7"/>
    </row>
    <row r="948" spans="1:30" ht="60" customHeight="1" x14ac:dyDescent="0.25">
      <c r="A948" s="53" t="s">
        <v>942</v>
      </c>
      <c r="B948" s="7" t="str" cm="1">
        <f t="array" ref="B948">ProcessN2(S948,A948,C948)</f>
        <v>SP00440_TM</v>
      </c>
      <c r="C948" s="7" t="s">
        <v>986</v>
      </c>
      <c r="D948" s="52" t="str">
        <f t="shared" si="112"/>
        <v>Equestro kishasvédős bőr heveder gumiszalaggal</v>
      </c>
      <c r="E948" s="52" t="s">
        <v>2833</v>
      </c>
      <c r="F948" s="52" t="str">
        <f t="shared" si="113"/>
        <v>Leather jumping girth with elastic bands</v>
      </c>
      <c r="G948" s="52" t="s">
        <v>2958</v>
      </c>
      <c r="H948" s="116" t="str">
        <f t="shared" si="114"/>
        <v>Equestro</v>
      </c>
      <c r="I948" s="35" t="s">
        <v>3000</v>
      </c>
      <c r="J948" s="53" t="str">
        <f t="shared" si="115"/>
        <v>Lófelszerelés</v>
      </c>
      <c r="K948" s="53" t="s">
        <v>3007</v>
      </c>
      <c r="L948" s="53" t="str">
        <f t="shared" si="116"/>
        <v>Nyereg és tartozékai</v>
      </c>
      <c r="M948" s="53" t="s">
        <v>3008</v>
      </c>
      <c r="N948" s="35" t="str">
        <f t="shared" si="117"/>
        <v>Heveder</v>
      </c>
      <c r="O948" s="35" t="s">
        <v>3009</v>
      </c>
      <c r="P948" s="53" t="str">
        <f t="shared" si="118"/>
        <v>Hasvédős heveder</v>
      </c>
      <c r="Q948" s="53" t="s">
        <v>3012</v>
      </c>
      <c r="R948" s="55" t="s">
        <v>3186</v>
      </c>
      <c r="S948" s="35" t="s">
        <v>2184</v>
      </c>
      <c r="T948" s="34">
        <v>0</v>
      </c>
      <c r="U948" s="35">
        <v>169.5</v>
      </c>
      <c r="V948" s="1" t="s">
        <v>2603</v>
      </c>
      <c r="W948" s="55">
        <v>1</v>
      </c>
      <c r="X948" s="35" t="str">
        <f>IFERROR(
    IF(ISNUMBER(MATCH(TRIM(CLEAN(SUBSTITUTE(SUBSTITUTE(Y948, CHAR(13), ""), CHAR(10), " "))), sizeList!A:A, 0)),
        INDEX(sizeList!B:B, MATCH(TRIM(CLEAN(SUBSTITUTE(SUBSTITUTE(Y948, CHAR(13), ""), CHAR(10), " "))), sizeList!A:A, 0)),
        IF(ISNUMBER(MATCH(Y948, sizeList!A:A, 0)),
            INDEX(sizeList!B:B, MATCH(Y948, sizeList!A:A, 0)),
            IF(ISNUMBER(MATCH(TRIM(CLEAN(SUBSTITUTE(SUBSTITUTE(Y948, CHAR(13), ""), CHAR(10), " "))), sizeList!B:B, 0)),
                INDEX(sizeList!B:B, MATCH(TRIM(CLEAN(SUBSTITUTE(SUBSTITUTE(Y948, CHAR(13), ""), CHAR(10), " "))), sizeList!B:B, 0)),
                IF(ISNUMBER(MATCH(Y948, sizeList!B:B, 0)),
                    INDEX(sizeList!B:B, MATCH(Y948, sizeList!B:B, 0)),
                    "")
            )
        )
    ),
    ""
)</f>
        <v>120 cm</v>
      </c>
      <c r="Y948" s="35" t="s">
        <v>840</v>
      </c>
      <c r="Z948" s="35" t="s">
        <v>2605</v>
      </c>
      <c r="AA948" s="117" t="str">
        <f t="shared" si="119"/>
        <v>DARK BROWN</v>
      </c>
      <c r="AB948" s="7" t="str">
        <f>IF(AA948="", "", IFERROR(VLOOKUP(AA948, colorList!A:B,2,FALSE),""))</f>
        <v>sötétbarna</v>
      </c>
      <c r="AC948" s="7" t="str">
        <f>IF(Z948="", "", IFERROR(VLOOKUP(Z948, colorList!A:B,2,FALSE),""))</f>
        <v>sötétbarna</v>
      </c>
      <c r="AD948" s="7"/>
    </row>
    <row r="949" spans="1:30" ht="60" customHeight="1" x14ac:dyDescent="0.25">
      <c r="A949" s="53" t="s">
        <v>942</v>
      </c>
      <c r="B949" s="7" t="str" cm="1">
        <f t="array" ref="B949">ProcessN2(S949,A949,C949)</f>
        <v>SP00440_TM</v>
      </c>
      <c r="C949" s="7" t="s">
        <v>987</v>
      </c>
      <c r="D949" s="52" t="str">
        <f t="shared" si="112"/>
        <v>Equestro kishasvédős bőr heveder gumiszalaggal</v>
      </c>
      <c r="E949" s="52" t="s">
        <v>2833</v>
      </c>
      <c r="F949" s="52" t="str">
        <f t="shared" si="113"/>
        <v>Leather jumping girth with elastic bands</v>
      </c>
      <c r="G949" s="52" t="s">
        <v>2958</v>
      </c>
      <c r="H949" s="116" t="str">
        <f t="shared" si="114"/>
        <v>Equestro</v>
      </c>
      <c r="I949" s="35" t="s">
        <v>3000</v>
      </c>
      <c r="J949" s="53" t="str">
        <f t="shared" si="115"/>
        <v>Lófelszerelés</v>
      </c>
      <c r="K949" s="53" t="s">
        <v>3007</v>
      </c>
      <c r="L949" s="53" t="str">
        <f t="shared" si="116"/>
        <v>Nyereg és tartozékai</v>
      </c>
      <c r="M949" s="53" t="s">
        <v>3008</v>
      </c>
      <c r="N949" s="35" t="str">
        <f t="shared" si="117"/>
        <v>Heveder</v>
      </c>
      <c r="O949" s="35" t="s">
        <v>3009</v>
      </c>
      <c r="P949" s="53" t="str">
        <f t="shared" si="118"/>
        <v>Hasvédős heveder</v>
      </c>
      <c r="Q949" s="53" t="s">
        <v>3012</v>
      </c>
      <c r="R949" s="55" t="s">
        <v>3186</v>
      </c>
      <c r="S949" s="35" t="s">
        <v>2185</v>
      </c>
      <c r="T949" s="34">
        <v>0</v>
      </c>
      <c r="U949" s="35">
        <v>169.5</v>
      </c>
      <c r="V949" s="1" t="s">
        <v>2603</v>
      </c>
      <c r="W949" s="55">
        <v>1</v>
      </c>
      <c r="X949" s="35" t="str">
        <f>IFERROR(
    IF(ISNUMBER(MATCH(TRIM(CLEAN(SUBSTITUTE(SUBSTITUTE(Y949, CHAR(13), ""), CHAR(10), " "))), sizeList!A:A, 0)),
        INDEX(sizeList!B:B, MATCH(TRIM(CLEAN(SUBSTITUTE(SUBSTITUTE(Y949, CHAR(13), ""), CHAR(10), " "))), sizeList!A:A, 0)),
        IF(ISNUMBER(MATCH(Y949, sizeList!A:A, 0)),
            INDEX(sizeList!B:B, MATCH(Y949, sizeList!A:A, 0)),
            IF(ISNUMBER(MATCH(TRIM(CLEAN(SUBSTITUTE(SUBSTITUTE(Y949, CHAR(13), ""), CHAR(10), " "))), sizeList!B:B, 0)),
                INDEX(sizeList!B:B, MATCH(TRIM(CLEAN(SUBSTITUTE(SUBSTITUTE(Y949, CHAR(13), ""), CHAR(10), " "))), sizeList!B:B, 0)),
                IF(ISNUMBER(MATCH(Y949, sizeList!B:B, 0)),
                    INDEX(sizeList!B:B, MATCH(Y949, sizeList!B:B, 0)),
                    "")
            )
        )
    ),
    ""
)</f>
        <v>125 cm</v>
      </c>
      <c r="Y949" s="35" t="s">
        <v>841</v>
      </c>
      <c r="Z949" s="35" t="s">
        <v>2605</v>
      </c>
      <c r="AA949" s="117" t="str">
        <f t="shared" si="119"/>
        <v>DARK BROWN</v>
      </c>
      <c r="AB949" s="7" t="str">
        <f>IF(AA949="", "", IFERROR(VLOOKUP(AA949, colorList!A:B,2,FALSE),""))</f>
        <v>sötétbarna</v>
      </c>
      <c r="AC949" s="7" t="str">
        <f>IF(Z949="", "", IFERROR(VLOOKUP(Z949, colorList!A:B,2,FALSE),""))</f>
        <v>sötétbarna</v>
      </c>
      <c r="AD949" s="7"/>
    </row>
    <row r="950" spans="1:30" ht="60" customHeight="1" x14ac:dyDescent="0.25">
      <c r="A950" s="53" t="s">
        <v>942</v>
      </c>
      <c r="B950" s="7" t="str" cm="1">
        <f t="array" ref="B950">ProcessN2(S950,A950,C950)</f>
        <v>SP00440_TM</v>
      </c>
      <c r="C950" s="7" t="s">
        <v>988</v>
      </c>
      <c r="D950" s="52" t="str">
        <f t="shared" si="112"/>
        <v>Equestro kishasvédős bőr heveder gumiszalaggal</v>
      </c>
      <c r="E950" s="52" t="s">
        <v>2833</v>
      </c>
      <c r="F950" s="52" t="str">
        <f t="shared" si="113"/>
        <v>Leather jumping girth with elastic bands</v>
      </c>
      <c r="G950" s="52" t="s">
        <v>2958</v>
      </c>
      <c r="H950" s="116" t="str">
        <f t="shared" si="114"/>
        <v>Equestro</v>
      </c>
      <c r="I950" s="35" t="s">
        <v>3000</v>
      </c>
      <c r="J950" s="53" t="str">
        <f t="shared" si="115"/>
        <v>Lófelszerelés</v>
      </c>
      <c r="K950" s="53" t="s">
        <v>3007</v>
      </c>
      <c r="L950" s="53" t="str">
        <f t="shared" si="116"/>
        <v>Nyereg és tartozékai</v>
      </c>
      <c r="M950" s="53" t="s">
        <v>3008</v>
      </c>
      <c r="N950" s="35" t="str">
        <f t="shared" si="117"/>
        <v>Heveder</v>
      </c>
      <c r="O950" s="35" t="s">
        <v>3009</v>
      </c>
      <c r="P950" s="53" t="str">
        <f t="shared" si="118"/>
        <v>Hasvédős heveder</v>
      </c>
      <c r="Q950" s="53" t="s">
        <v>3012</v>
      </c>
      <c r="R950" s="55" t="s">
        <v>3186</v>
      </c>
      <c r="S950" s="35" t="s">
        <v>2186</v>
      </c>
      <c r="T950" s="34">
        <v>0</v>
      </c>
      <c r="U950" s="35">
        <v>169.5</v>
      </c>
      <c r="V950" s="1" t="s">
        <v>2603</v>
      </c>
      <c r="W950" s="55">
        <v>1</v>
      </c>
      <c r="X950" s="35" t="str">
        <f>IFERROR(
    IF(ISNUMBER(MATCH(TRIM(CLEAN(SUBSTITUTE(SUBSTITUTE(Y950, CHAR(13), ""), CHAR(10), " "))), sizeList!A:A, 0)),
        INDEX(sizeList!B:B, MATCH(TRIM(CLEAN(SUBSTITUTE(SUBSTITUTE(Y950, CHAR(13), ""), CHAR(10), " "))), sizeList!A:A, 0)),
        IF(ISNUMBER(MATCH(Y950, sizeList!A:A, 0)),
            INDEX(sizeList!B:B, MATCH(Y950, sizeList!A:A, 0)),
            IF(ISNUMBER(MATCH(TRIM(CLEAN(SUBSTITUTE(SUBSTITUTE(Y950, CHAR(13), ""), CHAR(10), " "))), sizeList!B:B, 0)),
                INDEX(sizeList!B:B, MATCH(TRIM(CLEAN(SUBSTITUTE(SUBSTITUTE(Y950, CHAR(13), ""), CHAR(10), " "))), sizeList!B:B, 0)),
                IF(ISNUMBER(MATCH(Y950, sizeList!B:B, 0)),
                    INDEX(sizeList!B:B, MATCH(Y950, sizeList!B:B, 0)),
                    "")
            )
        )
    ),
    ""
)</f>
        <v>130 cm</v>
      </c>
      <c r="Y950" s="35" t="s">
        <v>842</v>
      </c>
      <c r="Z950" s="35" t="s">
        <v>2605</v>
      </c>
      <c r="AA950" s="117" t="str">
        <f t="shared" si="119"/>
        <v>DARK BROWN</v>
      </c>
      <c r="AB950" s="7" t="str">
        <f>IF(AA950="", "", IFERROR(VLOOKUP(AA950, colorList!A:B,2,FALSE),""))</f>
        <v>sötétbarna</v>
      </c>
      <c r="AC950" s="7" t="str">
        <f>IF(Z950="", "", IFERROR(VLOOKUP(Z950, colorList!A:B,2,FALSE),""))</f>
        <v>sötétbarna</v>
      </c>
      <c r="AD950" s="7"/>
    </row>
    <row r="951" spans="1:30" ht="60" customHeight="1" x14ac:dyDescent="0.25">
      <c r="A951" s="53" t="s">
        <v>942</v>
      </c>
      <c r="B951" s="7" t="str" cm="1">
        <f t="array" ref="B951">ProcessN2(S951,A951,C951)</f>
        <v>SP00440_TM</v>
      </c>
      <c r="C951" s="7" t="s">
        <v>989</v>
      </c>
      <c r="D951" s="52" t="str">
        <f t="shared" si="112"/>
        <v>Equestro kishasvédős bőr heveder gumiszalaggal</v>
      </c>
      <c r="E951" s="52" t="s">
        <v>2833</v>
      </c>
      <c r="F951" s="52" t="str">
        <f t="shared" si="113"/>
        <v>Leather jumping girth with elastic bands</v>
      </c>
      <c r="G951" s="52" t="s">
        <v>2958</v>
      </c>
      <c r="H951" s="116" t="str">
        <f t="shared" si="114"/>
        <v>Equestro</v>
      </c>
      <c r="I951" s="35" t="s">
        <v>3000</v>
      </c>
      <c r="J951" s="53" t="str">
        <f t="shared" si="115"/>
        <v>Lófelszerelés</v>
      </c>
      <c r="K951" s="53" t="s">
        <v>3007</v>
      </c>
      <c r="L951" s="53" t="str">
        <f t="shared" si="116"/>
        <v>Nyereg és tartozékai</v>
      </c>
      <c r="M951" s="53" t="s">
        <v>3008</v>
      </c>
      <c r="N951" s="35" t="str">
        <f t="shared" si="117"/>
        <v>Heveder</v>
      </c>
      <c r="O951" s="35" t="s">
        <v>3009</v>
      </c>
      <c r="P951" s="53" t="str">
        <f t="shared" si="118"/>
        <v>Hasvédős heveder</v>
      </c>
      <c r="Q951" s="53" t="s">
        <v>3012</v>
      </c>
      <c r="R951" s="55" t="s">
        <v>3186</v>
      </c>
      <c r="S951" s="35" t="s">
        <v>2187</v>
      </c>
      <c r="T951" s="34">
        <v>0</v>
      </c>
      <c r="U951" s="35">
        <v>169.5</v>
      </c>
      <c r="V951" s="1" t="s">
        <v>2603</v>
      </c>
      <c r="W951" s="55">
        <v>1</v>
      </c>
      <c r="X951" s="35" t="str">
        <f>IFERROR(
    IF(ISNUMBER(MATCH(TRIM(CLEAN(SUBSTITUTE(SUBSTITUTE(Y951, CHAR(13), ""), CHAR(10), " "))), sizeList!A:A, 0)),
        INDEX(sizeList!B:B, MATCH(TRIM(CLEAN(SUBSTITUTE(SUBSTITUTE(Y951, CHAR(13), ""), CHAR(10), " "))), sizeList!A:A, 0)),
        IF(ISNUMBER(MATCH(Y951, sizeList!A:A, 0)),
            INDEX(sizeList!B:B, MATCH(Y951, sizeList!A:A, 0)),
            IF(ISNUMBER(MATCH(TRIM(CLEAN(SUBSTITUTE(SUBSTITUTE(Y951, CHAR(13), ""), CHAR(10), " "))), sizeList!B:B, 0)),
                INDEX(sizeList!B:B, MATCH(TRIM(CLEAN(SUBSTITUTE(SUBSTITUTE(Y951, CHAR(13), ""), CHAR(10), " "))), sizeList!B:B, 0)),
                IF(ISNUMBER(MATCH(Y951, sizeList!B:B, 0)),
                    INDEX(sizeList!B:B, MATCH(Y951, sizeList!B:B, 0)),
                    "")
            )
        )
    ),
    ""
)</f>
        <v>135 cm</v>
      </c>
      <c r="Y951" s="35" t="s">
        <v>843</v>
      </c>
      <c r="Z951" s="35" t="s">
        <v>2605</v>
      </c>
      <c r="AA951" s="117" t="str">
        <f t="shared" si="119"/>
        <v>DARK BROWN</v>
      </c>
      <c r="AB951" s="7" t="str">
        <f>IF(AA951="", "", IFERROR(VLOOKUP(AA951, colorList!A:B,2,FALSE),""))</f>
        <v>sötétbarna</v>
      </c>
      <c r="AC951" s="7" t="str">
        <f>IF(Z951="", "", IFERROR(VLOOKUP(Z951, colorList!A:B,2,FALSE),""))</f>
        <v>sötétbarna</v>
      </c>
      <c r="AD951" s="7"/>
    </row>
    <row r="952" spans="1:30" ht="60" customHeight="1" x14ac:dyDescent="0.25">
      <c r="A952" s="53" t="s">
        <v>942</v>
      </c>
      <c r="B952" s="7" t="str" cm="1">
        <f t="array" ref="B952">ProcessN2(S952,A952,C952)</f>
        <v>SP00440_TM</v>
      </c>
      <c r="C952" s="7" t="s">
        <v>990</v>
      </c>
      <c r="D952" s="52" t="str">
        <f t="shared" si="112"/>
        <v>Equestro kishasvédős bőr heveder gumiszalaggal</v>
      </c>
      <c r="E952" s="52" t="s">
        <v>2833</v>
      </c>
      <c r="F952" s="52" t="str">
        <f t="shared" si="113"/>
        <v>Leather jumping girth with elastic bands</v>
      </c>
      <c r="G952" s="52" t="s">
        <v>2958</v>
      </c>
      <c r="H952" s="116" t="str">
        <f t="shared" si="114"/>
        <v>Equestro</v>
      </c>
      <c r="I952" s="35" t="s">
        <v>3000</v>
      </c>
      <c r="J952" s="53" t="str">
        <f t="shared" si="115"/>
        <v>Lófelszerelés</v>
      </c>
      <c r="K952" s="53" t="s">
        <v>3007</v>
      </c>
      <c r="L952" s="53" t="str">
        <f t="shared" si="116"/>
        <v>Nyereg és tartozékai</v>
      </c>
      <c r="M952" s="53" t="s">
        <v>3008</v>
      </c>
      <c r="N952" s="35" t="str">
        <f t="shared" si="117"/>
        <v>Heveder</v>
      </c>
      <c r="O952" s="35" t="s">
        <v>3009</v>
      </c>
      <c r="P952" s="53" t="str">
        <f t="shared" si="118"/>
        <v>Hasvédős heveder</v>
      </c>
      <c r="Q952" s="53" t="s">
        <v>3012</v>
      </c>
      <c r="R952" s="55" t="s">
        <v>3186</v>
      </c>
      <c r="S952" s="35" t="s">
        <v>2188</v>
      </c>
      <c r="T952" s="34">
        <v>0</v>
      </c>
      <c r="U952" s="35">
        <v>169.5</v>
      </c>
      <c r="V952" s="1" t="s">
        <v>2603</v>
      </c>
      <c r="W952" s="55">
        <v>1</v>
      </c>
      <c r="X952" s="35" t="str">
        <f>IFERROR(
    IF(ISNUMBER(MATCH(TRIM(CLEAN(SUBSTITUTE(SUBSTITUTE(Y952, CHAR(13), ""), CHAR(10), " "))), sizeList!A:A, 0)),
        INDEX(sizeList!B:B, MATCH(TRIM(CLEAN(SUBSTITUTE(SUBSTITUTE(Y952, CHAR(13), ""), CHAR(10), " "))), sizeList!A:A, 0)),
        IF(ISNUMBER(MATCH(Y952, sizeList!A:A, 0)),
            INDEX(sizeList!B:B, MATCH(Y952, sizeList!A:A, 0)),
            IF(ISNUMBER(MATCH(TRIM(CLEAN(SUBSTITUTE(SUBSTITUTE(Y952, CHAR(13), ""), CHAR(10), " "))), sizeList!B:B, 0)),
                INDEX(sizeList!B:B, MATCH(TRIM(CLEAN(SUBSTITUTE(SUBSTITUTE(Y952, CHAR(13), ""), CHAR(10), " "))), sizeList!B:B, 0)),
                IF(ISNUMBER(MATCH(Y952, sizeList!B:B, 0)),
                    INDEX(sizeList!B:B, MATCH(Y952, sizeList!B:B, 0)),
                    "")
            )
        )
    ),
    ""
)</f>
        <v>140 cm</v>
      </c>
      <c r="Y952" s="35" t="s">
        <v>844</v>
      </c>
      <c r="Z952" s="35" t="s">
        <v>2605</v>
      </c>
      <c r="AA952" s="117" t="str">
        <f t="shared" si="119"/>
        <v>DARK BROWN</v>
      </c>
      <c r="AB952" s="7" t="str">
        <f>IF(AA952="", "", IFERROR(VLOOKUP(AA952, colorList!A:B,2,FALSE),""))</f>
        <v>sötétbarna</v>
      </c>
      <c r="AC952" s="7" t="str">
        <f>IF(Z952="", "", IFERROR(VLOOKUP(Z952, colorList!A:B,2,FALSE),""))</f>
        <v>sötétbarna</v>
      </c>
      <c r="AD952" s="7"/>
    </row>
    <row r="953" spans="1:30" ht="60" customHeight="1" x14ac:dyDescent="0.25">
      <c r="A953" s="53" t="s">
        <v>942</v>
      </c>
      <c r="B953" s="7" t="str" cm="1">
        <f t="array" ref="B953">ProcessN2(S953,A953,C953)</f>
        <v>SP00440_TM</v>
      </c>
      <c r="C953" s="7" t="s">
        <v>1031</v>
      </c>
      <c r="D953" s="52" t="str">
        <f t="shared" si="112"/>
        <v>Equestro kishasvédős bőr heveder gumiszalaggal</v>
      </c>
      <c r="E953" s="52" t="s">
        <v>2833</v>
      </c>
      <c r="F953" s="52" t="str">
        <f t="shared" si="113"/>
        <v>Leather jumping girth with elastic bands</v>
      </c>
      <c r="G953" s="52" t="s">
        <v>2958</v>
      </c>
      <c r="H953" s="116" t="str">
        <f t="shared" si="114"/>
        <v>Equestro</v>
      </c>
      <c r="I953" s="35" t="s">
        <v>3000</v>
      </c>
      <c r="J953" s="53" t="str">
        <f t="shared" si="115"/>
        <v>Lófelszerelés</v>
      </c>
      <c r="K953" s="53" t="s">
        <v>3007</v>
      </c>
      <c r="L953" s="53" t="str">
        <f t="shared" si="116"/>
        <v>Nyereg és tartozékai</v>
      </c>
      <c r="M953" s="53" t="s">
        <v>3008</v>
      </c>
      <c r="N953" s="35" t="str">
        <f t="shared" si="117"/>
        <v>Heveder</v>
      </c>
      <c r="O953" s="35" t="s">
        <v>3009</v>
      </c>
      <c r="P953" s="53" t="str">
        <f t="shared" si="118"/>
        <v>Hasvédős heveder</v>
      </c>
      <c r="Q953" s="53" t="s">
        <v>3012</v>
      </c>
      <c r="R953" s="55" t="s">
        <v>3186</v>
      </c>
      <c r="S953" s="35" t="s">
        <v>2189</v>
      </c>
      <c r="T953" s="34">
        <v>0</v>
      </c>
      <c r="U953" s="35">
        <v>169.5</v>
      </c>
      <c r="V953" s="1" t="s">
        <v>2603</v>
      </c>
      <c r="W953" s="55">
        <v>1</v>
      </c>
      <c r="X953" s="35" t="str">
        <f>IFERROR(
    IF(ISNUMBER(MATCH(TRIM(CLEAN(SUBSTITUTE(SUBSTITUTE(Y953, CHAR(13), ""), CHAR(10), " "))), sizeList!A:A, 0)),
        INDEX(sizeList!B:B, MATCH(TRIM(CLEAN(SUBSTITUTE(SUBSTITUTE(Y953, CHAR(13), ""), CHAR(10), " "))), sizeList!A:A, 0)),
        IF(ISNUMBER(MATCH(Y953, sizeList!A:A, 0)),
            INDEX(sizeList!B:B, MATCH(Y953, sizeList!A:A, 0)),
            IF(ISNUMBER(MATCH(TRIM(CLEAN(SUBSTITUTE(SUBSTITUTE(Y953, CHAR(13), ""), CHAR(10), " "))), sizeList!B:B, 0)),
                INDEX(sizeList!B:B, MATCH(TRIM(CLEAN(SUBSTITUTE(SUBSTITUTE(Y953, CHAR(13), ""), CHAR(10), " "))), sizeList!B:B, 0)),
                IF(ISNUMBER(MATCH(Y953, sizeList!B:B, 0)),
                    INDEX(sizeList!B:B, MATCH(Y953, sizeList!B:B, 0)),
                    "")
            )
        )
    ),
    ""
)</f>
        <v>145 cm</v>
      </c>
      <c r="Y953" s="35" t="s">
        <v>845</v>
      </c>
      <c r="Z953" s="35" t="s">
        <v>2605</v>
      </c>
      <c r="AA953" s="117" t="str">
        <f t="shared" si="119"/>
        <v>DARK BROWN</v>
      </c>
      <c r="AB953" s="7" t="str">
        <f>IF(AA953="", "", IFERROR(VLOOKUP(AA953, colorList!A:B,2,FALSE),""))</f>
        <v>sötétbarna</v>
      </c>
      <c r="AC953" s="7" t="str">
        <f>IF(Z953="", "", IFERROR(VLOOKUP(Z953, colorList!A:B,2,FALSE),""))</f>
        <v>sötétbarna</v>
      </c>
      <c r="AD953" s="7"/>
    </row>
    <row r="954" spans="1:30" ht="60" customHeight="1" x14ac:dyDescent="0.25">
      <c r="A954" s="53" t="s">
        <v>942</v>
      </c>
      <c r="B954" s="7" t="str" cm="1">
        <f t="array" ref="B954">ProcessN2(S954,A954,C954)</f>
        <v>SP00440_TM</v>
      </c>
      <c r="C954" s="7" t="s">
        <v>1032</v>
      </c>
      <c r="D954" s="52" t="str">
        <f t="shared" si="112"/>
        <v>Equestro kishasvédős bőr heveder gumiszalaggal</v>
      </c>
      <c r="E954" s="52" t="s">
        <v>2833</v>
      </c>
      <c r="F954" s="52" t="str">
        <f t="shared" si="113"/>
        <v>Leather jumping girth with elastic bands</v>
      </c>
      <c r="G954" s="52" t="s">
        <v>2958</v>
      </c>
      <c r="H954" s="116" t="str">
        <f t="shared" si="114"/>
        <v>Equestro</v>
      </c>
      <c r="I954" s="35" t="s">
        <v>3000</v>
      </c>
      <c r="J954" s="53" t="str">
        <f t="shared" si="115"/>
        <v>Lófelszerelés</v>
      </c>
      <c r="K954" s="53" t="s">
        <v>3007</v>
      </c>
      <c r="L954" s="53" t="str">
        <f t="shared" si="116"/>
        <v>Nyereg és tartozékai</v>
      </c>
      <c r="M954" s="53" t="s">
        <v>3008</v>
      </c>
      <c r="N954" s="35" t="str">
        <f t="shared" si="117"/>
        <v>Heveder</v>
      </c>
      <c r="O954" s="35" t="s">
        <v>3009</v>
      </c>
      <c r="P954" s="53" t="str">
        <f t="shared" si="118"/>
        <v>Hasvédős heveder</v>
      </c>
      <c r="Q954" s="53" t="s">
        <v>3012</v>
      </c>
      <c r="R954" s="55" t="s">
        <v>3186</v>
      </c>
      <c r="S954" s="35" t="s">
        <v>2190</v>
      </c>
      <c r="T954" s="34">
        <v>0</v>
      </c>
      <c r="U954" s="35">
        <v>169.5</v>
      </c>
      <c r="V954" s="1" t="s">
        <v>2603</v>
      </c>
      <c r="W954" s="55">
        <v>1</v>
      </c>
      <c r="X954" s="35" t="str">
        <f>IFERROR(
    IF(ISNUMBER(MATCH(TRIM(CLEAN(SUBSTITUTE(SUBSTITUTE(Y954, CHAR(13), ""), CHAR(10), " "))), sizeList!A:A, 0)),
        INDEX(sizeList!B:B, MATCH(TRIM(CLEAN(SUBSTITUTE(SUBSTITUTE(Y954, CHAR(13), ""), CHAR(10), " "))), sizeList!A:A, 0)),
        IF(ISNUMBER(MATCH(Y954, sizeList!A:A, 0)),
            INDEX(sizeList!B:B, MATCH(Y954, sizeList!A:A, 0)),
            IF(ISNUMBER(MATCH(TRIM(CLEAN(SUBSTITUTE(SUBSTITUTE(Y954, CHAR(13), ""), CHAR(10), " "))), sizeList!B:B, 0)),
                INDEX(sizeList!B:B, MATCH(TRIM(CLEAN(SUBSTITUTE(SUBSTITUTE(Y954, CHAR(13), ""), CHAR(10), " "))), sizeList!B:B, 0)),
                IF(ISNUMBER(MATCH(Y954, sizeList!B:B, 0)),
                    INDEX(sizeList!B:B, MATCH(Y954, sizeList!B:B, 0)),
                    "")
            )
        )
    ),
    ""
)</f>
        <v>150 cm</v>
      </c>
      <c r="Y954" s="35" t="s">
        <v>846</v>
      </c>
      <c r="Z954" s="35" t="s">
        <v>2605</v>
      </c>
      <c r="AA954" s="117" t="str">
        <f t="shared" si="119"/>
        <v>DARK BROWN</v>
      </c>
      <c r="AB954" s="7" t="str">
        <f>IF(AA954="", "", IFERROR(VLOOKUP(AA954, colorList!A:B,2,FALSE),""))</f>
        <v>sötétbarna</v>
      </c>
      <c r="AC954" s="7" t="str">
        <f>IF(Z954="", "", IFERROR(VLOOKUP(Z954, colorList!A:B,2,FALSE),""))</f>
        <v>sötétbarna</v>
      </c>
      <c r="AD954" s="7"/>
    </row>
    <row r="955" spans="1:30" ht="60" customHeight="1" x14ac:dyDescent="0.25">
      <c r="A955" s="53" t="s">
        <v>943</v>
      </c>
      <c r="B955" s="7" t="str" cm="1">
        <f t="array" ref="B955">ProcessN2(S955,A955,C955)</f>
        <v>SP00441_BK</v>
      </c>
      <c r="C955" s="7" t="s">
        <v>1185</v>
      </c>
      <c r="D955" s="52" t="str">
        <f t="shared" si="112"/>
        <v>Equestro kishasvédős szintetikus bárányszőrös heveder</v>
      </c>
      <c r="E955" s="52" t="s">
        <v>2834</v>
      </c>
      <c r="F955" s="52" t="str">
        <f t="shared" si="113"/>
        <v>Jumping girth with synthetic lambskin</v>
      </c>
      <c r="G955" s="52" t="s">
        <v>2959</v>
      </c>
      <c r="H955" s="116" t="str">
        <f t="shared" si="114"/>
        <v>Equestro</v>
      </c>
      <c r="I955" s="35" t="s">
        <v>3000</v>
      </c>
      <c r="J955" s="53" t="str">
        <f t="shared" si="115"/>
        <v>Lófelszerelés</v>
      </c>
      <c r="K955" s="53" t="s">
        <v>3007</v>
      </c>
      <c r="L955" s="53" t="str">
        <f t="shared" si="116"/>
        <v>Nyereg és tartozékai</v>
      </c>
      <c r="M955" s="53" t="s">
        <v>3008</v>
      </c>
      <c r="N955" s="35" t="str">
        <f t="shared" si="117"/>
        <v>Heveder</v>
      </c>
      <c r="O955" s="35" t="s">
        <v>3009</v>
      </c>
      <c r="P955" s="53" t="str">
        <f t="shared" si="118"/>
        <v>Hasvédős heveder</v>
      </c>
      <c r="Q955" s="53" t="s">
        <v>3012</v>
      </c>
      <c r="R955" s="55" t="s">
        <v>3187</v>
      </c>
      <c r="S955" s="35" t="s">
        <v>2191</v>
      </c>
      <c r="T955" s="34">
        <v>0</v>
      </c>
      <c r="U955" s="35">
        <v>169.5</v>
      </c>
      <c r="V955" s="1" t="s">
        <v>2603</v>
      </c>
      <c r="W955" s="55">
        <v>1</v>
      </c>
      <c r="X955" s="35" t="str">
        <f>IFERROR(
    IF(ISNUMBER(MATCH(TRIM(CLEAN(SUBSTITUTE(SUBSTITUTE(Y955, CHAR(13), ""), CHAR(10), " "))), sizeList!A:A, 0)),
        INDEX(sizeList!B:B, MATCH(TRIM(CLEAN(SUBSTITUTE(SUBSTITUTE(Y955, CHAR(13), ""), CHAR(10), " "))), sizeList!A:A, 0)),
        IF(ISNUMBER(MATCH(Y955, sizeList!A:A, 0)),
            INDEX(sizeList!B:B, MATCH(Y955, sizeList!A:A, 0)),
            IF(ISNUMBER(MATCH(TRIM(CLEAN(SUBSTITUTE(SUBSTITUTE(Y955, CHAR(13), ""), CHAR(10), " "))), sizeList!B:B, 0)),
                INDEX(sizeList!B:B, MATCH(TRIM(CLEAN(SUBSTITUTE(SUBSTITUTE(Y955, CHAR(13), ""), CHAR(10), " "))), sizeList!B:B, 0)),
                IF(ISNUMBER(MATCH(Y955, sizeList!B:B, 0)),
                    INDEX(sizeList!B:B, MATCH(Y955, sizeList!B:B, 0)),
                    "")
            )
        )
    ),
    ""
)</f>
        <v>100 cm</v>
      </c>
      <c r="Y955" s="35" t="s">
        <v>835</v>
      </c>
      <c r="Z955" s="35" t="s">
        <v>2604</v>
      </c>
      <c r="AA955" s="117" t="str">
        <f t="shared" si="119"/>
        <v>BLACK</v>
      </c>
      <c r="AB955" s="7" t="str">
        <f>IF(AA955="", "", IFERROR(VLOOKUP(AA955, colorList!A:B,2,FALSE),""))</f>
        <v>fekete</v>
      </c>
      <c r="AC955" s="7" t="str">
        <f>IF(Z955="", "", IFERROR(VLOOKUP(Z955, colorList!A:B,2,FALSE),""))</f>
        <v>fekete</v>
      </c>
      <c r="AD955" s="7"/>
    </row>
    <row r="956" spans="1:30" ht="60" customHeight="1" x14ac:dyDescent="0.25">
      <c r="A956" s="53" t="s">
        <v>943</v>
      </c>
      <c r="B956" s="7" t="str" cm="1">
        <f t="array" ref="B956">ProcessN2(S956,A956,C956)</f>
        <v>SP00441_BK</v>
      </c>
      <c r="C956" s="7" t="s">
        <v>1186</v>
      </c>
      <c r="D956" s="52" t="str">
        <f t="shared" si="112"/>
        <v>Equestro kishasvédős szintetikus bárányszőrös heveder</v>
      </c>
      <c r="E956" s="52" t="s">
        <v>2834</v>
      </c>
      <c r="F956" s="52" t="str">
        <f t="shared" si="113"/>
        <v>Jumping girth with synthetic lambskin</v>
      </c>
      <c r="G956" s="52" t="s">
        <v>2959</v>
      </c>
      <c r="H956" s="116" t="str">
        <f t="shared" si="114"/>
        <v>Equestro</v>
      </c>
      <c r="I956" s="35" t="s">
        <v>3000</v>
      </c>
      <c r="J956" s="53" t="str">
        <f t="shared" si="115"/>
        <v>Lófelszerelés</v>
      </c>
      <c r="K956" s="53" t="s">
        <v>3007</v>
      </c>
      <c r="L956" s="53" t="str">
        <f t="shared" si="116"/>
        <v>Nyereg és tartozékai</v>
      </c>
      <c r="M956" s="53" t="s">
        <v>3008</v>
      </c>
      <c r="N956" s="35" t="str">
        <f t="shared" si="117"/>
        <v>Heveder</v>
      </c>
      <c r="O956" s="35" t="s">
        <v>3009</v>
      </c>
      <c r="P956" s="53" t="str">
        <f t="shared" si="118"/>
        <v>Hasvédős heveder</v>
      </c>
      <c r="Q956" s="53" t="s">
        <v>3012</v>
      </c>
      <c r="R956" s="50" t="s">
        <v>3187</v>
      </c>
      <c r="S956" s="35" t="s">
        <v>2192</v>
      </c>
      <c r="T956" s="34">
        <v>0</v>
      </c>
      <c r="U956" s="35">
        <v>169.5</v>
      </c>
      <c r="V956" s="1" t="s">
        <v>2603</v>
      </c>
      <c r="W956" s="55">
        <v>1</v>
      </c>
      <c r="X956" s="35" t="str">
        <f>IFERROR(
    IF(ISNUMBER(MATCH(TRIM(CLEAN(SUBSTITUTE(SUBSTITUTE(Y956, CHAR(13), ""), CHAR(10), " "))), sizeList!A:A, 0)),
        INDEX(sizeList!B:B, MATCH(TRIM(CLEAN(SUBSTITUTE(SUBSTITUTE(Y956, CHAR(13), ""), CHAR(10), " "))), sizeList!A:A, 0)),
        IF(ISNUMBER(MATCH(Y956, sizeList!A:A, 0)),
            INDEX(sizeList!B:B, MATCH(Y956, sizeList!A:A, 0)),
            IF(ISNUMBER(MATCH(TRIM(CLEAN(SUBSTITUTE(SUBSTITUTE(Y956, CHAR(13), ""), CHAR(10), " "))), sizeList!B:B, 0)),
                INDEX(sizeList!B:B, MATCH(TRIM(CLEAN(SUBSTITUTE(SUBSTITUTE(Y956, CHAR(13), ""), CHAR(10), " "))), sizeList!B:B, 0)),
                IF(ISNUMBER(MATCH(Y956, sizeList!B:B, 0)),
                    INDEX(sizeList!B:B, MATCH(Y956, sizeList!B:B, 0)),
                    "")
            )
        )
    ),
    ""
)</f>
        <v>105 cm</v>
      </c>
      <c r="Y956" s="35" t="s">
        <v>836</v>
      </c>
      <c r="Z956" s="35" t="s">
        <v>2604</v>
      </c>
      <c r="AA956" s="117" t="str">
        <f t="shared" si="119"/>
        <v>BLACK</v>
      </c>
      <c r="AB956" s="7" t="str">
        <f>IF(AA956="", "", IFERROR(VLOOKUP(AA956, colorList!A:B,2,FALSE),""))</f>
        <v>fekete</v>
      </c>
      <c r="AC956" s="7" t="str">
        <f>IF(Z956="", "", IFERROR(VLOOKUP(Z956, colorList!A:B,2,FALSE),""))</f>
        <v>fekete</v>
      </c>
      <c r="AD956" s="7"/>
    </row>
    <row r="957" spans="1:30" ht="60" customHeight="1" x14ac:dyDescent="0.25">
      <c r="A957" s="53" t="s">
        <v>943</v>
      </c>
      <c r="B957" s="7" t="str" cm="1">
        <f t="array" ref="B957">ProcessN2(S957,A957,C957)</f>
        <v>SP00441_BK</v>
      </c>
      <c r="C957" s="7" t="s">
        <v>1018</v>
      </c>
      <c r="D957" s="52" t="str">
        <f t="shared" si="112"/>
        <v>Equestro kishasvédős szintetikus bárányszőrös heveder</v>
      </c>
      <c r="E957" s="52" t="s">
        <v>2834</v>
      </c>
      <c r="F957" s="52" t="str">
        <f t="shared" si="113"/>
        <v>Jumping girth with synthetic lambskin</v>
      </c>
      <c r="G957" s="52" t="s">
        <v>2959</v>
      </c>
      <c r="H957" s="116" t="str">
        <f t="shared" si="114"/>
        <v>Equestro</v>
      </c>
      <c r="I957" s="35" t="s">
        <v>3000</v>
      </c>
      <c r="J957" s="53" t="str">
        <f t="shared" si="115"/>
        <v>Lófelszerelés</v>
      </c>
      <c r="K957" s="53" t="s">
        <v>3007</v>
      </c>
      <c r="L957" s="53" t="str">
        <f t="shared" si="116"/>
        <v>Nyereg és tartozékai</v>
      </c>
      <c r="M957" s="53" t="s">
        <v>3008</v>
      </c>
      <c r="N957" s="35" t="str">
        <f t="shared" si="117"/>
        <v>Heveder</v>
      </c>
      <c r="O957" s="35" t="s">
        <v>3009</v>
      </c>
      <c r="P957" s="53" t="str">
        <f t="shared" si="118"/>
        <v>Hasvédős heveder</v>
      </c>
      <c r="Q957" s="53" t="s">
        <v>3012</v>
      </c>
      <c r="R957" s="50" t="s">
        <v>3187</v>
      </c>
      <c r="S957" s="35" t="s">
        <v>2193</v>
      </c>
      <c r="T957" s="34">
        <v>0</v>
      </c>
      <c r="U957" s="35">
        <v>169.5</v>
      </c>
      <c r="V957" s="1" t="s">
        <v>2603</v>
      </c>
      <c r="W957" s="55">
        <v>1</v>
      </c>
      <c r="X957" s="35" t="str">
        <f>IFERROR(
    IF(ISNUMBER(MATCH(TRIM(CLEAN(SUBSTITUTE(SUBSTITUTE(Y957, CHAR(13), ""), CHAR(10), " "))), sizeList!A:A, 0)),
        INDEX(sizeList!B:B, MATCH(TRIM(CLEAN(SUBSTITUTE(SUBSTITUTE(Y957, CHAR(13), ""), CHAR(10), " "))), sizeList!A:A, 0)),
        IF(ISNUMBER(MATCH(Y957, sizeList!A:A, 0)),
            INDEX(sizeList!B:B, MATCH(Y957, sizeList!A:A, 0)),
            IF(ISNUMBER(MATCH(TRIM(CLEAN(SUBSTITUTE(SUBSTITUTE(Y957, CHAR(13), ""), CHAR(10), " "))), sizeList!B:B, 0)),
                INDEX(sizeList!B:B, MATCH(TRIM(CLEAN(SUBSTITUTE(SUBSTITUTE(Y957, CHAR(13), ""), CHAR(10), " "))), sizeList!B:B, 0)),
                IF(ISNUMBER(MATCH(Y957, sizeList!B:B, 0)),
                    INDEX(sizeList!B:B, MATCH(Y957, sizeList!B:B, 0)),
                    "")
            )
        )
    ),
    ""
)</f>
        <v>110 cm</v>
      </c>
      <c r="Y957" s="35" t="s">
        <v>837</v>
      </c>
      <c r="Z957" s="35" t="s">
        <v>2604</v>
      </c>
      <c r="AA957" s="117" t="str">
        <f t="shared" si="119"/>
        <v>BLACK</v>
      </c>
      <c r="AB957" s="7" t="str">
        <f>IF(AA957="", "", IFERROR(VLOOKUP(AA957, colorList!A:B,2,FALSE),""))</f>
        <v>fekete</v>
      </c>
      <c r="AC957" s="7" t="str">
        <f>IF(Z957="", "", IFERROR(VLOOKUP(Z957, colorList!A:B,2,FALSE),""))</f>
        <v>fekete</v>
      </c>
      <c r="AD957" s="7"/>
    </row>
    <row r="958" spans="1:30" ht="60" customHeight="1" x14ac:dyDescent="0.25">
      <c r="A958" s="53" t="s">
        <v>943</v>
      </c>
      <c r="B958" s="7" t="str" cm="1">
        <f t="array" ref="B958">ProcessN2(S958,A958,C958)</f>
        <v>SP00441_BK</v>
      </c>
      <c r="C958" s="7" t="s">
        <v>979</v>
      </c>
      <c r="D958" s="52" t="str">
        <f t="shared" si="112"/>
        <v>Equestro kishasvédős szintetikus bárányszőrös heveder</v>
      </c>
      <c r="E958" s="52" t="s">
        <v>2834</v>
      </c>
      <c r="F958" s="52" t="str">
        <f t="shared" si="113"/>
        <v>Jumping girth with synthetic lambskin</v>
      </c>
      <c r="G958" s="52" t="s">
        <v>2959</v>
      </c>
      <c r="H958" s="116" t="str">
        <f t="shared" si="114"/>
        <v>Equestro</v>
      </c>
      <c r="I958" s="35" t="s">
        <v>3000</v>
      </c>
      <c r="J958" s="53" t="str">
        <f t="shared" si="115"/>
        <v>Lófelszerelés</v>
      </c>
      <c r="K958" s="53" t="s">
        <v>3007</v>
      </c>
      <c r="L958" s="53" t="str">
        <f t="shared" si="116"/>
        <v>Nyereg és tartozékai</v>
      </c>
      <c r="M958" s="53" t="s">
        <v>3008</v>
      </c>
      <c r="N958" s="35" t="str">
        <f t="shared" si="117"/>
        <v>Heveder</v>
      </c>
      <c r="O958" s="35" t="s">
        <v>3009</v>
      </c>
      <c r="P958" s="53" t="str">
        <f t="shared" si="118"/>
        <v>Hasvédős heveder</v>
      </c>
      <c r="Q958" s="53" t="s">
        <v>3012</v>
      </c>
      <c r="R958" s="50" t="s">
        <v>3187</v>
      </c>
      <c r="S958" s="35" t="s">
        <v>2194</v>
      </c>
      <c r="T958" s="34">
        <v>0</v>
      </c>
      <c r="U958" s="35">
        <v>169.5</v>
      </c>
      <c r="V958" s="1" t="s">
        <v>2603</v>
      </c>
      <c r="W958" s="55">
        <v>1</v>
      </c>
      <c r="X958" s="35" t="str">
        <f>IFERROR(
    IF(ISNUMBER(MATCH(TRIM(CLEAN(SUBSTITUTE(SUBSTITUTE(Y958, CHAR(13), ""), CHAR(10), " "))), sizeList!A:A, 0)),
        INDEX(sizeList!B:B, MATCH(TRIM(CLEAN(SUBSTITUTE(SUBSTITUTE(Y958, CHAR(13), ""), CHAR(10), " "))), sizeList!A:A, 0)),
        IF(ISNUMBER(MATCH(Y958, sizeList!A:A, 0)),
            INDEX(sizeList!B:B, MATCH(Y958, sizeList!A:A, 0)),
            IF(ISNUMBER(MATCH(TRIM(CLEAN(SUBSTITUTE(SUBSTITUTE(Y958, CHAR(13), ""), CHAR(10), " "))), sizeList!B:B, 0)),
                INDEX(sizeList!B:B, MATCH(TRIM(CLEAN(SUBSTITUTE(SUBSTITUTE(Y958, CHAR(13), ""), CHAR(10), " "))), sizeList!B:B, 0)),
                IF(ISNUMBER(MATCH(Y958, sizeList!B:B, 0)),
                    INDEX(sizeList!B:B, MATCH(Y958, sizeList!B:B, 0)),
                    "")
            )
        )
    ),
    ""
)</f>
        <v>115 cm</v>
      </c>
      <c r="Y958" s="35" t="s">
        <v>838</v>
      </c>
      <c r="Z958" s="35" t="s">
        <v>2604</v>
      </c>
      <c r="AA958" s="117" t="str">
        <f t="shared" si="119"/>
        <v>BLACK</v>
      </c>
      <c r="AB958" s="7" t="str">
        <f>IF(AA958="", "", IFERROR(VLOOKUP(AA958, colorList!A:B,2,FALSE),""))</f>
        <v>fekete</v>
      </c>
      <c r="AC958" s="7" t="str">
        <f>IF(Z958="", "", IFERROR(VLOOKUP(Z958, colorList!A:B,2,FALSE),""))</f>
        <v>fekete</v>
      </c>
      <c r="AD958" s="7"/>
    </row>
    <row r="959" spans="1:30" ht="60" customHeight="1" x14ac:dyDescent="0.25">
      <c r="A959" s="53" t="s">
        <v>943</v>
      </c>
      <c r="B959" s="7" t="str" cm="1">
        <f t="array" ref="B959">ProcessN2(S959,A959,C959)</f>
        <v>SP00441_BK</v>
      </c>
      <c r="C959" s="7" t="s">
        <v>980</v>
      </c>
      <c r="D959" s="52" t="str">
        <f t="shared" si="112"/>
        <v>Equestro kishasvédős szintetikus bárányszőrös heveder</v>
      </c>
      <c r="E959" s="52" t="s">
        <v>2834</v>
      </c>
      <c r="F959" s="52" t="str">
        <f t="shared" si="113"/>
        <v>Jumping girth with synthetic lambskin</v>
      </c>
      <c r="G959" s="52" t="s">
        <v>2959</v>
      </c>
      <c r="H959" s="116" t="str">
        <f t="shared" si="114"/>
        <v>Equestro</v>
      </c>
      <c r="I959" s="35" t="s">
        <v>3000</v>
      </c>
      <c r="J959" s="53" t="str">
        <f t="shared" si="115"/>
        <v>Lófelszerelés</v>
      </c>
      <c r="K959" s="53" t="s">
        <v>3007</v>
      </c>
      <c r="L959" s="53" t="str">
        <f t="shared" si="116"/>
        <v>Nyereg és tartozékai</v>
      </c>
      <c r="M959" s="53" t="s">
        <v>3008</v>
      </c>
      <c r="N959" s="35" t="str">
        <f t="shared" si="117"/>
        <v>Heveder</v>
      </c>
      <c r="O959" s="35" t="s">
        <v>3009</v>
      </c>
      <c r="P959" s="53" t="str">
        <f t="shared" si="118"/>
        <v>Hasvédős heveder</v>
      </c>
      <c r="Q959" s="53" t="s">
        <v>3012</v>
      </c>
      <c r="R959" s="50" t="s">
        <v>3187</v>
      </c>
      <c r="S959" s="35" t="s">
        <v>2195</v>
      </c>
      <c r="T959" s="34">
        <v>0</v>
      </c>
      <c r="U959" s="35">
        <v>169.5</v>
      </c>
      <c r="V959" s="1" t="s">
        <v>2603</v>
      </c>
      <c r="W959" s="55">
        <v>1</v>
      </c>
      <c r="X959" s="35" t="str">
        <f>IFERROR(
    IF(ISNUMBER(MATCH(TRIM(CLEAN(SUBSTITUTE(SUBSTITUTE(Y959, CHAR(13), ""), CHAR(10), " "))), sizeList!A:A, 0)),
        INDEX(sizeList!B:B, MATCH(TRIM(CLEAN(SUBSTITUTE(SUBSTITUTE(Y959, CHAR(13), ""), CHAR(10), " "))), sizeList!A:A, 0)),
        IF(ISNUMBER(MATCH(Y959, sizeList!A:A, 0)),
            INDEX(sizeList!B:B, MATCH(Y959, sizeList!A:A, 0)),
            IF(ISNUMBER(MATCH(TRIM(CLEAN(SUBSTITUTE(SUBSTITUTE(Y959, CHAR(13), ""), CHAR(10), " "))), sizeList!B:B, 0)),
                INDEX(sizeList!B:B, MATCH(TRIM(CLEAN(SUBSTITUTE(SUBSTITUTE(Y959, CHAR(13), ""), CHAR(10), " "))), sizeList!B:B, 0)),
                IF(ISNUMBER(MATCH(Y959, sizeList!B:B, 0)),
                    INDEX(sizeList!B:B, MATCH(Y959, sizeList!B:B, 0)),
                    "")
            )
        )
    ),
    ""
)</f>
        <v>120 cm</v>
      </c>
      <c r="Y959" s="35" t="s">
        <v>840</v>
      </c>
      <c r="Z959" s="35" t="s">
        <v>2604</v>
      </c>
      <c r="AA959" s="117" t="str">
        <f t="shared" si="119"/>
        <v>BLACK</v>
      </c>
      <c r="AB959" s="7" t="str">
        <f>IF(AA959="", "", IFERROR(VLOOKUP(AA959, colorList!A:B,2,FALSE),""))</f>
        <v>fekete</v>
      </c>
      <c r="AC959" s="7" t="str">
        <f>IF(Z959="", "", IFERROR(VLOOKUP(Z959, colorList!A:B,2,FALSE),""))</f>
        <v>fekete</v>
      </c>
      <c r="AD959" s="7"/>
    </row>
    <row r="960" spans="1:30" ht="60" customHeight="1" x14ac:dyDescent="0.25">
      <c r="A960" s="53" t="s">
        <v>943</v>
      </c>
      <c r="B960" s="7" t="str" cm="1">
        <f t="array" ref="B960">ProcessN2(S960,A960,C960)</f>
        <v>SP00441_BK</v>
      </c>
      <c r="C960" s="7" t="s">
        <v>981</v>
      </c>
      <c r="D960" s="52" t="str">
        <f t="shared" si="112"/>
        <v>Equestro kishasvédős szintetikus bárányszőrös heveder</v>
      </c>
      <c r="E960" s="52" t="s">
        <v>2834</v>
      </c>
      <c r="F960" s="52" t="str">
        <f t="shared" si="113"/>
        <v>Jumping girth with synthetic lambskin</v>
      </c>
      <c r="G960" s="52" t="s">
        <v>2959</v>
      </c>
      <c r="H960" s="116" t="str">
        <f t="shared" si="114"/>
        <v>Equestro</v>
      </c>
      <c r="I960" s="35" t="s">
        <v>3000</v>
      </c>
      <c r="J960" s="53" t="str">
        <f t="shared" si="115"/>
        <v>Lófelszerelés</v>
      </c>
      <c r="K960" s="53" t="s">
        <v>3007</v>
      </c>
      <c r="L960" s="53" t="str">
        <f t="shared" si="116"/>
        <v>Nyereg és tartozékai</v>
      </c>
      <c r="M960" s="53" t="s">
        <v>3008</v>
      </c>
      <c r="N960" s="35" t="str">
        <f t="shared" si="117"/>
        <v>Heveder</v>
      </c>
      <c r="O960" s="35" t="s">
        <v>3009</v>
      </c>
      <c r="P960" s="53" t="str">
        <f t="shared" si="118"/>
        <v>Hasvédős heveder</v>
      </c>
      <c r="Q960" s="53" t="s">
        <v>3012</v>
      </c>
      <c r="R960" s="50" t="s">
        <v>3187</v>
      </c>
      <c r="S960" s="35" t="s">
        <v>2196</v>
      </c>
      <c r="T960" s="34">
        <v>0</v>
      </c>
      <c r="U960" s="35">
        <v>169.5</v>
      </c>
      <c r="V960" s="1" t="s">
        <v>2603</v>
      </c>
      <c r="W960" s="55">
        <v>1</v>
      </c>
      <c r="X960" s="35" t="str">
        <f>IFERROR(
    IF(ISNUMBER(MATCH(TRIM(CLEAN(SUBSTITUTE(SUBSTITUTE(Y960, CHAR(13), ""), CHAR(10), " "))), sizeList!A:A, 0)),
        INDEX(sizeList!B:B, MATCH(TRIM(CLEAN(SUBSTITUTE(SUBSTITUTE(Y960, CHAR(13), ""), CHAR(10), " "))), sizeList!A:A, 0)),
        IF(ISNUMBER(MATCH(Y960, sizeList!A:A, 0)),
            INDEX(sizeList!B:B, MATCH(Y960, sizeList!A:A, 0)),
            IF(ISNUMBER(MATCH(TRIM(CLEAN(SUBSTITUTE(SUBSTITUTE(Y960, CHAR(13), ""), CHAR(10), " "))), sizeList!B:B, 0)),
                INDEX(sizeList!B:B, MATCH(TRIM(CLEAN(SUBSTITUTE(SUBSTITUTE(Y960, CHAR(13), ""), CHAR(10), " "))), sizeList!B:B, 0)),
                IF(ISNUMBER(MATCH(Y960, sizeList!B:B, 0)),
                    INDEX(sizeList!B:B, MATCH(Y960, sizeList!B:B, 0)),
                    "")
            )
        )
    ),
    ""
)</f>
        <v>125 cm</v>
      </c>
      <c r="Y960" s="35" t="s">
        <v>841</v>
      </c>
      <c r="Z960" s="35" t="s">
        <v>2604</v>
      </c>
      <c r="AA960" s="117" t="str">
        <f t="shared" si="119"/>
        <v>BLACK</v>
      </c>
      <c r="AB960" s="7" t="str">
        <f>IF(AA960="", "", IFERROR(VLOOKUP(AA960, colorList!A:B,2,FALSE),""))</f>
        <v>fekete</v>
      </c>
      <c r="AC960" s="7" t="str">
        <f>IF(Z960="", "", IFERROR(VLOOKUP(Z960, colorList!A:B,2,FALSE),""))</f>
        <v>fekete</v>
      </c>
      <c r="AD960" s="7"/>
    </row>
    <row r="961" spans="1:30" ht="60" customHeight="1" x14ac:dyDescent="0.25">
      <c r="A961" s="53" t="s">
        <v>943</v>
      </c>
      <c r="B961" s="7" t="str" cm="1">
        <f t="array" ref="B961">ProcessN2(S961,A961,C961)</f>
        <v>SP00441_BK</v>
      </c>
      <c r="C961" s="7" t="s">
        <v>982</v>
      </c>
      <c r="D961" s="52" t="str">
        <f t="shared" si="112"/>
        <v>Equestro kishasvédős szintetikus bárányszőrös heveder</v>
      </c>
      <c r="E961" s="52" t="s">
        <v>2834</v>
      </c>
      <c r="F961" s="52" t="str">
        <f t="shared" si="113"/>
        <v>Jumping girth with synthetic lambskin</v>
      </c>
      <c r="G961" s="52" t="s">
        <v>2959</v>
      </c>
      <c r="H961" s="116" t="str">
        <f t="shared" si="114"/>
        <v>Equestro</v>
      </c>
      <c r="I961" s="35" t="s">
        <v>3000</v>
      </c>
      <c r="J961" s="53" t="str">
        <f t="shared" si="115"/>
        <v>Lófelszerelés</v>
      </c>
      <c r="K961" s="53" t="s">
        <v>3007</v>
      </c>
      <c r="L961" s="53" t="str">
        <f t="shared" si="116"/>
        <v>Nyereg és tartozékai</v>
      </c>
      <c r="M961" s="53" t="s">
        <v>3008</v>
      </c>
      <c r="N961" s="35" t="str">
        <f t="shared" si="117"/>
        <v>Heveder</v>
      </c>
      <c r="O961" s="35" t="s">
        <v>3009</v>
      </c>
      <c r="P961" s="53" t="str">
        <f t="shared" si="118"/>
        <v>Hasvédős heveder</v>
      </c>
      <c r="Q961" s="53" t="s">
        <v>3012</v>
      </c>
      <c r="R961" s="50" t="s">
        <v>3187</v>
      </c>
      <c r="S961" s="35" t="s">
        <v>2197</v>
      </c>
      <c r="T961" s="34">
        <v>0</v>
      </c>
      <c r="U961" s="35">
        <v>169.5</v>
      </c>
      <c r="V961" s="1" t="s">
        <v>2603</v>
      </c>
      <c r="W961" s="55">
        <v>1</v>
      </c>
      <c r="X961" s="35" t="str">
        <f>IFERROR(
    IF(ISNUMBER(MATCH(TRIM(CLEAN(SUBSTITUTE(SUBSTITUTE(Y961, CHAR(13), ""), CHAR(10), " "))), sizeList!A:A, 0)),
        INDEX(sizeList!B:B, MATCH(TRIM(CLEAN(SUBSTITUTE(SUBSTITUTE(Y961, CHAR(13), ""), CHAR(10), " "))), sizeList!A:A, 0)),
        IF(ISNUMBER(MATCH(Y961, sizeList!A:A, 0)),
            INDEX(sizeList!B:B, MATCH(Y961, sizeList!A:A, 0)),
            IF(ISNUMBER(MATCH(TRIM(CLEAN(SUBSTITUTE(SUBSTITUTE(Y961, CHAR(13), ""), CHAR(10), " "))), sizeList!B:B, 0)),
                INDEX(sizeList!B:B, MATCH(TRIM(CLEAN(SUBSTITUTE(SUBSTITUTE(Y961, CHAR(13), ""), CHAR(10), " "))), sizeList!B:B, 0)),
                IF(ISNUMBER(MATCH(Y961, sizeList!B:B, 0)),
                    INDEX(sizeList!B:B, MATCH(Y961, sizeList!B:B, 0)),
                    "")
            )
        )
    ),
    ""
)</f>
        <v>130 cm</v>
      </c>
      <c r="Y961" s="35" t="s">
        <v>842</v>
      </c>
      <c r="Z961" s="35" t="s">
        <v>2604</v>
      </c>
      <c r="AA961" s="117" t="str">
        <f t="shared" si="119"/>
        <v>BLACK</v>
      </c>
      <c r="AB961" s="7" t="str">
        <f>IF(AA961="", "", IFERROR(VLOOKUP(AA961, colorList!A:B,2,FALSE),""))</f>
        <v>fekete</v>
      </c>
      <c r="AC961" s="7" t="str">
        <f>IF(Z961="", "", IFERROR(VLOOKUP(Z961, colorList!A:B,2,FALSE),""))</f>
        <v>fekete</v>
      </c>
      <c r="AD961" s="7"/>
    </row>
    <row r="962" spans="1:30" ht="60" customHeight="1" x14ac:dyDescent="0.25">
      <c r="A962" s="53" t="s">
        <v>943</v>
      </c>
      <c r="B962" s="7" t="str" cm="1">
        <f t="array" ref="B962">ProcessN2(S962,A962,C962)</f>
        <v>SP00441_BK</v>
      </c>
      <c r="C962" s="7" t="s">
        <v>983</v>
      </c>
      <c r="D962" s="52" t="str">
        <f t="shared" ref="D962:D1025" si="120">TRIM(CLEAN(SUBSTITUTE(SUBSTITUTE(E962, CHAR(13), ""), CHAR(10), " ")))</f>
        <v>Equestro kishasvédős szintetikus bárányszőrös heveder</v>
      </c>
      <c r="E962" s="52" t="s">
        <v>2834</v>
      </c>
      <c r="F962" s="52" t="str">
        <f t="shared" ref="F962:F1025" si="121">TRIM(CLEAN(SUBSTITUTE(SUBSTITUTE(G962, CHAR(13), ""), CHAR(10), " ")))</f>
        <v>Jumping girth with synthetic lambskin</v>
      </c>
      <c r="G962" s="52" t="s">
        <v>2959</v>
      </c>
      <c r="H962" s="116" t="str">
        <f t="shared" ref="H962:H1025" si="122">TRIM(CLEAN(SUBSTITUTE(SUBSTITUTE(I962, CHAR(13), ""), CHAR(10), " ")))</f>
        <v>Equestro</v>
      </c>
      <c r="I962" s="35" t="s">
        <v>3000</v>
      </c>
      <c r="J962" s="53" t="str">
        <f t="shared" ref="J962:J1025" si="123">TRIM(CLEAN(SUBSTITUTE(SUBSTITUTE(K962, CHAR(13), ""), CHAR(10), " ")))</f>
        <v>Lófelszerelés</v>
      </c>
      <c r="K962" s="53" t="s">
        <v>3007</v>
      </c>
      <c r="L962" s="53" t="str">
        <f t="shared" ref="L962:L1025" si="124">TRIM(CLEAN(SUBSTITUTE(SUBSTITUTE(M962, CHAR(13), ""), CHAR(10), " ")))</f>
        <v>Nyereg és tartozékai</v>
      </c>
      <c r="M962" s="53" t="s">
        <v>3008</v>
      </c>
      <c r="N962" s="35" t="str">
        <f t="shared" ref="N962:N1025" si="125">TRIM(CLEAN(SUBSTITUTE(SUBSTITUTE(O962, CHAR(13), ""), CHAR(10), " ")))</f>
        <v>Heveder</v>
      </c>
      <c r="O962" s="35" t="s">
        <v>3009</v>
      </c>
      <c r="P962" s="53" t="str">
        <f t="shared" ref="P962:P1025" si="126">TRIM(CLEAN(SUBSTITUTE(SUBSTITUTE(Q962, CHAR(13), ""), CHAR(10), " ")))</f>
        <v>Hasvédős heveder</v>
      </c>
      <c r="Q962" s="53" t="s">
        <v>3012</v>
      </c>
      <c r="R962" s="50" t="s">
        <v>3187</v>
      </c>
      <c r="S962" s="35" t="s">
        <v>2198</v>
      </c>
      <c r="T962" s="34">
        <v>0</v>
      </c>
      <c r="U962" s="35">
        <v>169.5</v>
      </c>
      <c r="V962" s="1" t="s">
        <v>2603</v>
      </c>
      <c r="W962" s="55">
        <v>1</v>
      </c>
      <c r="X962" s="35" t="str">
        <f>IFERROR(
    IF(ISNUMBER(MATCH(TRIM(CLEAN(SUBSTITUTE(SUBSTITUTE(Y962, CHAR(13), ""), CHAR(10), " "))), sizeList!A:A, 0)),
        INDEX(sizeList!B:B, MATCH(TRIM(CLEAN(SUBSTITUTE(SUBSTITUTE(Y962, CHAR(13), ""), CHAR(10), " "))), sizeList!A:A, 0)),
        IF(ISNUMBER(MATCH(Y962, sizeList!A:A, 0)),
            INDEX(sizeList!B:B, MATCH(Y962, sizeList!A:A, 0)),
            IF(ISNUMBER(MATCH(TRIM(CLEAN(SUBSTITUTE(SUBSTITUTE(Y962, CHAR(13), ""), CHAR(10), " "))), sizeList!B:B, 0)),
                INDEX(sizeList!B:B, MATCH(TRIM(CLEAN(SUBSTITUTE(SUBSTITUTE(Y962, CHAR(13), ""), CHAR(10), " "))), sizeList!B:B, 0)),
                IF(ISNUMBER(MATCH(Y962, sizeList!B:B, 0)),
                    INDEX(sizeList!B:B, MATCH(Y962, sizeList!B:B, 0)),
                    "")
            )
        )
    ),
    ""
)</f>
        <v>135 cm</v>
      </c>
      <c r="Y962" s="35" t="s">
        <v>843</v>
      </c>
      <c r="Z962" s="35" t="s">
        <v>2604</v>
      </c>
      <c r="AA962" s="117" t="str">
        <f t="shared" ref="AA962:AA1025" si="127">TRIM(CLEAN(SUBSTITUTE(SUBSTITUTE(Z962, CHAR(13), ""), CHAR(10), " ")))</f>
        <v>BLACK</v>
      </c>
      <c r="AB962" s="7" t="str">
        <f>IF(AA962="", "", IFERROR(VLOOKUP(AA962, colorList!A:B,2,FALSE),""))</f>
        <v>fekete</v>
      </c>
      <c r="AC962" s="7" t="str">
        <f>IF(Z962="", "", IFERROR(VLOOKUP(Z962, colorList!A:B,2,FALSE),""))</f>
        <v>fekete</v>
      </c>
      <c r="AD962" s="7"/>
    </row>
    <row r="963" spans="1:30" ht="60" customHeight="1" x14ac:dyDescent="0.25">
      <c r="A963" s="53" t="s">
        <v>943</v>
      </c>
      <c r="B963" s="7" t="str" cm="1">
        <f t="array" ref="B963">ProcessN2(S963,A963,C963)</f>
        <v>SP00441_BK</v>
      </c>
      <c r="C963" s="7" t="s">
        <v>984</v>
      </c>
      <c r="D963" s="52" t="str">
        <f t="shared" si="120"/>
        <v>Equestro kishasvédős szintetikus bárányszőrös heveder</v>
      </c>
      <c r="E963" s="52" t="s">
        <v>2834</v>
      </c>
      <c r="F963" s="52" t="str">
        <f t="shared" si="121"/>
        <v>Jumping girth with synthetic lambskin</v>
      </c>
      <c r="G963" s="52" t="s">
        <v>2959</v>
      </c>
      <c r="H963" s="116" t="str">
        <f t="shared" si="122"/>
        <v>Equestro</v>
      </c>
      <c r="I963" s="35" t="s">
        <v>3000</v>
      </c>
      <c r="J963" s="53" t="str">
        <f t="shared" si="123"/>
        <v>Lófelszerelés</v>
      </c>
      <c r="K963" s="53" t="s">
        <v>3007</v>
      </c>
      <c r="L963" s="53" t="str">
        <f t="shared" si="124"/>
        <v>Nyereg és tartozékai</v>
      </c>
      <c r="M963" s="53" t="s">
        <v>3008</v>
      </c>
      <c r="N963" s="35" t="str">
        <f t="shared" si="125"/>
        <v>Heveder</v>
      </c>
      <c r="O963" s="35" t="s">
        <v>3009</v>
      </c>
      <c r="P963" s="53" t="str">
        <f t="shared" si="126"/>
        <v>Hasvédős heveder</v>
      </c>
      <c r="Q963" s="53" t="s">
        <v>3012</v>
      </c>
      <c r="R963" s="50" t="s">
        <v>3187</v>
      </c>
      <c r="S963" s="35" t="s">
        <v>2199</v>
      </c>
      <c r="T963" s="34">
        <v>0</v>
      </c>
      <c r="U963" s="35">
        <v>169.5</v>
      </c>
      <c r="V963" s="1" t="s">
        <v>2603</v>
      </c>
      <c r="W963" s="55">
        <v>1</v>
      </c>
      <c r="X963" s="35" t="str">
        <f>IFERROR(
    IF(ISNUMBER(MATCH(TRIM(CLEAN(SUBSTITUTE(SUBSTITUTE(Y963, CHAR(13), ""), CHAR(10), " "))), sizeList!A:A, 0)),
        INDEX(sizeList!B:B, MATCH(TRIM(CLEAN(SUBSTITUTE(SUBSTITUTE(Y963, CHAR(13), ""), CHAR(10), " "))), sizeList!A:A, 0)),
        IF(ISNUMBER(MATCH(Y963, sizeList!A:A, 0)),
            INDEX(sizeList!B:B, MATCH(Y963, sizeList!A:A, 0)),
            IF(ISNUMBER(MATCH(TRIM(CLEAN(SUBSTITUTE(SUBSTITUTE(Y963, CHAR(13), ""), CHAR(10), " "))), sizeList!B:B, 0)),
                INDEX(sizeList!B:B, MATCH(TRIM(CLEAN(SUBSTITUTE(SUBSTITUTE(Y963, CHAR(13), ""), CHAR(10), " "))), sizeList!B:B, 0)),
                IF(ISNUMBER(MATCH(Y963, sizeList!B:B, 0)),
                    INDEX(sizeList!B:B, MATCH(Y963, sizeList!B:B, 0)),
                    "")
            )
        )
    ),
    ""
)</f>
        <v>140 cm</v>
      </c>
      <c r="Y963" s="35" t="s">
        <v>844</v>
      </c>
      <c r="Z963" s="35" t="s">
        <v>2604</v>
      </c>
      <c r="AA963" s="117" t="str">
        <f t="shared" si="127"/>
        <v>BLACK</v>
      </c>
      <c r="AB963" s="7" t="str">
        <f>IF(AA963="", "", IFERROR(VLOOKUP(AA963, colorList!A:B,2,FALSE),""))</f>
        <v>fekete</v>
      </c>
      <c r="AC963" s="7" t="str">
        <f>IF(Z963="", "", IFERROR(VLOOKUP(Z963, colorList!A:B,2,FALSE),""))</f>
        <v>fekete</v>
      </c>
      <c r="AD963" s="7"/>
    </row>
    <row r="964" spans="1:30" ht="60" customHeight="1" x14ac:dyDescent="0.25">
      <c r="A964" s="53" t="s">
        <v>943</v>
      </c>
      <c r="B964" s="7" t="str" cm="1">
        <f t="array" ref="B964">ProcessN2(S964,A964,C964)</f>
        <v>SP00441_BK</v>
      </c>
      <c r="C964" s="7" t="s">
        <v>1019</v>
      </c>
      <c r="D964" s="52" t="str">
        <f t="shared" si="120"/>
        <v>Equestro kishasvédős szintetikus bárányszőrös heveder</v>
      </c>
      <c r="E964" s="52" t="s">
        <v>2834</v>
      </c>
      <c r="F964" s="52" t="str">
        <f t="shared" si="121"/>
        <v>Jumping girth with synthetic lambskin</v>
      </c>
      <c r="G964" s="52" t="s">
        <v>2959</v>
      </c>
      <c r="H964" s="116" t="str">
        <f t="shared" si="122"/>
        <v>Equestro</v>
      </c>
      <c r="I964" s="35" t="s">
        <v>3000</v>
      </c>
      <c r="J964" s="53" t="str">
        <f t="shared" si="123"/>
        <v>Lófelszerelés</v>
      </c>
      <c r="K964" s="53" t="s">
        <v>3007</v>
      </c>
      <c r="L964" s="53" t="str">
        <f t="shared" si="124"/>
        <v>Nyereg és tartozékai</v>
      </c>
      <c r="M964" s="53" t="s">
        <v>3008</v>
      </c>
      <c r="N964" s="35" t="str">
        <f t="shared" si="125"/>
        <v>Heveder</v>
      </c>
      <c r="O964" s="35" t="s">
        <v>3009</v>
      </c>
      <c r="P964" s="53" t="str">
        <f t="shared" si="126"/>
        <v>Hasvédős heveder</v>
      </c>
      <c r="Q964" s="53" t="s">
        <v>3012</v>
      </c>
      <c r="R964" s="50" t="s">
        <v>3187</v>
      </c>
      <c r="S964" s="35" t="s">
        <v>2200</v>
      </c>
      <c r="T964" s="34">
        <v>0</v>
      </c>
      <c r="U964" s="35">
        <v>169.5</v>
      </c>
      <c r="V964" s="1" t="s">
        <v>2603</v>
      </c>
      <c r="W964" s="55">
        <v>1</v>
      </c>
      <c r="X964" s="35" t="str">
        <f>IFERROR(
    IF(ISNUMBER(MATCH(TRIM(CLEAN(SUBSTITUTE(SUBSTITUTE(Y964, CHAR(13), ""), CHAR(10), " "))), sizeList!A:A, 0)),
        INDEX(sizeList!B:B, MATCH(TRIM(CLEAN(SUBSTITUTE(SUBSTITUTE(Y964, CHAR(13), ""), CHAR(10), " "))), sizeList!A:A, 0)),
        IF(ISNUMBER(MATCH(Y964, sizeList!A:A, 0)),
            INDEX(sizeList!B:B, MATCH(Y964, sizeList!A:A, 0)),
            IF(ISNUMBER(MATCH(TRIM(CLEAN(SUBSTITUTE(SUBSTITUTE(Y964, CHAR(13), ""), CHAR(10), " "))), sizeList!B:B, 0)),
                INDEX(sizeList!B:B, MATCH(TRIM(CLEAN(SUBSTITUTE(SUBSTITUTE(Y964, CHAR(13), ""), CHAR(10), " "))), sizeList!B:B, 0)),
                IF(ISNUMBER(MATCH(Y964, sizeList!B:B, 0)),
                    INDEX(sizeList!B:B, MATCH(Y964, sizeList!B:B, 0)),
                    "")
            )
        )
    ),
    ""
)</f>
        <v>145 cm</v>
      </c>
      <c r="Y964" s="35" t="s">
        <v>845</v>
      </c>
      <c r="Z964" s="35" t="s">
        <v>2604</v>
      </c>
      <c r="AA964" s="117" t="str">
        <f t="shared" si="127"/>
        <v>BLACK</v>
      </c>
      <c r="AB964" s="7" t="str">
        <f>IF(AA964="", "", IFERROR(VLOOKUP(AA964, colorList!A:B,2,FALSE),""))</f>
        <v>fekete</v>
      </c>
      <c r="AC964" s="7" t="str">
        <f>IF(Z964="", "", IFERROR(VLOOKUP(Z964, colorList!A:B,2,FALSE),""))</f>
        <v>fekete</v>
      </c>
      <c r="AD964" s="7"/>
    </row>
    <row r="965" spans="1:30" ht="60" customHeight="1" x14ac:dyDescent="0.25">
      <c r="A965" s="53" t="s">
        <v>943</v>
      </c>
      <c r="B965" s="7" t="str" cm="1">
        <f t="array" ref="B965">ProcessN2(S965,A965,C965)</f>
        <v>SP00441_BK</v>
      </c>
      <c r="C965" s="7" t="s">
        <v>1020</v>
      </c>
      <c r="D965" s="52" t="str">
        <f t="shared" si="120"/>
        <v>Equestro kishasvédős szintetikus bárányszőrös heveder</v>
      </c>
      <c r="E965" s="52" t="s">
        <v>2834</v>
      </c>
      <c r="F965" s="52" t="str">
        <f t="shared" si="121"/>
        <v>Jumping girth with synthetic lambskin</v>
      </c>
      <c r="G965" s="52" t="s">
        <v>2959</v>
      </c>
      <c r="H965" s="116" t="str">
        <f t="shared" si="122"/>
        <v>Equestro</v>
      </c>
      <c r="I965" s="35" t="s">
        <v>3000</v>
      </c>
      <c r="J965" s="53" t="str">
        <f t="shared" si="123"/>
        <v>Lófelszerelés</v>
      </c>
      <c r="K965" s="53" t="s">
        <v>3007</v>
      </c>
      <c r="L965" s="53" t="str">
        <f t="shared" si="124"/>
        <v>Nyereg és tartozékai</v>
      </c>
      <c r="M965" s="53" t="s">
        <v>3008</v>
      </c>
      <c r="N965" s="35" t="str">
        <f t="shared" si="125"/>
        <v>Heveder</v>
      </c>
      <c r="O965" s="35" t="s">
        <v>3009</v>
      </c>
      <c r="P965" s="53" t="str">
        <f t="shared" si="126"/>
        <v>Hasvédős heveder</v>
      </c>
      <c r="Q965" s="53" t="s">
        <v>3012</v>
      </c>
      <c r="R965" s="50" t="s">
        <v>3187</v>
      </c>
      <c r="S965" s="35" t="s">
        <v>2201</v>
      </c>
      <c r="T965" s="34">
        <v>0</v>
      </c>
      <c r="U965" s="35">
        <v>169.5</v>
      </c>
      <c r="V965" s="1" t="s">
        <v>2603</v>
      </c>
      <c r="W965" s="55">
        <v>1</v>
      </c>
      <c r="X965" s="35" t="str">
        <f>IFERROR(
    IF(ISNUMBER(MATCH(TRIM(CLEAN(SUBSTITUTE(SUBSTITUTE(Y965, CHAR(13), ""), CHAR(10), " "))), sizeList!A:A, 0)),
        INDEX(sizeList!B:B, MATCH(TRIM(CLEAN(SUBSTITUTE(SUBSTITUTE(Y965, CHAR(13), ""), CHAR(10), " "))), sizeList!A:A, 0)),
        IF(ISNUMBER(MATCH(Y965, sizeList!A:A, 0)),
            INDEX(sizeList!B:B, MATCH(Y965, sizeList!A:A, 0)),
            IF(ISNUMBER(MATCH(TRIM(CLEAN(SUBSTITUTE(SUBSTITUTE(Y965, CHAR(13), ""), CHAR(10), " "))), sizeList!B:B, 0)),
                INDEX(sizeList!B:B, MATCH(TRIM(CLEAN(SUBSTITUTE(SUBSTITUTE(Y965, CHAR(13), ""), CHAR(10), " "))), sizeList!B:B, 0)),
                IF(ISNUMBER(MATCH(Y965, sizeList!B:B, 0)),
                    INDEX(sizeList!B:B, MATCH(Y965, sizeList!B:B, 0)),
                    "")
            )
        )
    ),
    ""
)</f>
        <v>150 cm</v>
      </c>
      <c r="Y965" s="35" t="s">
        <v>846</v>
      </c>
      <c r="Z965" s="35" t="s">
        <v>2604</v>
      </c>
      <c r="AA965" s="117" t="str">
        <f t="shared" si="127"/>
        <v>BLACK</v>
      </c>
      <c r="AB965" s="7" t="str">
        <f>IF(AA965="", "", IFERROR(VLOOKUP(AA965, colorList!A:B,2,FALSE),""))</f>
        <v>fekete</v>
      </c>
      <c r="AC965" s="7" t="str">
        <f>IF(Z965="", "", IFERROR(VLOOKUP(Z965, colorList!A:B,2,FALSE),""))</f>
        <v>fekete</v>
      </c>
      <c r="AD965" s="7"/>
    </row>
    <row r="966" spans="1:30" ht="60" customHeight="1" x14ac:dyDescent="0.25">
      <c r="A966" s="53" t="s">
        <v>943</v>
      </c>
      <c r="B966" s="7" t="str" cm="1">
        <f t="array" ref="B966">ProcessN2(S966,A966,C966)</f>
        <v>SP00441_COG</v>
      </c>
      <c r="C966" s="7" t="s">
        <v>1275</v>
      </c>
      <c r="D966" s="52" t="str">
        <f t="shared" si="120"/>
        <v>Equestro kishasvédős szintetikus bárányszőrös heveder</v>
      </c>
      <c r="E966" s="52" t="s">
        <v>2834</v>
      </c>
      <c r="F966" s="52" t="str">
        <f t="shared" si="121"/>
        <v>Jumping girth with synthetic lambskin</v>
      </c>
      <c r="G966" s="52" t="s">
        <v>2959</v>
      </c>
      <c r="H966" s="116" t="str">
        <f t="shared" si="122"/>
        <v>Equestro</v>
      </c>
      <c r="I966" s="35" t="s">
        <v>3000</v>
      </c>
      <c r="J966" s="53" t="str">
        <f t="shared" si="123"/>
        <v>Lófelszerelés</v>
      </c>
      <c r="K966" s="53" t="s">
        <v>3007</v>
      </c>
      <c r="L966" s="53" t="str">
        <f t="shared" si="124"/>
        <v>Nyereg és tartozékai</v>
      </c>
      <c r="M966" s="53" t="s">
        <v>3008</v>
      </c>
      <c r="N966" s="35" t="str">
        <f t="shared" si="125"/>
        <v>Heveder</v>
      </c>
      <c r="O966" s="35" t="s">
        <v>3009</v>
      </c>
      <c r="P966" s="53" t="str">
        <f t="shared" si="126"/>
        <v>Hasvédős heveder</v>
      </c>
      <c r="Q966" s="53" t="s">
        <v>3012</v>
      </c>
      <c r="R966" s="50" t="s">
        <v>3187</v>
      </c>
      <c r="S966" s="35" t="s">
        <v>2202</v>
      </c>
      <c r="T966" s="34">
        <v>0</v>
      </c>
      <c r="U966" s="35">
        <v>169.5</v>
      </c>
      <c r="V966" s="1" t="s">
        <v>2603</v>
      </c>
      <c r="W966" s="55">
        <v>1</v>
      </c>
      <c r="X966" s="35" t="str">
        <f>IFERROR(
    IF(ISNUMBER(MATCH(TRIM(CLEAN(SUBSTITUTE(SUBSTITUTE(Y966, CHAR(13), ""), CHAR(10), " "))), sizeList!A:A, 0)),
        INDEX(sizeList!B:B, MATCH(TRIM(CLEAN(SUBSTITUTE(SUBSTITUTE(Y966, CHAR(13), ""), CHAR(10), " "))), sizeList!A:A, 0)),
        IF(ISNUMBER(MATCH(Y966, sizeList!A:A, 0)),
            INDEX(sizeList!B:B, MATCH(Y966, sizeList!A:A, 0)),
            IF(ISNUMBER(MATCH(TRIM(CLEAN(SUBSTITUTE(SUBSTITUTE(Y966, CHAR(13), ""), CHAR(10), " "))), sizeList!B:B, 0)),
                INDEX(sizeList!B:B, MATCH(TRIM(CLEAN(SUBSTITUTE(SUBSTITUTE(Y966, CHAR(13), ""), CHAR(10), " "))), sizeList!B:B, 0)),
                IF(ISNUMBER(MATCH(Y966, sizeList!B:B, 0)),
                    INDEX(sizeList!B:B, MATCH(Y966, sizeList!B:B, 0)),
                    "")
            )
        )
    ),
    ""
)</f>
        <v>100 cm</v>
      </c>
      <c r="Y966" s="35" t="s">
        <v>835</v>
      </c>
      <c r="Z966" s="35" t="s">
        <v>2610</v>
      </c>
      <c r="AA966" s="117" t="str">
        <f t="shared" si="127"/>
        <v>COGNAC</v>
      </c>
      <c r="AB966" s="7" t="str">
        <f>IF(AA966="", "", IFERROR(VLOOKUP(AA966, colorList!A:B,2,FALSE),""))</f>
        <v>konyak</v>
      </c>
      <c r="AC966" s="7" t="str">
        <f>IF(Z966="", "", IFERROR(VLOOKUP(Z966, colorList!A:B,2,FALSE),""))</f>
        <v>konyak</v>
      </c>
      <c r="AD966" s="7"/>
    </row>
    <row r="967" spans="1:30" ht="60" customHeight="1" x14ac:dyDescent="0.25">
      <c r="A967" s="53" t="s">
        <v>943</v>
      </c>
      <c r="B967" s="7" t="str" cm="1">
        <f t="array" ref="B967">ProcessN2(S967,A967,C967)</f>
        <v>SP00441_COG</v>
      </c>
      <c r="C967" s="7" t="s">
        <v>1276</v>
      </c>
      <c r="D967" s="52" t="str">
        <f t="shared" si="120"/>
        <v>Equestro kishasvédős szintetikus bárányszőrös heveder</v>
      </c>
      <c r="E967" s="52" t="s">
        <v>2834</v>
      </c>
      <c r="F967" s="52" t="str">
        <f t="shared" si="121"/>
        <v>Jumping girth with synthetic lambskin</v>
      </c>
      <c r="G967" s="52" t="s">
        <v>2959</v>
      </c>
      <c r="H967" s="116" t="str">
        <f t="shared" si="122"/>
        <v>Equestro</v>
      </c>
      <c r="I967" s="35" t="s">
        <v>3000</v>
      </c>
      <c r="J967" s="53" t="str">
        <f t="shared" si="123"/>
        <v>Lófelszerelés</v>
      </c>
      <c r="K967" s="53" t="s">
        <v>3007</v>
      </c>
      <c r="L967" s="53" t="str">
        <f t="shared" si="124"/>
        <v>Nyereg és tartozékai</v>
      </c>
      <c r="M967" s="53" t="s">
        <v>3008</v>
      </c>
      <c r="N967" s="35" t="str">
        <f t="shared" si="125"/>
        <v>Heveder</v>
      </c>
      <c r="O967" s="35" t="s">
        <v>3009</v>
      </c>
      <c r="P967" s="53" t="str">
        <f t="shared" si="126"/>
        <v>Hasvédős heveder</v>
      </c>
      <c r="Q967" s="53" t="s">
        <v>3012</v>
      </c>
      <c r="R967" s="50" t="s">
        <v>3187</v>
      </c>
      <c r="S967" s="35" t="s">
        <v>2203</v>
      </c>
      <c r="T967" s="34">
        <v>0</v>
      </c>
      <c r="U967" s="35">
        <v>169.5</v>
      </c>
      <c r="V967" s="1" t="s">
        <v>2603</v>
      </c>
      <c r="W967" s="55">
        <v>1</v>
      </c>
      <c r="X967" s="35" t="str">
        <f>IFERROR(
    IF(ISNUMBER(MATCH(TRIM(CLEAN(SUBSTITUTE(SUBSTITUTE(Y967, CHAR(13), ""), CHAR(10), " "))), sizeList!A:A, 0)),
        INDEX(sizeList!B:B, MATCH(TRIM(CLEAN(SUBSTITUTE(SUBSTITUTE(Y967, CHAR(13), ""), CHAR(10), " "))), sizeList!A:A, 0)),
        IF(ISNUMBER(MATCH(Y967, sizeList!A:A, 0)),
            INDEX(sizeList!B:B, MATCH(Y967, sizeList!A:A, 0)),
            IF(ISNUMBER(MATCH(TRIM(CLEAN(SUBSTITUTE(SUBSTITUTE(Y967, CHAR(13), ""), CHAR(10), " "))), sizeList!B:B, 0)),
                INDEX(sizeList!B:B, MATCH(TRIM(CLEAN(SUBSTITUTE(SUBSTITUTE(Y967, CHAR(13), ""), CHAR(10), " "))), sizeList!B:B, 0)),
                IF(ISNUMBER(MATCH(Y967, sizeList!B:B, 0)),
                    INDEX(sizeList!B:B, MATCH(Y967, sizeList!B:B, 0)),
                    "")
            )
        )
    ),
    ""
)</f>
        <v>105 cm</v>
      </c>
      <c r="Y967" s="35" t="s">
        <v>836</v>
      </c>
      <c r="Z967" s="35" t="s">
        <v>2610</v>
      </c>
      <c r="AA967" s="117" t="str">
        <f t="shared" si="127"/>
        <v>COGNAC</v>
      </c>
      <c r="AB967" s="7" t="str">
        <f>IF(AA967="", "", IFERROR(VLOOKUP(AA967, colorList!A:B,2,FALSE),""))</f>
        <v>konyak</v>
      </c>
      <c r="AC967" s="7" t="str">
        <f>IF(Z967="", "", IFERROR(VLOOKUP(Z967, colorList!A:B,2,FALSE),""))</f>
        <v>konyak</v>
      </c>
      <c r="AD967" s="7"/>
    </row>
    <row r="968" spans="1:30" ht="60" customHeight="1" x14ac:dyDescent="0.25">
      <c r="A968" s="53" t="s">
        <v>943</v>
      </c>
      <c r="B968" s="7" t="str" cm="1">
        <f t="array" ref="B968">ProcessN2(S968,A968,C968)</f>
        <v>SP00441_COG</v>
      </c>
      <c r="C968" s="7" t="s">
        <v>1021</v>
      </c>
      <c r="D968" s="52" t="str">
        <f t="shared" si="120"/>
        <v>Equestro kishasvédős szintetikus bárányszőrös heveder</v>
      </c>
      <c r="E968" s="52" t="s">
        <v>2834</v>
      </c>
      <c r="F968" s="52" t="str">
        <f t="shared" si="121"/>
        <v>Jumping girth with synthetic lambskin</v>
      </c>
      <c r="G968" s="52" t="s">
        <v>2959</v>
      </c>
      <c r="H968" s="116" t="str">
        <f t="shared" si="122"/>
        <v>Equestro</v>
      </c>
      <c r="I968" s="35" t="s">
        <v>3000</v>
      </c>
      <c r="J968" s="53" t="str">
        <f t="shared" si="123"/>
        <v>Lófelszerelés</v>
      </c>
      <c r="K968" s="53" t="s">
        <v>3007</v>
      </c>
      <c r="L968" s="53" t="str">
        <f t="shared" si="124"/>
        <v>Nyereg és tartozékai</v>
      </c>
      <c r="M968" s="53" t="s">
        <v>3008</v>
      </c>
      <c r="N968" s="35" t="str">
        <f t="shared" si="125"/>
        <v>Heveder</v>
      </c>
      <c r="O968" s="35" t="s">
        <v>3009</v>
      </c>
      <c r="P968" s="53" t="str">
        <f t="shared" si="126"/>
        <v>Hasvédős heveder</v>
      </c>
      <c r="Q968" s="53" t="s">
        <v>3012</v>
      </c>
      <c r="R968" s="50" t="s">
        <v>3187</v>
      </c>
      <c r="S968" s="35" t="s">
        <v>2204</v>
      </c>
      <c r="T968" s="34">
        <v>0</v>
      </c>
      <c r="U968" s="35">
        <v>169.5</v>
      </c>
      <c r="V968" s="1" t="s">
        <v>2603</v>
      </c>
      <c r="W968" s="55">
        <v>1</v>
      </c>
      <c r="X968" s="35" t="str">
        <f>IFERROR(
    IF(ISNUMBER(MATCH(TRIM(CLEAN(SUBSTITUTE(SUBSTITUTE(Y968, CHAR(13), ""), CHAR(10), " "))), sizeList!A:A, 0)),
        INDEX(sizeList!B:B, MATCH(TRIM(CLEAN(SUBSTITUTE(SUBSTITUTE(Y968, CHAR(13), ""), CHAR(10), " "))), sizeList!A:A, 0)),
        IF(ISNUMBER(MATCH(Y968, sizeList!A:A, 0)),
            INDEX(sizeList!B:B, MATCH(Y968, sizeList!A:A, 0)),
            IF(ISNUMBER(MATCH(TRIM(CLEAN(SUBSTITUTE(SUBSTITUTE(Y968, CHAR(13), ""), CHAR(10), " "))), sizeList!B:B, 0)),
                INDEX(sizeList!B:B, MATCH(TRIM(CLEAN(SUBSTITUTE(SUBSTITUTE(Y968, CHAR(13), ""), CHAR(10), " "))), sizeList!B:B, 0)),
                IF(ISNUMBER(MATCH(Y968, sizeList!B:B, 0)),
                    INDEX(sizeList!B:B, MATCH(Y968, sizeList!B:B, 0)),
                    "")
            )
        )
    ),
    ""
)</f>
        <v>110 cm</v>
      </c>
      <c r="Y968" s="35" t="s">
        <v>837</v>
      </c>
      <c r="Z968" s="35" t="s">
        <v>2610</v>
      </c>
      <c r="AA968" s="117" t="str">
        <f t="shared" si="127"/>
        <v>COGNAC</v>
      </c>
      <c r="AB968" s="7" t="str">
        <f>IF(AA968="", "", IFERROR(VLOOKUP(AA968, colorList!A:B,2,FALSE),""))</f>
        <v>konyak</v>
      </c>
      <c r="AC968" s="7" t="str">
        <f>IF(Z968="", "", IFERROR(VLOOKUP(Z968, colorList!A:B,2,FALSE),""))</f>
        <v>konyak</v>
      </c>
      <c r="AD968" s="7"/>
    </row>
    <row r="969" spans="1:30" ht="60" customHeight="1" x14ac:dyDescent="0.25">
      <c r="A969" s="53" t="s">
        <v>943</v>
      </c>
      <c r="B969" s="7" t="str" cm="1">
        <f t="array" ref="B969">ProcessN2(S969,A969,C969)</f>
        <v>SP00441_COG</v>
      </c>
      <c r="C969" s="7" t="s">
        <v>1022</v>
      </c>
      <c r="D969" s="52" t="str">
        <f t="shared" si="120"/>
        <v>Equestro kishasvédős szintetikus bárányszőrös heveder</v>
      </c>
      <c r="E969" s="52" t="s">
        <v>2834</v>
      </c>
      <c r="F969" s="52" t="str">
        <f t="shared" si="121"/>
        <v>Jumping girth with synthetic lambskin</v>
      </c>
      <c r="G969" s="52" t="s">
        <v>2959</v>
      </c>
      <c r="H969" s="116" t="str">
        <f t="shared" si="122"/>
        <v>Equestro</v>
      </c>
      <c r="I969" s="35" t="s">
        <v>3000</v>
      </c>
      <c r="J969" s="53" t="str">
        <f t="shared" si="123"/>
        <v>Lófelszerelés</v>
      </c>
      <c r="K969" s="53" t="s">
        <v>3007</v>
      </c>
      <c r="L969" s="53" t="str">
        <f t="shared" si="124"/>
        <v>Nyereg és tartozékai</v>
      </c>
      <c r="M969" s="53" t="s">
        <v>3008</v>
      </c>
      <c r="N969" s="35" t="str">
        <f t="shared" si="125"/>
        <v>Heveder</v>
      </c>
      <c r="O969" s="35" t="s">
        <v>3009</v>
      </c>
      <c r="P969" s="53" t="str">
        <f t="shared" si="126"/>
        <v>Hasvédős heveder</v>
      </c>
      <c r="Q969" s="53" t="s">
        <v>3012</v>
      </c>
      <c r="R969" s="50" t="s">
        <v>3187</v>
      </c>
      <c r="S969" s="35" t="s">
        <v>2205</v>
      </c>
      <c r="T969" s="34">
        <v>0</v>
      </c>
      <c r="U969" s="35">
        <v>169.5</v>
      </c>
      <c r="V969" s="1" t="s">
        <v>2603</v>
      </c>
      <c r="W969" s="55">
        <v>1</v>
      </c>
      <c r="X969" s="35" t="str">
        <f>IFERROR(
    IF(ISNUMBER(MATCH(TRIM(CLEAN(SUBSTITUTE(SUBSTITUTE(Y969, CHAR(13), ""), CHAR(10), " "))), sizeList!A:A, 0)),
        INDEX(sizeList!B:B, MATCH(TRIM(CLEAN(SUBSTITUTE(SUBSTITUTE(Y969, CHAR(13), ""), CHAR(10), " "))), sizeList!A:A, 0)),
        IF(ISNUMBER(MATCH(Y969, sizeList!A:A, 0)),
            INDEX(sizeList!B:B, MATCH(Y969, sizeList!A:A, 0)),
            IF(ISNUMBER(MATCH(TRIM(CLEAN(SUBSTITUTE(SUBSTITUTE(Y969, CHAR(13), ""), CHAR(10), " "))), sizeList!B:B, 0)),
                INDEX(sizeList!B:B, MATCH(TRIM(CLEAN(SUBSTITUTE(SUBSTITUTE(Y969, CHAR(13), ""), CHAR(10), " "))), sizeList!B:B, 0)),
                IF(ISNUMBER(MATCH(Y969, sizeList!B:B, 0)),
                    INDEX(sizeList!B:B, MATCH(Y969, sizeList!B:B, 0)),
                    "")
            )
        )
    ),
    ""
)</f>
        <v>115 cm</v>
      </c>
      <c r="Y969" s="35" t="s">
        <v>838</v>
      </c>
      <c r="Z969" s="35" t="s">
        <v>2610</v>
      </c>
      <c r="AA969" s="117" t="str">
        <f t="shared" si="127"/>
        <v>COGNAC</v>
      </c>
      <c r="AB969" s="7" t="str">
        <f>IF(AA969="", "", IFERROR(VLOOKUP(AA969, colorList!A:B,2,FALSE),""))</f>
        <v>konyak</v>
      </c>
      <c r="AC969" s="7" t="str">
        <f>IF(Z969="", "", IFERROR(VLOOKUP(Z969, colorList!A:B,2,FALSE),""))</f>
        <v>konyak</v>
      </c>
      <c r="AD969" s="7"/>
    </row>
    <row r="970" spans="1:30" ht="60" customHeight="1" x14ac:dyDescent="0.25">
      <c r="A970" s="53" t="s">
        <v>943</v>
      </c>
      <c r="B970" s="7" t="str" cm="1">
        <f t="array" ref="B970">ProcessN2(S970,A970,C970)</f>
        <v>SP00441_COG</v>
      </c>
      <c r="C970" s="7" t="s">
        <v>1023</v>
      </c>
      <c r="D970" s="52" t="str">
        <f t="shared" si="120"/>
        <v>Equestro kishasvédős szintetikus bárányszőrös heveder</v>
      </c>
      <c r="E970" s="52" t="s">
        <v>2834</v>
      </c>
      <c r="F970" s="52" t="str">
        <f t="shared" si="121"/>
        <v>Jumping girth with synthetic lambskin</v>
      </c>
      <c r="G970" s="52" t="s">
        <v>2959</v>
      </c>
      <c r="H970" s="116" t="str">
        <f t="shared" si="122"/>
        <v>Equestro</v>
      </c>
      <c r="I970" s="35" t="s">
        <v>3000</v>
      </c>
      <c r="J970" s="53" t="str">
        <f t="shared" si="123"/>
        <v>Lófelszerelés</v>
      </c>
      <c r="K970" s="53" t="s">
        <v>3007</v>
      </c>
      <c r="L970" s="53" t="str">
        <f t="shared" si="124"/>
        <v>Nyereg és tartozékai</v>
      </c>
      <c r="M970" s="53" t="s">
        <v>3008</v>
      </c>
      <c r="N970" s="35" t="str">
        <f t="shared" si="125"/>
        <v>Heveder</v>
      </c>
      <c r="O970" s="35" t="s">
        <v>3009</v>
      </c>
      <c r="P970" s="53" t="str">
        <f t="shared" si="126"/>
        <v>Hasvédős heveder</v>
      </c>
      <c r="Q970" s="53" t="s">
        <v>3012</v>
      </c>
      <c r="R970" s="50" t="s">
        <v>3187</v>
      </c>
      <c r="S970" s="35" t="s">
        <v>2206</v>
      </c>
      <c r="T970" s="34">
        <v>0</v>
      </c>
      <c r="U970" s="35">
        <v>169.5</v>
      </c>
      <c r="V970" s="1" t="s">
        <v>2603</v>
      </c>
      <c r="W970" s="55">
        <v>1</v>
      </c>
      <c r="X970" s="35" t="str">
        <f>IFERROR(
    IF(ISNUMBER(MATCH(TRIM(CLEAN(SUBSTITUTE(SUBSTITUTE(Y970, CHAR(13), ""), CHAR(10), " "))), sizeList!A:A, 0)),
        INDEX(sizeList!B:B, MATCH(TRIM(CLEAN(SUBSTITUTE(SUBSTITUTE(Y970, CHAR(13), ""), CHAR(10), " "))), sizeList!A:A, 0)),
        IF(ISNUMBER(MATCH(Y970, sizeList!A:A, 0)),
            INDEX(sizeList!B:B, MATCH(Y970, sizeList!A:A, 0)),
            IF(ISNUMBER(MATCH(TRIM(CLEAN(SUBSTITUTE(SUBSTITUTE(Y970, CHAR(13), ""), CHAR(10), " "))), sizeList!B:B, 0)),
                INDEX(sizeList!B:B, MATCH(TRIM(CLEAN(SUBSTITUTE(SUBSTITUTE(Y970, CHAR(13), ""), CHAR(10), " "))), sizeList!B:B, 0)),
                IF(ISNUMBER(MATCH(Y970, sizeList!B:B, 0)),
                    INDEX(sizeList!B:B, MATCH(Y970, sizeList!B:B, 0)),
                    "")
            )
        )
    ),
    ""
)</f>
        <v>120 cm</v>
      </c>
      <c r="Y970" s="35" t="s">
        <v>840</v>
      </c>
      <c r="Z970" s="35" t="s">
        <v>2610</v>
      </c>
      <c r="AA970" s="117" t="str">
        <f t="shared" si="127"/>
        <v>COGNAC</v>
      </c>
      <c r="AB970" s="7" t="str">
        <f>IF(AA970="", "", IFERROR(VLOOKUP(AA970, colorList!A:B,2,FALSE),""))</f>
        <v>konyak</v>
      </c>
      <c r="AC970" s="7" t="str">
        <f>IF(Z970="", "", IFERROR(VLOOKUP(Z970, colorList!A:B,2,FALSE),""))</f>
        <v>konyak</v>
      </c>
      <c r="AD970" s="7"/>
    </row>
    <row r="971" spans="1:30" ht="60" customHeight="1" x14ac:dyDescent="0.25">
      <c r="A971" s="53" t="s">
        <v>943</v>
      </c>
      <c r="B971" s="7" t="str" cm="1">
        <f t="array" ref="B971">ProcessN2(S971,A971,C971)</f>
        <v>SP00441_COG</v>
      </c>
      <c r="C971" s="7" t="s">
        <v>1024</v>
      </c>
      <c r="D971" s="52" t="str">
        <f t="shared" si="120"/>
        <v>Equestro kishasvédős szintetikus bárányszőrös heveder</v>
      </c>
      <c r="E971" s="52" t="s">
        <v>2834</v>
      </c>
      <c r="F971" s="52" t="str">
        <f t="shared" si="121"/>
        <v>Jumping girth with synthetic lambskin</v>
      </c>
      <c r="G971" s="52" t="s">
        <v>2959</v>
      </c>
      <c r="H971" s="116" t="str">
        <f t="shared" si="122"/>
        <v>Equestro</v>
      </c>
      <c r="I971" s="35" t="s">
        <v>3000</v>
      </c>
      <c r="J971" s="53" t="str">
        <f t="shared" si="123"/>
        <v>Lófelszerelés</v>
      </c>
      <c r="K971" s="53" t="s">
        <v>3007</v>
      </c>
      <c r="L971" s="53" t="str">
        <f t="shared" si="124"/>
        <v>Nyereg és tartozékai</v>
      </c>
      <c r="M971" s="53" t="s">
        <v>3008</v>
      </c>
      <c r="N971" s="35" t="str">
        <f t="shared" si="125"/>
        <v>Heveder</v>
      </c>
      <c r="O971" s="35" t="s">
        <v>3009</v>
      </c>
      <c r="P971" s="53" t="str">
        <f t="shared" si="126"/>
        <v>Hasvédős heveder</v>
      </c>
      <c r="Q971" s="53" t="s">
        <v>3012</v>
      </c>
      <c r="R971" s="50" t="s">
        <v>3187</v>
      </c>
      <c r="S971" s="35" t="s">
        <v>2207</v>
      </c>
      <c r="T971" s="34">
        <v>0</v>
      </c>
      <c r="U971" s="35">
        <v>169.5</v>
      </c>
      <c r="V971" s="1" t="s">
        <v>2603</v>
      </c>
      <c r="W971" s="55">
        <v>1</v>
      </c>
      <c r="X971" s="35" t="str">
        <f>IFERROR(
    IF(ISNUMBER(MATCH(TRIM(CLEAN(SUBSTITUTE(SUBSTITUTE(Y971, CHAR(13), ""), CHAR(10), " "))), sizeList!A:A, 0)),
        INDEX(sizeList!B:B, MATCH(TRIM(CLEAN(SUBSTITUTE(SUBSTITUTE(Y971, CHAR(13), ""), CHAR(10), " "))), sizeList!A:A, 0)),
        IF(ISNUMBER(MATCH(Y971, sizeList!A:A, 0)),
            INDEX(sizeList!B:B, MATCH(Y971, sizeList!A:A, 0)),
            IF(ISNUMBER(MATCH(TRIM(CLEAN(SUBSTITUTE(SUBSTITUTE(Y971, CHAR(13), ""), CHAR(10), " "))), sizeList!B:B, 0)),
                INDEX(sizeList!B:B, MATCH(TRIM(CLEAN(SUBSTITUTE(SUBSTITUTE(Y971, CHAR(13), ""), CHAR(10), " "))), sizeList!B:B, 0)),
                IF(ISNUMBER(MATCH(Y971, sizeList!B:B, 0)),
                    INDEX(sizeList!B:B, MATCH(Y971, sizeList!B:B, 0)),
                    "")
            )
        )
    ),
    ""
)</f>
        <v>125 cm</v>
      </c>
      <c r="Y971" s="35" t="s">
        <v>841</v>
      </c>
      <c r="Z971" s="35" t="s">
        <v>2610</v>
      </c>
      <c r="AA971" s="117" t="str">
        <f t="shared" si="127"/>
        <v>COGNAC</v>
      </c>
      <c r="AB971" s="7" t="str">
        <f>IF(AA971="", "", IFERROR(VLOOKUP(AA971, colorList!A:B,2,FALSE),""))</f>
        <v>konyak</v>
      </c>
      <c r="AC971" s="7" t="str">
        <f>IF(Z971="", "", IFERROR(VLOOKUP(Z971, colorList!A:B,2,FALSE),""))</f>
        <v>konyak</v>
      </c>
      <c r="AD971" s="7"/>
    </row>
    <row r="972" spans="1:30" ht="60" customHeight="1" x14ac:dyDescent="0.25">
      <c r="A972" s="53" t="s">
        <v>943</v>
      </c>
      <c r="B972" s="7" t="str" cm="1">
        <f t="array" ref="B972">ProcessN2(S972,A972,C972)</f>
        <v>SP00441_COG</v>
      </c>
      <c r="C972" s="7" t="s">
        <v>1025</v>
      </c>
      <c r="D972" s="52" t="str">
        <f t="shared" si="120"/>
        <v>Equestro kishasvédős szintetikus bárányszőrös heveder</v>
      </c>
      <c r="E972" s="52" t="s">
        <v>2834</v>
      </c>
      <c r="F972" s="52" t="str">
        <f t="shared" si="121"/>
        <v>Jumping girth with synthetic lambskin</v>
      </c>
      <c r="G972" s="52" t="s">
        <v>2959</v>
      </c>
      <c r="H972" s="116" t="str">
        <f t="shared" si="122"/>
        <v>Equestro</v>
      </c>
      <c r="I972" s="35" t="s">
        <v>3000</v>
      </c>
      <c r="J972" s="53" t="str">
        <f t="shared" si="123"/>
        <v>Lófelszerelés</v>
      </c>
      <c r="K972" s="53" t="s">
        <v>3007</v>
      </c>
      <c r="L972" s="53" t="str">
        <f t="shared" si="124"/>
        <v>Nyereg és tartozékai</v>
      </c>
      <c r="M972" s="53" t="s">
        <v>3008</v>
      </c>
      <c r="N972" s="35" t="str">
        <f t="shared" si="125"/>
        <v>Heveder</v>
      </c>
      <c r="O972" s="35" t="s">
        <v>3009</v>
      </c>
      <c r="P972" s="53" t="str">
        <f t="shared" si="126"/>
        <v>Hasvédős heveder</v>
      </c>
      <c r="Q972" s="53" t="s">
        <v>3012</v>
      </c>
      <c r="R972" s="50" t="s">
        <v>3187</v>
      </c>
      <c r="S972" s="35" t="s">
        <v>2208</v>
      </c>
      <c r="T972" s="34">
        <v>0</v>
      </c>
      <c r="U972" s="35">
        <v>169.5</v>
      </c>
      <c r="V972" s="1" t="s">
        <v>2603</v>
      </c>
      <c r="W972" s="55">
        <v>1</v>
      </c>
      <c r="X972" s="35" t="str">
        <f>IFERROR(
    IF(ISNUMBER(MATCH(TRIM(CLEAN(SUBSTITUTE(SUBSTITUTE(Y972, CHAR(13), ""), CHAR(10), " "))), sizeList!A:A, 0)),
        INDEX(sizeList!B:B, MATCH(TRIM(CLEAN(SUBSTITUTE(SUBSTITUTE(Y972, CHAR(13), ""), CHAR(10), " "))), sizeList!A:A, 0)),
        IF(ISNUMBER(MATCH(Y972, sizeList!A:A, 0)),
            INDEX(sizeList!B:B, MATCH(Y972, sizeList!A:A, 0)),
            IF(ISNUMBER(MATCH(TRIM(CLEAN(SUBSTITUTE(SUBSTITUTE(Y972, CHAR(13), ""), CHAR(10), " "))), sizeList!B:B, 0)),
                INDEX(sizeList!B:B, MATCH(TRIM(CLEAN(SUBSTITUTE(SUBSTITUTE(Y972, CHAR(13), ""), CHAR(10), " "))), sizeList!B:B, 0)),
                IF(ISNUMBER(MATCH(Y972, sizeList!B:B, 0)),
                    INDEX(sizeList!B:B, MATCH(Y972, sizeList!B:B, 0)),
                    "")
            )
        )
    ),
    ""
)</f>
        <v>130 cm</v>
      </c>
      <c r="Y972" s="35" t="s">
        <v>842</v>
      </c>
      <c r="Z972" s="35" t="s">
        <v>2610</v>
      </c>
      <c r="AA972" s="117" t="str">
        <f t="shared" si="127"/>
        <v>COGNAC</v>
      </c>
      <c r="AB972" s="7" t="str">
        <f>IF(AA972="", "", IFERROR(VLOOKUP(AA972, colorList!A:B,2,FALSE),""))</f>
        <v>konyak</v>
      </c>
      <c r="AC972" s="7" t="str">
        <f>IF(Z972="", "", IFERROR(VLOOKUP(Z972, colorList!A:B,2,FALSE),""))</f>
        <v>konyak</v>
      </c>
      <c r="AD972" s="7"/>
    </row>
    <row r="973" spans="1:30" ht="60" customHeight="1" x14ac:dyDescent="0.25">
      <c r="A973" s="53" t="s">
        <v>943</v>
      </c>
      <c r="B973" s="7" t="str" cm="1">
        <f t="array" ref="B973">ProcessN2(S973,A973,C973)</f>
        <v>SP00441_COG</v>
      </c>
      <c r="C973" s="7" t="s">
        <v>1026</v>
      </c>
      <c r="D973" s="52" t="str">
        <f t="shared" si="120"/>
        <v>Equestro kishasvédős szintetikus bárányszőrös heveder</v>
      </c>
      <c r="E973" s="52" t="s">
        <v>2834</v>
      </c>
      <c r="F973" s="52" t="str">
        <f t="shared" si="121"/>
        <v>Jumping girth with synthetic lambskin</v>
      </c>
      <c r="G973" s="52" t="s">
        <v>2959</v>
      </c>
      <c r="H973" s="116" t="str">
        <f t="shared" si="122"/>
        <v>Equestro</v>
      </c>
      <c r="I973" s="35" t="s">
        <v>3000</v>
      </c>
      <c r="J973" s="53" t="str">
        <f t="shared" si="123"/>
        <v>Lófelszerelés</v>
      </c>
      <c r="K973" s="53" t="s">
        <v>3007</v>
      </c>
      <c r="L973" s="53" t="str">
        <f t="shared" si="124"/>
        <v>Nyereg és tartozékai</v>
      </c>
      <c r="M973" s="53" t="s">
        <v>3008</v>
      </c>
      <c r="N973" s="35" t="str">
        <f t="shared" si="125"/>
        <v>Heveder</v>
      </c>
      <c r="O973" s="35" t="s">
        <v>3009</v>
      </c>
      <c r="P973" s="53" t="str">
        <f t="shared" si="126"/>
        <v>Hasvédős heveder</v>
      </c>
      <c r="Q973" s="53" t="s">
        <v>3012</v>
      </c>
      <c r="R973" s="50" t="s">
        <v>3187</v>
      </c>
      <c r="S973" s="35" t="s">
        <v>2209</v>
      </c>
      <c r="T973" s="34">
        <v>0</v>
      </c>
      <c r="U973" s="35">
        <v>169.5</v>
      </c>
      <c r="V973" s="1" t="s">
        <v>2603</v>
      </c>
      <c r="W973" s="55">
        <v>1</v>
      </c>
      <c r="X973" s="35" t="str">
        <f>IFERROR(
    IF(ISNUMBER(MATCH(TRIM(CLEAN(SUBSTITUTE(SUBSTITUTE(Y973, CHAR(13), ""), CHAR(10), " "))), sizeList!A:A, 0)),
        INDEX(sizeList!B:B, MATCH(TRIM(CLEAN(SUBSTITUTE(SUBSTITUTE(Y973, CHAR(13), ""), CHAR(10), " "))), sizeList!A:A, 0)),
        IF(ISNUMBER(MATCH(Y973, sizeList!A:A, 0)),
            INDEX(sizeList!B:B, MATCH(Y973, sizeList!A:A, 0)),
            IF(ISNUMBER(MATCH(TRIM(CLEAN(SUBSTITUTE(SUBSTITUTE(Y973, CHAR(13), ""), CHAR(10), " "))), sizeList!B:B, 0)),
                INDEX(sizeList!B:B, MATCH(TRIM(CLEAN(SUBSTITUTE(SUBSTITUTE(Y973, CHAR(13), ""), CHAR(10), " "))), sizeList!B:B, 0)),
                IF(ISNUMBER(MATCH(Y973, sizeList!B:B, 0)),
                    INDEX(sizeList!B:B, MATCH(Y973, sizeList!B:B, 0)),
                    "")
            )
        )
    ),
    ""
)</f>
        <v>135 cm</v>
      </c>
      <c r="Y973" s="35" t="s">
        <v>843</v>
      </c>
      <c r="Z973" s="35" t="s">
        <v>2610</v>
      </c>
      <c r="AA973" s="117" t="str">
        <f t="shared" si="127"/>
        <v>COGNAC</v>
      </c>
      <c r="AB973" s="7" t="str">
        <f>IF(AA973="", "", IFERROR(VLOOKUP(AA973, colorList!A:B,2,FALSE),""))</f>
        <v>konyak</v>
      </c>
      <c r="AC973" s="7" t="str">
        <f>IF(Z973="", "", IFERROR(VLOOKUP(Z973, colorList!A:B,2,FALSE),""))</f>
        <v>konyak</v>
      </c>
      <c r="AD973" s="7"/>
    </row>
    <row r="974" spans="1:30" ht="60" customHeight="1" x14ac:dyDescent="0.25">
      <c r="A974" s="53" t="s">
        <v>943</v>
      </c>
      <c r="B974" s="7" t="str" cm="1">
        <f t="array" ref="B974">ProcessN2(S974,A974,C974)</f>
        <v>SP00441_COG</v>
      </c>
      <c r="C974" s="7" t="s">
        <v>1027</v>
      </c>
      <c r="D974" s="52" t="str">
        <f t="shared" si="120"/>
        <v>Equestro kishasvédős szintetikus bárányszőrös heveder</v>
      </c>
      <c r="E974" s="52" t="s">
        <v>2834</v>
      </c>
      <c r="F974" s="52" t="str">
        <f t="shared" si="121"/>
        <v>Jumping girth with synthetic lambskin</v>
      </c>
      <c r="G974" s="52" t="s">
        <v>2959</v>
      </c>
      <c r="H974" s="116" t="str">
        <f t="shared" si="122"/>
        <v>Equestro</v>
      </c>
      <c r="I974" s="35" t="s">
        <v>3000</v>
      </c>
      <c r="J974" s="53" t="str">
        <f t="shared" si="123"/>
        <v>Lófelszerelés</v>
      </c>
      <c r="K974" s="53" t="s">
        <v>3007</v>
      </c>
      <c r="L974" s="53" t="str">
        <f t="shared" si="124"/>
        <v>Nyereg és tartozékai</v>
      </c>
      <c r="M974" s="53" t="s">
        <v>3008</v>
      </c>
      <c r="N974" s="35" t="str">
        <f t="shared" si="125"/>
        <v>Heveder</v>
      </c>
      <c r="O974" s="35" t="s">
        <v>3009</v>
      </c>
      <c r="P974" s="53" t="str">
        <f t="shared" si="126"/>
        <v>Hasvédős heveder</v>
      </c>
      <c r="Q974" s="53" t="s">
        <v>3012</v>
      </c>
      <c r="R974" s="50" t="s">
        <v>3187</v>
      </c>
      <c r="S974" s="35" t="s">
        <v>2210</v>
      </c>
      <c r="T974" s="34">
        <v>0</v>
      </c>
      <c r="U974" s="35">
        <v>169.5</v>
      </c>
      <c r="V974" s="1" t="s">
        <v>2603</v>
      </c>
      <c r="W974" s="55">
        <v>1</v>
      </c>
      <c r="X974" s="35" t="str">
        <f>IFERROR(
    IF(ISNUMBER(MATCH(TRIM(CLEAN(SUBSTITUTE(SUBSTITUTE(Y974, CHAR(13), ""), CHAR(10), " "))), sizeList!A:A, 0)),
        INDEX(sizeList!B:B, MATCH(TRIM(CLEAN(SUBSTITUTE(SUBSTITUTE(Y974, CHAR(13), ""), CHAR(10), " "))), sizeList!A:A, 0)),
        IF(ISNUMBER(MATCH(Y974, sizeList!A:A, 0)),
            INDEX(sizeList!B:B, MATCH(Y974, sizeList!A:A, 0)),
            IF(ISNUMBER(MATCH(TRIM(CLEAN(SUBSTITUTE(SUBSTITUTE(Y974, CHAR(13), ""), CHAR(10), " "))), sizeList!B:B, 0)),
                INDEX(sizeList!B:B, MATCH(TRIM(CLEAN(SUBSTITUTE(SUBSTITUTE(Y974, CHAR(13), ""), CHAR(10), " "))), sizeList!B:B, 0)),
                IF(ISNUMBER(MATCH(Y974, sizeList!B:B, 0)),
                    INDEX(sizeList!B:B, MATCH(Y974, sizeList!B:B, 0)),
                    "")
            )
        )
    ),
    ""
)</f>
        <v>140 cm</v>
      </c>
      <c r="Y974" s="35" t="s">
        <v>844</v>
      </c>
      <c r="Z974" s="35" t="s">
        <v>2610</v>
      </c>
      <c r="AA974" s="117" t="str">
        <f t="shared" si="127"/>
        <v>COGNAC</v>
      </c>
      <c r="AB974" s="7" t="str">
        <f>IF(AA974="", "", IFERROR(VLOOKUP(AA974, colorList!A:B,2,FALSE),""))</f>
        <v>konyak</v>
      </c>
      <c r="AC974" s="7" t="str">
        <f>IF(Z974="", "", IFERROR(VLOOKUP(Z974, colorList!A:B,2,FALSE),""))</f>
        <v>konyak</v>
      </c>
      <c r="AD974" s="7"/>
    </row>
    <row r="975" spans="1:30" ht="60" customHeight="1" x14ac:dyDescent="0.25">
      <c r="A975" s="53" t="s">
        <v>943</v>
      </c>
      <c r="B975" s="7" t="str" cm="1">
        <f t="array" ref="B975">ProcessN2(S975,A975,C975)</f>
        <v>SP00441_COG</v>
      </c>
      <c r="C975" s="7" t="s">
        <v>1028</v>
      </c>
      <c r="D975" s="52" t="str">
        <f t="shared" si="120"/>
        <v>Equestro kishasvédős szintetikus bárányszőrös heveder</v>
      </c>
      <c r="E975" s="52" t="s">
        <v>2834</v>
      </c>
      <c r="F975" s="52" t="str">
        <f t="shared" si="121"/>
        <v>Jumping girth with synthetic lambskin</v>
      </c>
      <c r="G975" s="52" t="s">
        <v>2959</v>
      </c>
      <c r="H975" s="116" t="str">
        <f t="shared" si="122"/>
        <v>Equestro</v>
      </c>
      <c r="I975" s="35" t="s">
        <v>3000</v>
      </c>
      <c r="J975" s="53" t="str">
        <f t="shared" si="123"/>
        <v>Lófelszerelés</v>
      </c>
      <c r="K975" s="53" t="s">
        <v>3007</v>
      </c>
      <c r="L975" s="53" t="str">
        <f t="shared" si="124"/>
        <v>Nyereg és tartozékai</v>
      </c>
      <c r="M975" s="53" t="s">
        <v>3008</v>
      </c>
      <c r="N975" s="35" t="str">
        <f t="shared" si="125"/>
        <v>Heveder</v>
      </c>
      <c r="O975" s="35" t="s">
        <v>3009</v>
      </c>
      <c r="P975" s="53" t="str">
        <f t="shared" si="126"/>
        <v>Hasvédős heveder</v>
      </c>
      <c r="Q975" s="53" t="s">
        <v>3012</v>
      </c>
      <c r="R975" s="50" t="s">
        <v>3187</v>
      </c>
      <c r="S975" s="35" t="s">
        <v>2211</v>
      </c>
      <c r="T975" s="34">
        <v>0</v>
      </c>
      <c r="U975" s="35">
        <v>169.5</v>
      </c>
      <c r="V975" s="1" t="s">
        <v>2603</v>
      </c>
      <c r="W975" s="55">
        <v>1</v>
      </c>
      <c r="X975" s="35" t="str">
        <f>IFERROR(
    IF(ISNUMBER(MATCH(TRIM(CLEAN(SUBSTITUTE(SUBSTITUTE(Y975, CHAR(13), ""), CHAR(10), " "))), sizeList!A:A, 0)),
        INDEX(sizeList!B:B, MATCH(TRIM(CLEAN(SUBSTITUTE(SUBSTITUTE(Y975, CHAR(13), ""), CHAR(10), " "))), sizeList!A:A, 0)),
        IF(ISNUMBER(MATCH(Y975, sizeList!A:A, 0)),
            INDEX(sizeList!B:B, MATCH(Y975, sizeList!A:A, 0)),
            IF(ISNUMBER(MATCH(TRIM(CLEAN(SUBSTITUTE(SUBSTITUTE(Y975, CHAR(13), ""), CHAR(10), " "))), sizeList!B:B, 0)),
                INDEX(sizeList!B:B, MATCH(TRIM(CLEAN(SUBSTITUTE(SUBSTITUTE(Y975, CHAR(13), ""), CHAR(10), " "))), sizeList!B:B, 0)),
                IF(ISNUMBER(MATCH(Y975, sizeList!B:B, 0)),
                    INDEX(sizeList!B:B, MATCH(Y975, sizeList!B:B, 0)),
                    "")
            )
        )
    ),
    ""
)</f>
        <v>145 cm</v>
      </c>
      <c r="Y975" s="35" t="s">
        <v>845</v>
      </c>
      <c r="Z975" s="35" t="s">
        <v>2610</v>
      </c>
      <c r="AA975" s="117" t="str">
        <f t="shared" si="127"/>
        <v>COGNAC</v>
      </c>
      <c r="AB975" s="7" t="str">
        <f>IF(AA975="", "", IFERROR(VLOOKUP(AA975, colorList!A:B,2,FALSE),""))</f>
        <v>konyak</v>
      </c>
      <c r="AC975" s="7" t="str">
        <f>IF(Z975="", "", IFERROR(VLOOKUP(Z975, colorList!A:B,2,FALSE),""))</f>
        <v>konyak</v>
      </c>
      <c r="AD975" s="7"/>
    </row>
    <row r="976" spans="1:30" ht="60" customHeight="1" x14ac:dyDescent="0.25">
      <c r="A976" s="53" t="s">
        <v>943</v>
      </c>
      <c r="B976" s="7" t="str" cm="1">
        <f t="array" ref="B976">ProcessN2(S976,A976,C976)</f>
        <v>SP00441_COG</v>
      </c>
      <c r="C976" s="7" t="s">
        <v>1029</v>
      </c>
      <c r="D976" s="52" t="str">
        <f t="shared" si="120"/>
        <v>Equestro kishasvédős szintetikus bárányszőrös heveder</v>
      </c>
      <c r="E976" s="52" t="s">
        <v>2834</v>
      </c>
      <c r="F976" s="52" t="str">
        <f t="shared" si="121"/>
        <v>Jumping girth with synthetic lambskin</v>
      </c>
      <c r="G976" s="52" t="s">
        <v>2959</v>
      </c>
      <c r="H976" s="116" t="str">
        <f t="shared" si="122"/>
        <v>Equestro</v>
      </c>
      <c r="I976" s="35" t="s">
        <v>3000</v>
      </c>
      <c r="J976" s="53" t="str">
        <f t="shared" si="123"/>
        <v>Lófelszerelés</v>
      </c>
      <c r="K976" s="53" t="s">
        <v>3007</v>
      </c>
      <c r="L976" s="53" t="str">
        <f t="shared" si="124"/>
        <v>Nyereg és tartozékai</v>
      </c>
      <c r="M976" s="53" t="s">
        <v>3008</v>
      </c>
      <c r="N976" s="35" t="str">
        <f t="shared" si="125"/>
        <v>Heveder</v>
      </c>
      <c r="O976" s="35" t="s">
        <v>3009</v>
      </c>
      <c r="P976" s="53" t="str">
        <f t="shared" si="126"/>
        <v>Hasvédős heveder</v>
      </c>
      <c r="Q976" s="53" t="s">
        <v>3012</v>
      </c>
      <c r="R976" s="50" t="s">
        <v>3187</v>
      </c>
      <c r="S976" s="35" t="s">
        <v>2212</v>
      </c>
      <c r="T976" s="34">
        <v>0</v>
      </c>
      <c r="U976" s="35">
        <v>169.5</v>
      </c>
      <c r="V976" s="1" t="s">
        <v>2603</v>
      </c>
      <c r="W976" s="55">
        <v>1</v>
      </c>
      <c r="X976" s="35" t="str">
        <f>IFERROR(
    IF(ISNUMBER(MATCH(TRIM(CLEAN(SUBSTITUTE(SUBSTITUTE(Y976, CHAR(13), ""), CHAR(10), " "))), sizeList!A:A, 0)),
        INDEX(sizeList!B:B, MATCH(TRIM(CLEAN(SUBSTITUTE(SUBSTITUTE(Y976, CHAR(13), ""), CHAR(10), " "))), sizeList!A:A, 0)),
        IF(ISNUMBER(MATCH(Y976, sizeList!A:A, 0)),
            INDEX(sizeList!B:B, MATCH(Y976, sizeList!A:A, 0)),
            IF(ISNUMBER(MATCH(TRIM(CLEAN(SUBSTITUTE(SUBSTITUTE(Y976, CHAR(13), ""), CHAR(10), " "))), sizeList!B:B, 0)),
                INDEX(sizeList!B:B, MATCH(TRIM(CLEAN(SUBSTITUTE(SUBSTITUTE(Y976, CHAR(13), ""), CHAR(10), " "))), sizeList!B:B, 0)),
                IF(ISNUMBER(MATCH(Y976, sizeList!B:B, 0)),
                    INDEX(sizeList!B:B, MATCH(Y976, sizeList!B:B, 0)),
                    "")
            )
        )
    ),
    ""
)</f>
        <v>150 cm</v>
      </c>
      <c r="Y976" s="35" t="s">
        <v>846</v>
      </c>
      <c r="Z976" s="35" t="s">
        <v>2610</v>
      </c>
      <c r="AA976" s="117" t="str">
        <f t="shared" si="127"/>
        <v>COGNAC</v>
      </c>
      <c r="AB976" s="7" t="str">
        <f>IF(AA976="", "", IFERROR(VLOOKUP(AA976, colorList!A:B,2,FALSE),""))</f>
        <v>konyak</v>
      </c>
      <c r="AC976" s="7" t="str">
        <f>IF(Z976="", "", IFERROR(VLOOKUP(Z976, colorList!A:B,2,FALSE),""))</f>
        <v>konyak</v>
      </c>
      <c r="AD976" s="7"/>
    </row>
    <row r="977" spans="1:30" ht="60" customHeight="1" x14ac:dyDescent="0.25">
      <c r="A977" s="53" t="s">
        <v>943</v>
      </c>
      <c r="B977" s="7" t="str" cm="1">
        <f t="array" ref="B977">ProcessN2(S977,A977,C977)</f>
        <v>SP00441_TM</v>
      </c>
      <c r="C977" s="7" t="s">
        <v>1187</v>
      </c>
      <c r="D977" s="52" t="str">
        <f t="shared" si="120"/>
        <v>Equestro kishasvédős szintetikus bárányszőrös heveder</v>
      </c>
      <c r="E977" s="52" t="s">
        <v>2834</v>
      </c>
      <c r="F977" s="52" t="str">
        <f t="shared" si="121"/>
        <v>Jumping girth with synthetic lambskin</v>
      </c>
      <c r="G977" s="52" t="s">
        <v>2959</v>
      </c>
      <c r="H977" s="116" t="str">
        <f t="shared" si="122"/>
        <v>Equestro</v>
      </c>
      <c r="I977" s="35" t="s">
        <v>3000</v>
      </c>
      <c r="J977" s="53" t="str">
        <f t="shared" si="123"/>
        <v>Lófelszerelés</v>
      </c>
      <c r="K977" s="53" t="s">
        <v>3007</v>
      </c>
      <c r="L977" s="53" t="str">
        <f t="shared" si="124"/>
        <v>Nyereg és tartozékai</v>
      </c>
      <c r="M977" s="53" t="s">
        <v>3008</v>
      </c>
      <c r="N977" s="35" t="str">
        <f t="shared" si="125"/>
        <v>Heveder</v>
      </c>
      <c r="O977" s="35" t="s">
        <v>3009</v>
      </c>
      <c r="P977" s="53" t="str">
        <f t="shared" si="126"/>
        <v>Hasvédős heveder</v>
      </c>
      <c r="Q977" s="53" t="s">
        <v>3012</v>
      </c>
      <c r="R977" s="50" t="s">
        <v>3187</v>
      </c>
      <c r="S977" s="35" t="s">
        <v>2213</v>
      </c>
      <c r="T977" s="34">
        <v>0</v>
      </c>
      <c r="U977" s="35">
        <v>169.5</v>
      </c>
      <c r="V977" s="1" t="s">
        <v>2603</v>
      </c>
      <c r="W977" s="55">
        <v>1</v>
      </c>
      <c r="X977" s="35" t="str">
        <f>IFERROR(
    IF(ISNUMBER(MATCH(TRIM(CLEAN(SUBSTITUTE(SUBSTITUTE(Y977, CHAR(13), ""), CHAR(10), " "))), sizeList!A:A, 0)),
        INDEX(sizeList!B:B, MATCH(TRIM(CLEAN(SUBSTITUTE(SUBSTITUTE(Y977, CHAR(13), ""), CHAR(10), " "))), sizeList!A:A, 0)),
        IF(ISNUMBER(MATCH(Y977, sizeList!A:A, 0)),
            INDEX(sizeList!B:B, MATCH(Y977, sizeList!A:A, 0)),
            IF(ISNUMBER(MATCH(TRIM(CLEAN(SUBSTITUTE(SUBSTITUTE(Y977, CHAR(13), ""), CHAR(10), " "))), sizeList!B:B, 0)),
                INDEX(sizeList!B:B, MATCH(TRIM(CLEAN(SUBSTITUTE(SUBSTITUTE(Y977, CHAR(13), ""), CHAR(10), " "))), sizeList!B:B, 0)),
                IF(ISNUMBER(MATCH(Y977, sizeList!B:B, 0)),
                    INDEX(sizeList!B:B, MATCH(Y977, sizeList!B:B, 0)),
                    "")
            )
        )
    ),
    ""
)</f>
        <v>100 cm</v>
      </c>
      <c r="Y977" s="35" t="s">
        <v>835</v>
      </c>
      <c r="Z977" s="35" t="s">
        <v>2605</v>
      </c>
      <c r="AA977" s="117" t="str">
        <f t="shared" si="127"/>
        <v>DARK BROWN</v>
      </c>
      <c r="AB977" s="7" t="str">
        <f>IF(AA977="", "", IFERROR(VLOOKUP(AA977, colorList!A:B,2,FALSE),""))</f>
        <v>sötétbarna</v>
      </c>
      <c r="AC977" s="7" t="str">
        <f>IF(Z977="", "", IFERROR(VLOOKUP(Z977, colorList!A:B,2,FALSE),""))</f>
        <v>sötétbarna</v>
      </c>
      <c r="AD977" s="7"/>
    </row>
    <row r="978" spans="1:30" ht="60" customHeight="1" x14ac:dyDescent="0.25">
      <c r="A978" s="53" t="s">
        <v>943</v>
      </c>
      <c r="B978" s="7" t="str" cm="1">
        <f t="array" ref="B978">ProcessN2(S978,A978,C978)</f>
        <v>SP00441_TM</v>
      </c>
      <c r="C978" s="7" t="s">
        <v>1188</v>
      </c>
      <c r="D978" s="52" t="str">
        <f t="shared" si="120"/>
        <v>Equestro kishasvédős szintetikus bárányszőrös heveder</v>
      </c>
      <c r="E978" s="52" t="s">
        <v>2834</v>
      </c>
      <c r="F978" s="52" t="str">
        <f t="shared" si="121"/>
        <v>Jumping girth with synthetic lambskin</v>
      </c>
      <c r="G978" s="52" t="s">
        <v>2959</v>
      </c>
      <c r="H978" s="116" t="str">
        <f t="shared" si="122"/>
        <v>Equestro</v>
      </c>
      <c r="I978" s="35" t="s">
        <v>3000</v>
      </c>
      <c r="J978" s="53" t="str">
        <f t="shared" si="123"/>
        <v>Lófelszerelés</v>
      </c>
      <c r="K978" s="53" t="s">
        <v>3007</v>
      </c>
      <c r="L978" s="53" t="str">
        <f t="shared" si="124"/>
        <v>Nyereg és tartozékai</v>
      </c>
      <c r="M978" s="53" t="s">
        <v>3008</v>
      </c>
      <c r="N978" s="35" t="str">
        <f t="shared" si="125"/>
        <v>Heveder</v>
      </c>
      <c r="O978" s="35" t="s">
        <v>3009</v>
      </c>
      <c r="P978" s="53" t="str">
        <f t="shared" si="126"/>
        <v>Hasvédős heveder</v>
      </c>
      <c r="Q978" s="53" t="s">
        <v>3012</v>
      </c>
      <c r="R978" s="50" t="s">
        <v>3187</v>
      </c>
      <c r="S978" s="35" t="s">
        <v>2214</v>
      </c>
      <c r="T978" s="34">
        <v>0</v>
      </c>
      <c r="U978" s="35">
        <v>169.5</v>
      </c>
      <c r="V978" s="1" t="s">
        <v>2603</v>
      </c>
      <c r="W978" s="55">
        <v>1</v>
      </c>
      <c r="X978" s="35" t="str">
        <f>IFERROR(
    IF(ISNUMBER(MATCH(TRIM(CLEAN(SUBSTITUTE(SUBSTITUTE(Y978, CHAR(13), ""), CHAR(10), " "))), sizeList!A:A, 0)),
        INDEX(sizeList!B:B, MATCH(TRIM(CLEAN(SUBSTITUTE(SUBSTITUTE(Y978, CHAR(13), ""), CHAR(10), " "))), sizeList!A:A, 0)),
        IF(ISNUMBER(MATCH(Y978, sizeList!A:A, 0)),
            INDEX(sizeList!B:B, MATCH(Y978, sizeList!A:A, 0)),
            IF(ISNUMBER(MATCH(TRIM(CLEAN(SUBSTITUTE(SUBSTITUTE(Y978, CHAR(13), ""), CHAR(10), " "))), sizeList!B:B, 0)),
                INDEX(sizeList!B:B, MATCH(TRIM(CLEAN(SUBSTITUTE(SUBSTITUTE(Y978, CHAR(13), ""), CHAR(10), " "))), sizeList!B:B, 0)),
                IF(ISNUMBER(MATCH(Y978, sizeList!B:B, 0)),
                    INDEX(sizeList!B:B, MATCH(Y978, sizeList!B:B, 0)),
                    "")
            )
        )
    ),
    ""
)</f>
        <v>105 cm</v>
      </c>
      <c r="Y978" s="35" t="s">
        <v>836</v>
      </c>
      <c r="Z978" s="35" t="s">
        <v>2605</v>
      </c>
      <c r="AA978" s="117" t="str">
        <f t="shared" si="127"/>
        <v>DARK BROWN</v>
      </c>
      <c r="AB978" s="7" t="str">
        <f>IF(AA978="", "", IFERROR(VLOOKUP(AA978, colorList!A:B,2,FALSE),""))</f>
        <v>sötétbarna</v>
      </c>
      <c r="AC978" s="7" t="str">
        <f>IF(Z978="", "", IFERROR(VLOOKUP(Z978, colorList!A:B,2,FALSE),""))</f>
        <v>sötétbarna</v>
      </c>
      <c r="AD978" s="7"/>
    </row>
    <row r="979" spans="1:30" ht="60" customHeight="1" x14ac:dyDescent="0.25">
      <c r="A979" s="53" t="s">
        <v>943</v>
      </c>
      <c r="B979" s="7" t="str" cm="1">
        <f t="array" ref="B979">ProcessN2(S979,A979,C979)</f>
        <v>SP00441_TM</v>
      </c>
      <c r="C979" s="7" t="s">
        <v>1030</v>
      </c>
      <c r="D979" s="52" t="str">
        <f t="shared" si="120"/>
        <v>Equestro kishasvédős szintetikus bárányszőrös heveder</v>
      </c>
      <c r="E979" s="52" t="s">
        <v>2834</v>
      </c>
      <c r="F979" s="52" t="str">
        <f t="shared" si="121"/>
        <v>Jumping girth with synthetic lambskin</v>
      </c>
      <c r="G979" s="52" t="s">
        <v>2959</v>
      </c>
      <c r="H979" s="116" t="str">
        <f t="shared" si="122"/>
        <v>Equestro</v>
      </c>
      <c r="I979" s="35" t="s">
        <v>3000</v>
      </c>
      <c r="J979" s="53" t="str">
        <f t="shared" si="123"/>
        <v>Lófelszerelés</v>
      </c>
      <c r="K979" s="53" t="s">
        <v>3007</v>
      </c>
      <c r="L979" s="53" t="str">
        <f t="shared" si="124"/>
        <v>Nyereg és tartozékai</v>
      </c>
      <c r="M979" s="53" t="s">
        <v>3008</v>
      </c>
      <c r="N979" s="35" t="str">
        <f t="shared" si="125"/>
        <v>Heveder</v>
      </c>
      <c r="O979" s="35" t="s">
        <v>3009</v>
      </c>
      <c r="P979" s="53" t="str">
        <f t="shared" si="126"/>
        <v>Hasvédős heveder</v>
      </c>
      <c r="Q979" s="53" t="s">
        <v>3012</v>
      </c>
      <c r="R979" s="50" t="s">
        <v>3187</v>
      </c>
      <c r="S979" s="35" t="s">
        <v>2215</v>
      </c>
      <c r="T979" s="34">
        <v>0</v>
      </c>
      <c r="U979" s="35">
        <v>169.5</v>
      </c>
      <c r="V979" s="1" t="s">
        <v>2603</v>
      </c>
      <c r="W979" s="55">
        <v>1</v>
      </c>
      <c r="X979" s="35" t="str">
        <f>IFERROR(
    IF(ISNUMBER(MATCH(TRIM(CLEAN(SUBSTITUTE(SUBSTITUTE(Y979, CHAR(13), ""), CHAR(10), " "))), sizeList!A:A, 0)),
        INDEX(sizeList!B:B, MATCH(TRIM(CLEAN(SUBSTITUTE(SUBSTITUTE(Y979, CHAR(13), ""), CHAR(10), " "))), sizeList!A:A, 0)),
        IF(ISNUMBER(MATCH(Y979, sizeList!A:A, 0)),
            INDEX(sizeList!B:B, MATCH(Y979, sizeList!A:A, 0)),
            IF(ISNUMBER(MATCH(TRIM(CLEAN(SUBSTITUTE(SUBSTITUTE(Y979, CHAR(13), ""), CHAR(10), " "))), sizeList!B:B, 0)),
                INDEX(sizeList!B:B, MATCH(TRIM(CLEAN(SUBSTITUTE(SUBSTITUTE(Y979, CHAR(13), ""), CHAR(10), " "))), sizeList!B:B, 0)),
                IF(ISNUMBER(MATCH(Y979, sizeList!B:B, 0)),
                    INDEX(sizeList!B:B, MATCH(Y979, sizeList!B:B, 0)),
                    "")
            )
        )
    ),
    ""
)</f>
        <v>110 cm</v>
      </c>
      <c r="Y979" s="35" t="s">
        <v>837</v>
      </c>
      <c r="Z979" s="35" t="s">
        <v>2605</v>
      </c>
      <c r="AA979" s="117" t="str">
        <f t="shared" si="127"/>
        <v>DARK BROWN</v>
      </c>
      <c r="AB979" s="7" t="str">
        <f>IF(AA979="", "", IFERROR(VLOOKUP(AA979, colorList!A:B,2,FALSE),""))</f>
        <v>sötétbarna</v>
      </c>
      <c r="AC979" s="7" t="str">
        <f>IF(Z979="", "", IFERROR(VLOOKUP(Z979, colorList!A:B,2,FALSE),""))</f>
        <v>sötétbarna</v>
      </c>
      <c r="AD979" s="7"/>
    </row>
    <row r="980" spans="1:30" ht="60" customHeight="1" x14ac:dyDescent="0.25">
      <c r="A980" s="53" t="s">
        <v>943</v>
      </c>
      <c r="B980" s="7" t="str" cm="1">
        <f t="array" ref="B980">ProcessN2(S980,A980,C980)</f>
        <v>SP00441_TM</v>
      </c>
      <c r="C980" s="7" t="s">
        <v>985</v>
      </c>
      <c r="D980" s="52" t="str">
        <f t="shared" si="120"/>
        <v>Equestro kishasvédős szintetikus bárányszőrös heveder</v>
      </c>
      <c r="E980" s="52" t="s">
        <v>2834</v>
      </c>
      <c r="F980" s="52" t="str">
        <f t="shared" si="121"/>
        <v>Jumping girth with synthetic lambskin</v>
      </c>
      <c r="G980" s="52" t="s">
        <v>2959</v>
      </c>
      <c r="H980" s="116" t="str">
        <f t="shared" si="122"/>
        <v>Equestro</v>
      </c>
      <c r="I980" s="35" t="s">
        <v>3000</v>
      </c>
      <c r="J980" s="53" t="str">
        <f t="shared" si="123"/>
        <v>Lófelszerelés</v>
      </c>
      <c r="K980" s="53" t="s">
        <v>3007</v>
      </c>
      <c r="L980" s="53" t="str">
        <f t="shared" si="124"/>
        <v>Nyereg és tartozékai</v>
      </c>
      <c r="M980" s="53" t="s">
        <v>3008</v>
      </c>
      <c r="N980" s="35" t="str">
        <f t="shared" si="125"/>
        <v>Heveder</v>
      </c>
      <c r="O980" s="35" t="s">
        <v>3009</v>
      </c>
      <c r="P980" s="53" t="str">
        <f t="shared" si="126"/>
        <v>Hasvédős heveder</v>
      </c>
      <c r="Q980" s="53" t="s">
        <v>3012</v>
      </c>
      <c r="R980" s="50" t="s">
        <v>3187</v>
      </c>
      <c r="S980" s="35" t="s">
        <v>2216</v>
      </c>
      <c r="T980" s="34">
        <v>0</v>
      </c>
      <c r="U980" s="35">
        <v>169.5</v>
      </c>
      <c r="V980" s="1" t="s">
        <v>2603</v>
      </c>
      <c r="W980" s="55">
        <v>1</v>
      </c>
      <c r="X980" s="35" t="str">
        <f>IFERROR(
    IF(ISNUMBER(MATCH(TRIM(CLEAN(SUBSTITUTE(SUBSTITUTE(Y980, CHAR(13), ""), CHAR(10), " "))), sizeList!A:A, 0)),
        INDEX(sizeList!B:B, MATCH(TRIM(CLEAN(SUBSTITUTE(SUBSTITUTE(Y980, CHAR(13), ""), CHAR(10), " "))), sizeList!A:A, 0)),
        IF(ISNUMBER(MATCH(Y980, sizeList!A:A, 0)),
            INDEX(sizeList!B:B, MATCH(Y980, sizeList!A:A, 0)),
            IF(ISNUMBER(MATCH(TRIM(CLEAN(SUBSTITUTE(SUBSTITUTE(Y980, CHAR(13), ""), CHAR(10), " "))), sizeList!B:B, 0)),
                INDEX(sizeList!B:B, MATCH(TRIM(CLEAN(SUBSTITUTE(SUBSTITUTE(Y980, CHAR(13), ""), CHAR(10), " "))), sizeList!B:B, 0)),
                IF(ISNUMBER(MATCH(Y980, sizeList!B:B, 0)),
                    INDEX(sizeList!B:B, MATCH(Y980, sizeList!B:B, 0)),
                    "")
            )
        )
    ),
    ""
)</f>
        <v>115 cm</v>
      </c>
      <c r="Y980" s="35" t="s">
        <v>838</v>
      </c>
      <c r="Z980" s="35" t="s">
        <v>2605</v>
      </c>
      <c r="AA980" s="117" t="str">
        <f t="shared" si="127"/>
        <v>DARK BROWN</v>
      </c>
      <c r="AB980" s="7" t="str">
        <f>IF(AA980="", "", IFERROR(VLOOKUP(AA980, colorList!A:B,2,FALSE),""))</f>
        <v>sötétbarna</v>
      </c>
      <c r="AC980" s="7" t="str">
        <f>IF(Z980="", "", IFERROR(VLOOKUP(Z980, colorList!A:B,2,FALSE),""))</f>
        <v>sötétbarna</v>
      </c>
      <c r="AD980" s="7"/>
    </row>
    <row r="981" spans="1:30" ht="60" customHeight="1" x14ac:dyDescent="0.25">
      <c r="A981" s="79" t="s">
        <v>943</v>
      </c>
      <c r="B981" s="7" t="str" cm="1">
        <f t="array" ref="B981">ProcessN2(S981,A981,C981)</f>
        <v>SP00441_TM</v>
      </c>
      <c r="C981" s="7" t="s">
        <v>986</v>
      </c>
      <c r="D981" s="80" t="str">
        <f t="shared" si="120"/>
        <v>Equestro kishasvédős szintetikus bárányszőrös heveder</v>
      </c>
      <c r="E981" s="80" t="s">
        <v>2834</v>
      </c>
      <c r="F981" s="52" t="str">
        <f t="shared" si="121"/>
        <v>Jumping girth with synthetic lambskin</v>
      </c>
      <c r="G981" s="80" t="s">
        <v>2959</v>
      </c>
      <c r="H981" s="116" t="str">
        <f t="shared" si="122"/>
        <v>Equestro</v>
      </c>
      <c r="I981" s="35" t="s">
        <v>3000</v>
      </c>
      <c r="J981" s="53" t="str">
        <f t="shared" si="123"/>
        <v>Lófelszerelés</v>
      </c>
      <c r="K981" s="53" t="s">
        <v>3007</v>
      </c>
      <c r="L981" s="53" t="str">
        <f t="shared" si="124"/>
        <v>Nyereg és tartozékai</v>
      </c>
      <c r="M981" s="53" t="s">
        <v>3008</v>
      </c>
      <c r="N981" s="35" t="str">
        <f t="shared" si="125"/>
        <v>Heveder</v>
      </c>
      <c r="O981" s="35" t="s">
        <v>3009</v>
      </c>
      <c r="P981" s="53" t="str">
        <f t="shared" si="126"/>
        <v>Hasvédős heveder</v>
      </c>
      <c r="Q981" s="53" t="s">
        <v>3012</v>
      </c>
      <c r="R981" s="50" t="s">
        <v>3187</v>
      </c>
      <c r="S981" s="35" t="s">
        <v>2217</v>
      </c>
      <c r="T981" s="34">
        <v>0</v>
      </c>
      <c r="U981" s="35">
        <v>169.5</v>
      </c>
      <c r="V981" s="1" t="s">
        <v>2603</v>
      </c>
      <c r="W981" s="55">
        <v>1</v>
      </c>
      <c r="X981" s="35" t="str">
        <f>IFERROR(
    IF(ISNUMBER(MATCH(TRIM(CLEAN(SUBSTITUTE(SUBSTITUTE(Y981, CHAR(13), ""), CHAR(10), " "))), sizeList!A:A, 0)),
        INDEX(sizeList!B:B, MATCH(TRIM(CLEAN(SUBSTITUTE(SUBSTITUTE(Y981, CHAR(13), ""), CHAR(10), " "))), sizeList!A:A, 0)),
        IF(ISNUMBER(MATCH(Y981, sizeList!A:A, 0)),
            INDEX(sizeList!B:B, MATCH(Y981, sizeList!A:A, 0)),
            IF(ISNUMBER(MATCH(TRIM(CLEAN(SUBSTITUTE(SUBSTITUTE(Y981, CHAR(13), ""), CHAR(10), " "))), sizeList!B:B, 0)),
                INDEX(sizeList!B:B, MATCH(TRIM(CLEAN(SUBSTITUTE(SUBSTITUTE(Y981, CHAR(13), ""), CHAR(10), " "))), sizeList!B:B, 0)),
                IF(ISNUMBER(MATCH(Y981, sizeList!B:B, 0)),
                    INDEX(sizeList!B:B, MATCH(Y981, sizeList!B:B, 0)),
                    "")
            )
        )
    ),
    ""
)</f>
        <v>120 cm</v>
      </c>
      <c r="Y981" s="35" t="s">
        <v>840</v>
      </c>
      <c r="Z981" s="35" t="s">
        <v>2605</v>
      </c>
      <c r="AA981" s="117" t="str">
        <f t="shared" si="127"/>
        <v>DARK BROWN</v>
      </c>
      <c r="AB981" s="7" t="str">
        <f>IF(AA981="", "", IFERROR(VLOOKUP(AA981, colorList!A:B,2,FALSE),""))</f>
        <v>sötétbarna</v>
      </c>
      <c r="AC981" s="7" t="str">
        <f>IF(Z981="", "", IFERROR(VLOOKUP(Z981, colorList!A:B,2,FALSE),""))</f>
        <v>sötétbarna</v>
      </c>
      <c r="AD981" s="7"/>
    </row>
    <row r="982" spans="1:30" ht="60" customHeight="1" x14ac:dyDescent="0.25">
      <c r="A982" s="53" t="s">
        <v>943</v>
      </c>
      <c r="B982" s="7" t="str" cm="1">
        <f t="array" ref="B982">ProcessN2(S982,A982,C982)</f>
        <v>SP00441_TM</v>
      </c>
      <c r="C982" s="7" t="s">
        <v>987</v>
      </c>
      <c r="D982" s="52" t="str">
        <f t="shared" si="120"/>
        <v>Equestro kishasvédős szintetikus bárányszőrös heveder</v>
      </c>
      <c r="E982" s="52" t="s">
        <v>2834</v>
      </c>
      <c r="F982" s="52" t="str">
        <f t="shared" si="121"/>
        <v>Jumping girth with synthetic lambskin</v>
      </c>
      <c r="G982" s="52" t="s">
        <v>2959</v>
      </c>
      <c r="H982" s="116" t="str">
        <f t="shared" si="122"/>
        <v>Equestro</v>
      </c>
      <c r="I982" s="35" t="s">
        <v>3000</v>
      </c>
      <c r="J982" s="53" t="str">
        <f t="shared" si="123"/>
        <v>Lófelszerelés</v>
      </c>
      <c r="K982" s="53" t="s">
        <v>3007</v>
      </c>
      <c r="L982" s="53" t="str">
        <f t="shared" si="124"/>
        <v>Nyereg és tartozékai</v>
      </c>
      <c r="M982" s="53" t="s">
        <v>3008</v>
      </c>
      <c r="N982" s="35" t="str">
        <f t="shared" si="125"/>
        <v>Heveder</v>
      </c>
      <c r="O982" s="35" t="s">
        <v>3009</v>
      </c>
      <c r="P982" s="53" t="str">
        <f t="shared" si="126"/>
        <v>Hasvédős heveder</v>
      </c>
      <c r="Q982" s="53" t="s">
        <v>3012</v>
      </c>
      <c r="R982" s="50" t="s">
        <v>3187</v>
      </c>
      <c r="S982" s="35" t="s">
        <v>2218</v>
      </c>
      <c r="T982" s="34">
        <v>0</v>
      </c>
      <c r="U982" s="35">
        <v>169.5</v>
      </c>
      <c r="V982" s="1" t="s">
        <v>2603</v>
      </c>
      <c r="W982" s="55">
        <v>1</v>
      </c>
      <c r="X982" s="35" t="str">
        <f>IFERROR(
    IF(ISNUMBER(MATCH(TRIM(CLEAN(SUBSTITUTE(SUBSTITUTE(Y982, CHAR(13), ""), CHAR(10), " "))), sizeList!A:A, 0)),
        INDEX(sizeList!B:B, MATCH(TRIM(CLEAN(SUBSTITUTE(SUBSTITUTE(Y982, CHAR(13), ""), CHAR(10), " "))), sizeList!A:A, 0)),
        IF(ISNUMBER(MATCH(Y982, sizeList!A:A, 0)),
            INDEX(sizeList!B:B, MATCH(Y982, sizeList!A:A, 0)),
            IF(ISNUMBER(MATCH(TRIM(CLEAN(SUBSTITUTE(SUBSTITUTE(Y982, CHAR(13), ""), CHAR(10), " "))), sizeList!B:B, 0)),
                INDEX(sizeList!B:B, MATCH(TRIM(CLEAN(SUBSTITUTE(SUBSTITUTE(Y982, CHAR(13), ""), CHAR(10), " "))), sizeList!B:B, 0)),
                IF(ISNUMBER(MATCH(Y982, sizeList!B:B, 0)),
                    INDEX(sizeList!B:B, MATCH(Y982, sizeList!B:B, 0)),
                    "")
            )
        )
    ),
    ""
)</f>
        <v>125 cm</v>
      </c>
      <c r="Y982" s="35" t="s">
        <v>841</v>
      </c>
      <c r="Z982" s="35" t="s">
        <v>2605</v>
      </c>
      <c r="AA982" s="117" t="str">
        <f t="shared" si="127"/>
        <v>DARK BROWN</v>
      </c>
      <c r="AB982" s="7" t="str">
        <f>IF(AA982="", "", IFERROR(VLOOKUP(AA982, colorList!A:B,2,FALSE),""))</f>
        <v>sötétbarna</v>
      </c>
      <c r="AC982" s="7" t="str">
        <f>IF(Z982="", "", IFERROR(VLOOKUP(Z982, colorList!A:B,2,FALSE),""))</f>
        <v>sötétbarna</v>
      </c>
      <c r="AD982" s="7"/>
    </row>
    <row r="983" spans="1:30" ht="60" customHeight="1" x14ac:dyDescent="0.25">
      <c r="A983" s="53" t="s">
        <v>943</v>
      </c>
      <c r="B983" s="7" t="str" cm="1">
        <f t="array" ref="B983">ProcessN2(S983,A983,C983)</f>
        <v>SP00441_TM</v>
      </c>
      <c r="C983" s="7" t="s">
        <v>988</v>
      </c>
      <c r="D983" s="52" t="str">
        <f t="shared" si="120"/>
        <v>Equestro kishasvédős szintetikus bárányszőrös heveder</v>
      </c>
      <c r="E983" s="52" t="s">
        <v>2834</v>
      </c>
      <c r="F983" s="52" t="str">
        <f t="shared" si="121"/>
        <v>Jumping girth with synthetic lambskin</v>
      </c>
      <c r="G983" s="52" t="s">
        <v>2959</v>
      </c>
      <c r="H983" s="116" t="str">
        <f t="shared" si="122"/>
        <v>Equestro</v>
      </c>
      <c r="I983" s="35" t="s">
        <v>3000</v>
      </c>
      <c r="J983" s="53" t="str">
        <f t="shared" si="123"/>
        <v>Lófelszerelés</v>
      </c>
      <c r="K983" s="53" t="s">
        <v>3007</v>
      </c>
      <c r="L983" s="53" t="str">
        <f t="shared" si="124"/>
        <v>Nyereg és tartozékai</v>
      </c>
      <c r="M983" s="53" t="s">
        <v>3008</v>
      </c>
      <c r="N983" s="35" t="str">
        <f t="shared" si="125"/>
        <v>Heveder</v>
      </c>
      <c r="O983" s="35" t="s">
        <v>3009</v>
      </c>
      <c r="P983" s="53" t="str">
        <f t="shared" si="126"/>
        <v>Hasvédős heveder</v>
      </c>
      <c r="Q983" s="53" t="s">
        <v>3012</v>
      </c>
      <c r="R983" s="50" t="s">
        <v>3187</v>
      </c>
      <c r="S983" s="35" t="s">
        <v>2219</v>
      </c>
      <c r="T983" s="34">
        <v>0</v>
      </c>
      <c r="U983" s="35">
        <v>169.5</v>
      </c>
      <c r="V983" s="1" t="s">
        <v>2603</v>
      </c>
      <c r="W983" s="55">
        <v>1</v>
      </c>
      <c r="X983" s="35" t="str">
        <f>IFERROR(
    IF(ISNUMBER(MATCH(TRIM(CLEAN(SUBSTITUTE(SUBSTITUTE(Y983, CHAR(13), ""), CHAR(10), " "))), sizeList!A:A, 0)),
        INDEX(sizeList!B:B, MATCH(TRIM(CLEAN(SUBSTITUTE(SUBSTITUTE(Y983, CHAR(13), ""), CHAR(10), " "))), sizeList!A:A, 0)),
        IF(ISNUMBER(MATCH(Y983, sizeList!A:A, 0)),
            INDEX(sizeList!B:B, MATCH(Y983, sizeList!A:A, 0)),
            IF(ISNUMBER(MATCH(TRIM(CLEAN(SUBSTITUTE(SUBSTITUTE(Y983, CHAR(13), ""), CHAR(10), " "))), sizeList!B:B, 0)),
                INDEX(sizeList!B:B, MATCH(TRIM(CLEAN(SUBSTITUTE(SUBSTITUTE(Y983, CHAR(13), ""), CHAR(10), " "))), sizeList!B:B, 0)),
                IF(ISNUMBER(MATCH(Y983, sizeList!B:B, 0)),
                    INDEX(sizeList!B:B, MATCH(Y983, sizeList!B:B, 0)),
                    "")
            )
        )
    ),
    ""
)</f>
        <v>130 cm</v>
      </c>
      <c r="Y983" s="35" t="s">
        <v>842</v>
      </c>
      <c r="Z983" s="35" t="s">
        <v>2605</v>
      </c>
      <c r="AA983" s="117" t="str">
        <f t="shared" si="127"/>
        <v>DARK BROWN</v>
      </c>
      <c r="AB983" s="7" t="str">
        <f>IF(AA983="", "", IFERROR(VLOOKUP(AA983, colorList!A:B,2,FALSE),""))</f>
        <v>sötétbarna</v>
      </c>
      <c r="AC983" s="7" t="str">
        <f>IF(Z983="", "", IFERROR(VLOOKUP(Z983, colorList!A:B,2,FALSE),""))</f>
        <v>sötétbarna</v>
      </c>
      <c r="AD983" s="7"/>
    </row>
    <row r="984" spans="1:30" ht="60" customHeight="1" x14ac:dyDescent="0.25">
      <c r="A984" s="53" t="s">
        <v>943</v>
      </c>
      <c r="B984" s="7" t="str" cm="1">
        <f t="array" ref="B984">ProcessN2(S984,A984,C984)</f>
        <v>SP00441_TM</v>
      </c>
      <c r="C984" s="7" t="s">
        <v>989</v>
      </c>
      <c r="D984" s="52" t="str">
        <f t="shared" si="120"/>
        <v>Equestro kishasvédős szintetikus bárányszőrös heveder</v>
      </c>
      <c r="E984" s="52" t="s">
        <v>2834</v>
      </c>
      <c r="F984" s="52" t="str">
        <f t="shared" si="121"/>
        <v>Jumping girth with synthetic lambskin</v>
      </c>
      <c r="G984" s="52" t="s">
        <v>2959</v>
      </c>
      <c r="H984" s="116" t="str">
        <f t="shared" si="122"/>
        <v>Equestro</v>
      </c>
      <c r="I984" s="35" t="s">
        <v>3000</v>
      </c>
      <c r="J984" s="53" t="str">
        <f t="shared" si="123"/>
        <v>Lófelszerelés</v>
      </c>
      <c r="K984" s="53" t="s">
        <v>3007</v>
      </c>
      <c r="L984" s="53" t="str">
        <f t="shared" si="124"/>
        <v>Nyereg és tartozékai</v>
      </c>
      <c r="M984" s="53" t="s">
        <v>3008</v>
      </c>
      <c r="N984" s="35" t="str">
        <f t="shared" si="125"/>
        <v>Heveder</v>
      </c>
      <c r="O984" s="35" t="s">
        <v>3009</v>
      </c>
      <c r="P984" s="53" t="str">
        <f t="shared" si="126"/>
        <v>Hasvédős heveder</v>
      </c>
      <c r="Q984" s="53" t="s">
        <v>3012</v>
      </c>
      <c r="R984" s="81" t="s">
        <v>3187</v>
      </c>
      <c r="S984" s="35" t="s">
        <v>2220</v>
      </c>
      <c r="T984" s="34">
        <v>0</v>
      </c>
      <c r="U984" s="35">
        <v>169.5</v>
      </c>
      <c r="V984" s="1" t="s">
        <v>2603</v>
      </c>
      <c r="W984" s="55">
        <v>1</v>
      </c>
      <c r="X984" s="35" t="str">
        <f>IFERROR(
    IF(ISNUMBER(MATCH(TRIM(CLEAN(SUBSTITUTE(SUBSTITUTE(Y984, CHAR(13), ""), CHAR(10), " "))), sizeList!A:A, 0)),
        INDEX(sizeList!B:B, MATCH(TRIM(CLEAN(SUBSTITUTE(SUBSTITUTE(Y984, CHAR(13), ""), CHAR(10), " "))), sizeList!A:A, 0)),
        IF(ISNUMBER(MATCH(Y984, sizeList!A:A, 0)),
            INDEX(sizeList!B:B, MATCH(Y984, sizeList!A:A, 0)),
            IF(ISNUMBER(MATCH(TRIM(CLEAN(SUBSTITUTE(SUBSTITUTE(Y984, CHAR(13), ""), CHAR(10), " "))), sizeList!B:B, 0)),
                INDEX(sizeList!B:B, MATCH(TRIM(CLEAN(SUBSTITUTE(SUBSTITUTE(Y984, CHAR(13), ""), CHAR(10), " "))), sizeList!B:B, 0)),
                IF(ISNUMBER(MATCH(Y984, sizeList!B:B, 0)),
                    INDEX(sizeList!B:B, MATCH(Y984, sizeList!B:B, 0)),
                    "")
            )
        )
    ),
    ""
)</f>
        <v>135 cm</v>
      </c>
      <c r="Y984" s="35" t="s">
        <v>843</v>
      </c>
      <c r="Z984" s="35" t="s">
        <v>2605</v>
      </c>
      <c r="AA984" s="117" t="str">
        <f t="shared" si="127"/>
        <v>DARK BROWN</v>
      </c>
      <c r="AB984" s="7" t="str">
        <f>IF(AA984="", "", IFERROR(VLOOKUP(AA984, colorList!A:B,2,FALSE),""))</f>
        <v>sötétbarna</v>
      </c>
      <c r="AC984" s="7" t="str">
        <f>IF(Z984="", "", IFERROR(VLOOKUP(Z984, colorList!A:B,2,FALSE),""))</f>
        <v>sötétbarna</v>
      </c>
      <c r="AD984" s="7"/>
    </row>
    <row r="985" spans="1:30" ht="60" customHeight="1" x14ac:dyDescent="0.25">
      <c r="A985" s="53" t="s">
        <v>943</v>
      </c>
      <c r="B985" s="7" t="str" cm="1">
        <f t="array" ref="B985">ProcessN2(S985,A985,C985)</f>
        <v>SP00441_TM</v>
      </c>
      <c r="C985" s="7" t="s">
        <v>990</v>
      </c>
      <c r="D985" s="52" t="str">
        <f t="shared" si="120"/>
        <v>Equestro kishasvédős szintetikus bárányszőrös heveder</v>
      </c>
      <c r="E985" s="52" t="s">
        <v>2834</v>
      </c>
      <c r="F985" s="52" t="str">
        <f t="shared" si="121"/>
        <v>Jumping girth with synthetic lambskin</v>
      </c>
      <c r="G985" s="52" t="s">
        <v>2959</v>
      </c>
      <c r="H985" s="116" t="str">
        <f t="shared" si="122"/>
        <v>Equestro</v>
      </c>
      <c r="I985" s="35" t="s">
        <v>3000</v>
      </c>
      <c r="J985" s="53" t="str">
        <f t="shared" si="123"/>
        <v>Lófelszerelés</v>
      </c>
      <c r="K985" s="53" t="s">
        <v>3007</v>
      </c>
      <c r="L985" s="53" t="str">
        <f t="shared" si="124"/>
        <v>Nyereg és tartozékai</v>
      </c>
      <c r="M985" s="53" t="s">
        <v>3008</v>
      </c>
      <c r="N985" s="35" t="str">
        <f t="shared" si="125"/>
        <v>Heveder</v>
      </c>
      <c r="O985" s="35" t="s">
        <v>3009</v>
      </c>
      <c r="P985" s="82" t="str">
        <f t="shared" si="126"/>
        <v>Hasvédős heveder</v>
      </c>
      <c r="Q985" s="82" t="s">
        <v>3012</v>
      </c>
      <c r="R985" s="50" t="s">
        <v>3187</v>
      </c>
      <c r="S985" s="35" t="s">
        <v>2221</v>
      </c>
      <c r="T985" s="34">
        <v>0</v>
      </c>
      <c r="U985" s="35">
        <v>169.5</v>
      </c>
      <c r="V985" s="1" t="s">
        <v>2603</v>
      </c>
      <c r="W985" s="55">
        <v>1</v>
      </c>
      <c r="X985" s="35" t="str">
        <f>IFERROR(
    IF(ISNUMBER(MATCH(TRIM(CLEAN(SUBSTITUTE(SUBSTITUTE(Y985, CHAR(13), ""), CHAR(10), " "))), sizeList!A:A, 0)),
        INDEX(sizeList!B:B, MATCH(TRIM(CLEAN(SUBSTITUTE(SUBSTITUTE(Y985, CHAR(13), ""), CHAR(10), " "))), sizeList!A:A, 0)),
        IF(ISNUMBER(MATCH(Y985, sizeList!A:A, 0)),
            INDEX(sizeList!B:B, MATCH(Y985, sizeList!A:A, 0)),
            IF(ISNUMBER(MATCH(TRIM(CLEAN(SUBSTITUTE(SUBSTITUTE(Y985, CHAR(13), ""), CHAR(10), " "))), sizeList!B:B, 0)),
                INDEX(sizeList!B:B, MATCH(TRIM(CLEAN(SUBSTITUTE(SUBSTITUTE(Y985, CHAR(13), ""), CHAR(10), " "))), sizeList!B:B, 0)),
                IF(ISNUMBER(MATCH(Y985, sizeList!B:B, 0)),
                    INDEX(sizeList!B:B, MATCH(Y985, sizeList!B:B, 0)),
                    "")
            )
        )
    ),
    ""
)</f>
        <v>140 cm</v>
      </c>
      <c r="Y985" s="35" t="s">
        <v>844</v>
      </c>
      <c r="Z985" s="35" t="s">
        <v>2605</v>
      </c>
      <c r="AA985" s="117" t="str">
        <f t="shared" si="127"/>
        <v>DARK BROWN</v>
      </c>
      <c r="AB985" s="7" t="str">
        <f>IF(AA985="", "", IFERROR(VLOOKUP(AA985, colorList!A:B,2,FALSE),""))</f>
        <v>sötétbarna</v>
      </c>
      <c r="AC985" s="7" t="str">
        <f>IF(Z985="", "", IFERROR(VLOOKUP(Z985, colorList!A:B,2,FALSE),""))</f>
        <v>sötétbarna</v>
      </c>
      <c r="AD985" s="7"/>
    </row>
    <row r="986" spans="1:30" ht="60" customHeight="1" x14ac:dyDescent="0.25">
      <c r="A986" s="53" t="s">
        <v>943</v>
      </c>
      <c r="B986" s="7" t="str" cm="1">
        <f t="array" ref="B986">ProcessN2(S986,A986,C986)</f>
        <v>SP00441_TM</v>
      </c>
      <c r="C986" s="7" t="s">
        <v>1031</v>
      </c>
      <c r="D986" s="52" t="str">
        <f t="shared" si="120"/>
        <v>Equestro kishasvédős szintetikus bárányszőrös heveder</v>
      </c>
      <c r="E986" s="52" t="s">
        <v>2834</v>
      </c>
      <c r="F986" s="52" t="str">
        <f t="shared" si="121"/>
        <v>Jumping girth with synthetic lambskin</v>
      </c>
      <c r="G986" s="52" t="s">
        <v>2959</v>
      </c>
      <c r="H986" s="116" t="str">
        <f t="shared" si="122"/>
        <v>Equestro</v>
      </c>
      <c r="I986" s="35" t="s">
        <v>3000</v>
      </c>
      <c r="J986" s="53" t="str">
        <f t="shared" si="123"/>
        <v>Lófelszerelés</v>
      </c>
      <c r="K986" s="53" t="s">
        <v>3007</v>
      </c>
      <c r="L986" s="53" t="str">
        <f t="shared" si="124"/>
        <v>Nyereg és tartozékai</v>
      </c>
      <c r="M986" s="53" t="s">
        <v>3008</v>
      </c>
      <c r="N986" s="35" t="str">
        <f t="shared" si="125"/>
        <v>Heveder</v>
      </c>
      <c r="O986" s="35" t="s">
        <v>3009</v>
      </c>
      <c r="P986" s="82" t="str">
        <f t="shared" si="126"/>
        <v>Hasvédős heveder</v>
      </c>
      <c r="Q986" s="82" t="s">
        <v>3012</v>
      </c>
      <c r="R986" s="50" t="s">
        <v>3187</v>
      </c>
      <c r="S986" s="35" t="s">
        <v>2222</v>
      </c>
      <c r="T986" s="34">
        <v>0</v>
      </c>
      <c r="U986" s="35">
        <v>169.5</v>
      </c>
      <c r="V986" s="1" t="s">
        <v>2603</v>
      </c>
      <c r="W986" s="55">
        <v>1</v>
      </c>
      <c r="X986" s="35" t="str">
        <f>IFERROR(
    IF(ISNUMBER(MATCH(TRIM(CLEAN(SUBSTITUTE(SUBSTITUTE(Y986, CHAR(13), ""), CHAR(10), " "))), sizeList!A:A, 0)),
        INDEX(sizeList!B:B, MATCH(TRIM(CLEAN(SUBSTITUTE(SUBSTITUTE(Y986, CHAR(13), ""), CHAR(10), " "))), sizeList!A:A, 0)),
        IF(ISNUMBER(MATCH(Y986, sizeList!A:A, 0)),
            INDEX(sizeList!B:B, MATCH(Y986, sizeList!A:A, 0)),
            IF(ISNUMBER(MATCH(TRIM(CLEAN(SUBSTITUTE(SUBSTITUTE(Y986, CHAR(13), ""), CHAR(10), " "))), sizeList!B:B, 0)),
                INDEX(sizeList!B:B, MATCH(TRIM(CLEAN(SUBSTITUTE(SUBSTITUTE(Y986, CHAR(13), ""), CHAR(10), " "))), sizeList!B:B, 0)),
                IF(ISNUMBER(MATCH(Y986, sizeList!B:B, 0)),
                    INDEX(sizeList!B:B, MATCH(Y986, sizeList!B:B, 0)),
                    "")
            )
        )
    ),
    ""
)</f>
        <v>145 cm</v>
      </c>
      <c r="Y986" s="35" t="s">
        <v>845</v>
      </c>
      <c r="Z986" s="35" t="s">
        <v>2605</v>
      </c>
      <c r="AA986" s="117" t="str">
        <f t="shared" si="127"/>
        <v>DARK BROWN</v>
      </c>
      <c r="AB986" s="7" t="str">
        <f>IF(AA986="", "", IFERROR(VLOOKUP(AA986, colorList!A:B,2,FALSE),""))</f>
        <v>sötétbarna</v>
      </c>
      <c r="AC986" s="7" t="str">
        <f>IF(Z986="", "", IFERROR(VLOOKUP(Z986, colorList!A:B,2,FALSE),""))</f>
        <v>sötétbarna</v>
      </c>
      <c r="AD986" s="7"/>
    </row>
    <row r="987" spans="1:30" ht="60" customHeight="1" x14ac:dyDescent="0.25">
      <c r="A987" s="53" t="s">
        <v>943</v>
      </c>
      <c r="B987" s="7" t="str" cm="1">
        <f t="array" ref="B987">ProcessN2(S987,A987,C987)</f>
        <v>SP00441_TM</v>
      </c>
      <c r="C987" s="7" t="s">
        <v>1032</v>
      </c>
      <c r="D987" s="52" t="str">
        <f t="shared" si="120"/>
        <v>Equestro kishasvédős szintetikus bárányszőrös heveder</v>
      </c>
      <c r="E987" s="52" t="s">
        <v>2834</v>
      </c>
      <c r="F987" s="52" t="str">
        <f t="shared" si="121"/>
        <v>Jumping girth with synthetic lambskin</v>
      </c>
      <c r="G987" s="52" t="s">
        <v>2959</v>
      </c>
      <c r="H987" s="116" t="str">
        <f t="shared" si="122"/>
        <v>Equestro</v>
      </c>
      <c r="I987" s="35" t="s">
        <v>3000</v>
      </c>
      <c r="J987" s="53" t="str">
        <f t="shared" si="123"/>
        <v>Lófelszerelés</v>
      </c>
      <c r="K987" s="53" t="s">
        <v>3007</v>
      </c>
      <c r="L987" s="53" t="str">
        <f t="shared" si="124"/>
        <v>Nyereg és tartozékai</v>
      </c>
      <c r="M987" s="53" t="s">
        <v>3008</v>
      </c>
      <c r="N987" s="35" t="str">
        <f t="shared" si="125"/>
        <v>Heveder</v>
      </c>
      <c r="O987" s="35" t="s">
        <v>3009</v>
      </c>
      <c r="P987" s="82" t="str">
        <f t="shared" si="126"/>
        <v>Hasvédős heveder</v>
      </c>
      <c r="Q987" s="82" t="s">
        <v>3012</v>
      </c>
      <c r="R987" s="50" t="s">
        <v>3187</v>
      </c>
      <c r="S987" s="35" t="s">
        <v>2223</v>
      </c>
      <c r="T987" s="34">
        <v>0</v>
      </c>
      <c r="U987" s="35">
        <v>169.5</v>
      </c>
      <c r="V987" s="1" t="s">
        <v>2603</v>
      </c>
      <c r="W987" s="50">
        <v>1</v>
      </c>
      <c r="X987" s="35" t="str">
        <f>IFERROR(
    IF(ISNUMBER(MATCH(TRIM(CLEAN(SUBSTITUTE(SUBSTITUTE(Y987, CHAR(13), ""), CHAR(10), " "))), sizeList!A:A, 0)),
        INDEX(sizeList!B:B, MATCH(TRIM(CLEAN(SUBSTITUTE(SUBSTITUTE(Y987, CHAR(13), ""), CHAR(10), " "))), sizeList!A:A, 0)),
        IF(ISNUMBER(MATCH(Y987, sizeList!A:A, 0)),
            INDEX(sizeList!B:B, MATCH(Y987, sizeList!A:A, 0)),
            IF(ISNUMBER(MATCH(TRIM(CLEAN(SUBSTITUTE(SUBSTITUTE(Y987, CHAR(13), ""), CHAR(10), " "))), sizeList!B:B, 0)),
                INDEX(sizeList!B:B, MATCH(TRIM(CLEAN(SUBSTITUTE(SUBSTITUTE(Y987, CHAR(13), ""), CHAR(10), " "))), sizeList!B:B, 0)),
                IF(ISNUMBER(MATCH(Y987, sizeList!B:B, 0)),
                    INDEX(sizeList!B:B, MATCH(Y987, sizeList!B:B, 0)),
                    "")
            )
        )
    ),
    ""
)</f>
        <v>150 cm</v>
      </c>
      <c r="Y987" s="35" t="s">
        <v>846</v>
      </c>
      <c r="Z987" s="35" t="s">
        <v>2605</v>
      </c>
      <c r="AA987" s="117" t="str">
        <f t="shared" si="127"/>
        <v>DARK BROWN</v>
      </c>
      <c r="AB987" s="7" t="str">
        <f>IF(AA987="", "", IFERROR(VLOOKUP(AA987, colorList!A:B,2,FALSE),""))</f>
        <v>sötétbarna</v>
      </c>
      <c r="AC987" s="7" t="str">
        <f>IF(Z987="", "", IFERROR(VLOOKUP(Z987, colorList!A:B,2,FALSE),""))</f>
        <v>sötétbarna</v>
      </c>
      <c r="AD987" s="7"/>
    </row>
    <row r="988" spans="1:30" ht="60" customHeight="1" x14ac:dyDescent="0.25">
      <c r="A988" s="53" t="s">
        <v>944</v>
      </c>
      <c r="B988" s="7" t="str" cm="1">
        <f t="array" ref="B988">ProcessN2(S988,A988,C988)</f>
        <v>SP00441</v>
      </c>
      <c r="C988" s="7">
        <v>100</v>
      </c>
      <c r="D988" s="52" t="str">
        <f t="shared" si="120"/>
        <v>Equestro csere bárányszőr kishasvédős hevederhez</v>
      </c>
      <c r="E988" s="52" t="s">
        <v>2835</v>
      </c>
      <c r="F988" s="52" t="str">
        <f t="shared" si="121"/>
        <v>Spare synthetic sheepskin for jumping girth</v>
      </c>
      <c r="G988" s="52" t="s">
        <v>2960</v>
      </c>
      <c r="H988" s="116" t="str">
        <f t="shared" si="122"/>
        <v>Equestro</v>
      </c>
      <c r="I988" s="35" t="s">
        <v>3000</v>
      </c>
      <c r="J988" s="53" t="str">
        <f t="shared" si="123"/>
        <v>Lófelszerelés</v>
      </c>
      <c r="K988" s="53" t="s">
        <v>3007</v>
      </c>
      <c r="L988" s="53" t="str">
        <f t="shared" si="124"/>
        <v>Nyereg és tartozékai</v>
      </c>
      <c r="M988" s="53" t="s">
        <v>3008</v>
      </c>
      <c r="N988" s="35" t="str">
        <f t="shared" si="125"/>
        <v>Heveder</v>
      </c>
      <c r="O988" s="35" t="s">
        <v>3009</v>
      </c>
      <c r="P988" s="82" t="str">
        <f t="shared" si="126"/>
        <v>Heveder kiegészítők</v>
      </c>
      <c r="Q988" s="82" t="s">
        <v>3013</v>
      </c>
      <c r="R988" s="55" t="s">
        <v>3188</v>
      </c>
      <c r="S988" s="35" t="s">
        <v>2224</v>
      </c>
      <c r="T988" s="34">
        <v>0</v>
      </c>
      <c r="U988" s="35">
        <v>85</v>
      </c>
      <c r="V988" s="1" t="s">
        <v>2603</v>
      </c>
      <c r="W988" s="55">
        <v>0.2</v>
      </c>
      <c r="X988" s="35" t="str">
        <f>IFERROR(
    IF(ISNUMBER(MATCH(TRIM(CLEAN(SUBSTITUTE(SUBSTITUTE(Y988, CHAR(13), ""), CHAR(10), " "))), sizeList!A:A, 0)),
        INDEX(sizeList!B:B, MATCH(TRIM(CLEAN(SUBSTITUTE(SUBSTITUTE(Y988, CHAR(13), ""), CHAR(10), " "))), sizeList!A:A, 0)),
        IF(ISNUMBER(MATCH(Y988, sizeList!A:A, 0)),
            INDEX(sizeList!B:B, MATCH(Y988, sizeList!A:A, 0)),
            IF(ISNUMBER(MATCH(TRIM(CLEAN(SUBSTITUTE(SUBSTITUTE(Y988, CHAR(13), ""), CHAR(10), " "))), sizeList!B:B, 0)),
                INDEX(sizeList!B:B, MATCH(TRIM(CLEAN(SUBSTITUTE(SUBSTITUTE(Y988, CHAR(13), ""), CHAR(10), " "))), sizeList!B:B, 0)),
                IF(ISNUMBER(MATCH(Y988, sizeList!B:B, 0)),
                    INDEX(sizeList!B:B, MATCH(Y988, sizeList!B:B, 0)),
                    "")
            )
        )
    ),
    ""
)</f>
        <v>100 cm</v>
      </c>
      <c r="Y988" s="35" t="s">
        <v>835</v>
      </c>
      <c r="Z988" s="35"/>
      <c r="AA988" s="117" t="str">
        <f t="shared" si="127"/>
        <v/>
      </c>
      <c r="AB988" s="7" t="str">
        <f>IF(AA988="", "", IFERROR(VLOOKUP(AA988, colorList!A:B,2,FALSE),""))</f>
        <v/>
      </c>
      <c r="AC988" s="7" t="str">
        <f>IF(Z988="", "", IFERROR(VLOOKUP(Z988, colorList!A:B,2,FALSE),""))</f>
        <v/>
      </c>
      <c r="AD988" s="7"/>
    </row>
    <row r="989" spans="1:30" ht="60" customHeight="1" x14ac:dyDescent="0.25">
      <c r="A989" s="53" t="s">
        <v>944</v>
      </c>
      <c r="B989" s="7" t="str" cm="1">
        <f t="array" ref="B989">ProcessN2(S989,A989,C989)</f>
        <v>SP00441</v>
      </c>
      <c r="C989" s="7">
        <v>105</v>
      </c>
      <c r="D989" s="52" t="str">
        <f t="shared" si="120"/>
        <v>Equestro csere bárányszőr kishasvédős hevederhez</v>
      </c>
      <c r="E989" s="52" t="s">
        <v>2835</v>
      </c>
      <c r="F989" s="52" t="str">
        <f t="shared" si="121"/>
        <v>Spare synthetic sheepskin for jumping girth</v>
      </c>
      <c r="G989" s="52" t="s">
        <v>2960</v>
      </c>
      <c r="H989" s="116" t="str">
        <f t="shared" si="122"/>
        <v>Equestro</v>
      </c>
      <c r="I989" s="35" t="s">
        <v>3000</v>
      </c>
      <c r="J989" s="53" t="str">
        <f t="shared" si="123"/>
        <v>Lófelszerelés</v>
      </c>
      <c r="K989" s="53" t="s">
        <v>3007</v>
      </c>
      <c r="L989" s="53" t="str">
        <f t="shared" si="124"/>
        <v>Nyereg és tartozékai</v>
      </c>
      <c r="M989" s="53" t="s">
        <v>3008</v>
      </c>
      <c r="N989" s="35" t="str">
        <f t="shared" si="125"/>
        <v>Heveder</v>
      </c>
      <c r="O989" s="35" t="s">
        <v>3009</v>
      </c>
      <c r="P989" s="82" t="str">
        <f t="shared" si="126"/>
        <v>Heveder kiegészítők</v>
      </c>
      <c r="Q989" s="82" t="s">
        <v>3013</v>
      </c>
      <c r="R989" s="50" t="s">
        <v>3188</v>
      </c>
      <c r="S989" s="35" t="s">
        <v>2225</v>
      </c>
      <c r="T989" s="34">
        <v>0</v>
      </c>
      <c r="U989" s="35">
        <v>85</v>
      </c>
      <c r="V989" s="1" t="s">
        <v>2603</v>
      </c>
      <c r="W989" s="55">
        <v>0.2</v>
      </c>
      <c r="X989" s="35" t="str">
        <f>IFERROR(
    IF(ISNUMBER(MATCH(TRIM(CLEAN(SUBSTITUTE(SUBSTITUTE(Y989, CHAR(13), ""), CHAR(10), " "))), sizeList!A:A, 0)),
        INDEX(sizeList!B:B, MATCH(TRIM(CLEAN(SUBSTITUTE(SUBSTITUTE(Y989, CHAR(13), ""), CHAR(10), " "))), sizeList!A:A, 0)),
        IF(ISNUMBER(MATCH(Y989, sizeList!A:A, 0)),
            INDEX(sizeList!B:B, MATCH(Y989, sizeList!A:A, 0)),
            IF(ISNUMBER(MATCH(TRIM(CLEAN(SUBSTITUTE(SUBSTITUTE(Y989, CHAR(13), ""), CHAR(10), " "))), sizeList!B:B, 0)),
                INDEX(sizeList!B:B, MATCH(TRIM(CLEAN(SUBSTITUTE(SUBSTITUTE(Y989, CHAR(13), ""), CHAR(10), " "))), sizeList!B:B, 0)),
                IF(ISNUMBER(MATCH(Y989, sizeList!B:B, 0)),
                    INDEX(sizeList!B:B, MATCH(Y989, sizeList!B:B, 0)),
                    "")
            )
        )
    ),
    ""
)</f>
        <v>105 cm</v>
      </c>
      <c r="Y989" s="35" t="s">
        <v>836</v>
      </c>
      <c r="Z989" s="35"/>
      <c r="AA989" s="117" t="str">
        <f t="shared" si="127"/>
        <v/>
      </c>
      <c r="AB989" s="7" t="str">
        <f>IF(AA989="", "", IFERROR(VLOOKUP(AA989, colorList!A:B,2,FALSE),""))</f>
        <v/>
      </c>
      <c r="AC989" s="7" t="str">
        <f>IF(Z989="", "", IFERROR(VLOOKUP(Z989, colorList!A:B,2,FALSE),""))</f>
        <v/>
      </c>
      <c r="AD989" s="7"/>
    </row>
    <row r="990" spans="1:30" ht="60" customHeight="1" x14ac:dyDescent="0.25">
      <c r="A990" s="53" t="s">
        <v>944</v>
      </c>
      <c r="B990" s="7" t="str" cm="1">
        <f t="array" ref="B990">ProcessN2(S990,A990,C990)</f>
        <v>SP00441</v>
      </c>
      <c r="C990" s="7">
        <v>110</v>
      </c>
      <c r="D990" s="52" t="str">
        <f t="shared" si="120"/>
        <v>Equestro csere bárányszőr kishasvédős hevederhez</v>
      </c>
      <c r="E990" s="52" t="s">
        <v>2835</v>
      </c>
      <c r="F990" s="52" t="str">
        <f t="shared" si="121"/>
        <v>Spare synthetic sheepskin for jumping girth</v>
      </c>
      <c r="G990" s="52" t="s">
        <v>2960</v>
      </c>
      <c r="H990" s="116" t="str">
        <f t="shared" si="122"/>
        <v>Equestro</v>
      </c>
      <c r="I990" s="35" t="s">
        <v>3000</v>
      </c>
      <c r="J990" s="53" t="str">
        <f t="shared" si="123"/>
        <v>Lófelszerelés</v>
      </c>
      <c r="K990" s="53" t="s">
        <v>3007</v>
      </c>
      <c r="L990" s="53" t="str">
        <f t="shared" si="124"/>
        <v>Nyereg és tartozékai</v>
      </c>
      <c r="M990" s="53" t="s">
        <v>3008</v>
      </c>
      <c r="N990" s="35" t="str">
        <f t="shared" si="125"/>
        <v>Heveder</v>
      </c>
      <c r="O990" s="35" t="s">
        <v>3009</v>
      </c>
      <c r="P990" s="82" t="str">
        <f t="shared" si="126"/>
        <v>Heveder kiegészítők</v>
      </c>
      <c r="Q990" s="82" t="s">
        <v>3013</v>
      </c>
      <c r="R990" s="50" t="s">
        <v>3188</v>
      </c>
      <c r="S990" s="35" t="s">
        <v>2226</v>
      </c>
      <c r="T990" s="34">
        <v>0</v>
      </c>
      <c r="U990" s="35">
        <v>85</v>
      </c>
      <c r="V990" s="1" t="s">
        <v>2603</v>
      </c>
      <c r="W990" s="55">
        <v>0.2</v>
      </c>
      <c r="X990" s="35" t="str">
        <f>IFERROR(
    IF(ISNUMBER(MATCH(TRIM(CLEAN(SUBSTITUTE(SUBSTITUTE(Y990, CHAR(13), ""), CHAR(10), " "))), sizeList!A:A, 0)),
        INDEX(sizeList!B:B, MATCH(TRIM(CLEAN(SUBSTITUTE(SUBSTITUTE(Y990, CHAR(13), ""), CHAR(10), " "))), sizeList!A:A, 0)),
        IF(ISNUMBER(MATCH(Y990, sizeList!A:A, 0)),
            INDEX(sizeList!B:B, MATCH(Y990, sizeList!A:A, 0)),
            IF(ISNUMBER(MATCH(TRIM(CLEAN(SUBSTITUTE(SUBSTITUTE(Y990, CHAR(13), ""), CHAR(10), " "))), sizeList!B:B, 0)),
                INDEX(sizeList!B:B, MATCH(TRIM(CLEAN(SUBSTITUTE(SUBSTITUTE(Y990, CHAR(13), ""), CHAR(10), " "))), sizeList!B:B, 0)),
                IF(ISNUMBER(MATCH(Y990, sizeList!B:B, 0)),
                    INDEX(sizeList!B:B, MATCH(Y990, sizeList!B:B, 0)),
                    "")
            )
        )
    ),
    ""
)</f>
        <v>110 cm</v>
      </c>
      <c r="Y990" s="35" t="s">
        <v>837</v>
      </c>
      <c r="Z990" s="35"/>
      <c r="AA990" s="117" t="str">
        <f t="shared" si="127"/>
        <v/>
      </c>
      <c r="AB990" s="7" t="str">
        <f>IF(AA990="", "", IFERROR(VLOOKUP(AA990, colorList!A:B,2,FALSE),""))</f>
        <v/>
      </c>
      <c r="AC990" s="7" t="str">
        <f>IF(Z990="", "", IFERROR(VLOOKUP(Z990, colorList!A:B,2,FALSE),""))</f>
        <v/>
      </c>
      <c r="AD990" s="7"/>
    </row>
    <row r="991" spans="1:30" ht="60" customHeight="1" x14ac:dyDescent="0.25">
      <c r="A991" s="79" t="s">
        <v>944</v>
      </c>
      <c r="B991" s="7" t="str" cm="1">
        <f t="array" ref="B991">ProcessN2(S991,A991,C991)</f>
        <v>SP00441</v>
      </c>
      <c r="C991" s="7">
        <v>115</v>
      </c>
      <c r="D991" s="80" t="str">
        <f t="shared" si="120"/>
        <v>Equestro csere bárányszőr kishasvédős hevederhez</v>
      </c>
      <c r="E991" s="80" t="s">
        <v>2835</v>
      </c>
      <c r="F991" s="52" t="str">
        <f t="shared" si="121"/>
        <v>Spare synthetic sheepskin for jumping girth</v>
      </c>
      <c r="G991" s="80" t="s">
        <v>2960</v>
      </c>
      <c r="H991" s="116" t="str">
        <f t="shared" si="122"/>
        <v>Equestro</v>
      </c>
      <c r="I991" s="35" t="s">
        <v>3000</v>
      </c>
      <c r="J991" s="53" t="str">
        <f t="shared" si="123"/>
        <v>Lófelszerelés</v>
      </c>
      <c r="K991" s="53" t="s">
        <v>3007</v>
      </c>
      <c r="L991" s="53" t="str">
        <f t="shared" si="124"/>
        <v>Nyereg és tartozékai</v>
      </c>
      <c r="M991" s="53" t="s">
        <v>3008</v>
      </c>
      <c r="N991" s="35" t="str">
        <f t="shared" si="125"/>
        <v>Heveder</v>
      </c>
      <c r="O991" s="35" t="s">
        <v>3009</v>
      </c>
      <c r="P991" s="82" t="str">
        <f t="shared" si="126"/>
        <v>Heveder kiegészítők</v>
      </c>
      <c r="Q991" s="82" t="s">
        <v>3013</v>
      </c>
      <c r="R991" s="50" t="s">
        <v>3188</v>
      </c>
      <c r="S991" s="35" t="s">
        <v>2227</v>
      </c>
      <c r="T991" s="34">
        <v>0</v>
      </c>
      <c r="U991" s="35">
        <v>85</v>
      </c>
      <c r="V991" s="1" t="s">
        <v>2603</v>
      </c>
      <c r="W991" s="55">
        <v>0.2</v>
      </c>
      <c r="X991" s="35" t="str">
        <f>IFERROR(
    IF(ISNUMBER(MATCH(TRIM(CLEAN(SUBSTITUTE(SUBSTITUTE(Y991, CHAR(13), ""), CHAR(10), " "))), sizeList!A:A, 0)),
        INDEX(sizeList!B:B, MATCH(TRIM(CLEAN(SUBSTITUTE(SUBSTITUTE(Y991, CHAR(13), ""), CHAR(10), " "))), sizeList!A:A, 0)),
        IF(ISNUMBER(MATCH(Y991, sizeList!A:A, 0)),
            INDEX(sizeList!B:B, MATCH(Y991, sizeList!A:A, 0)),
            IF(ISNUMBER(MATCH(TRIM(CLEAN(SUBSTITUTE(SUBSTITUTE(Y991, CHAR(13), ""), CHAR(10), " "))), sizeList!B:B, 0)),
                INDEX(sizeList!B:B, MATCH(TRIM(CLEAN(SUBSTITUTE(SUBSTITUTE(Y991, CHAR(13), ""), CHAR(10), " "))), sizeList!B:B, 0)),
                IF(ISNUMBER(MATCH(Y991, sizeList!B:B, 0)),
                    INDEX(sizeList!B:B, MATCH(Y991, sizeList!B:B, 0)),
                    "")
            )
        )
    ),
    ""
)</f>
        <v>115 cm</v>
      </c>
      <c r="Y991" s="35" t="s">
        <v>838</v>
      </c>
      <c r="Z991" s="35"/>
      <c r="AA991" s="117" t="str">
        <f t="shared" si="127"/>
        <v/>
      </c>
      <c r="AB991" s="7" t="str">
        <f>IF(AA991="", "", IFERROR(VLOOKUP(AA991, colorList!A:B,2,FALSE),""))</f>
        <v/>
      </c>
      <c r="AC991" s="7" t="str">
        <f>IF(Z991="", "", IFERROR(VLOOKUP(Z991, colorList!A:B,2,FALSE),""))</f>
        <v/>
      </c>
      <c r="AD991" s="7"/>
    </row>
    <row r="992" spans="1:30" ht="60" customHeight="1" x14ac:dyDescent="0.25">
      <c r="A992" s="53" t="s">
        <v>944</v>
      </c>
      <c r="B992" s="7" t="str" cm="1">
        <f t="array" ref="B992">ProcessN2(S992,A992,C992)</f>
        <v>SP00441</v>
      </c>
      <c r="C992" s="7">
        <v>120</v>
      </c>
      <c r="D992" s="52" t="str">
        <f t="shared" si="120"/>
        <v>Equestro csere bárányszőr kishasvédős hevederhez</v>
      </c>
      <c r="E992" s="52" t="s">
        <v>2835</v>
      </c>
      <c r="F992" s="52" t="str">
        <f t="shared" si="121"/>
        <v>Spare synthetic sheepskin for jumping girth</v>
      </c>
      <c r="G992" s="52" t="s">
        <v>2960</v>
      </c>
      <c r="H992" s="116" t="str">
        <f t="shared" si="122"/>
        <v>Equestro</v>
      </c>
      <c r="I992" s="35" t="s">
        <v>3000</v>
      </c>
      <c r="J992" s="53" t="str">
        <f t="shared" si="123"/>
        <v>Lófelszerelés</v>
      </c>
      <c r="K992" s="53" t="s">
        <v>3007</v>
      </c>
      <c r="L992" s="53" t="str">
        <f t="shared" si="124"/>
        <v>Nyereg és tartozékai</v>
      </c>
      <c r="M992" s="53" t="s">
        <v>3008</v>
      </c>
      <c r="N992" s="35" t="str">
        <f t="shared" si="125"/>
        <v>Heveder</v>
      </c>
      <c r="O992" s="35" t="s">
        <v>3009</v>
      </c>
      <c r="P992" s="53" t="str">
        <f t="shared" si="126"/>
        <v>Heveder kiegészítők</v>
      </c>
      <c r="Q992" s="53" t="s">
        <v>3013</v>
      </c>
      <c r="R992" s="50" t="s">
        <v>3188</v>
      </c>
      <c r="S992" s="35" t="s">
        <v>2228</v>
      </c>
      <c r="T992" s="34">
        <v>0</v>
      </c>
      <c r="U992" s="35">
        <v>85</v>
      </c>
      <c r="V992" s="1" t="s">
        <v>2603</v>
      </c>
      <c r="W992" s="55">
        <v>0.2</v>
      </c>
      <c r="X992" s="35" t="str">
        <f>IFERROR(
    IF(ISNUMBER(MATCH(TRIM(CLEAN(SUBSTITUTE(SUBSTITUTE(Y992, CHAR(13), ""), CHAR(10), " "))), sizeList!A:A, 0)),
        INDEX(sizeList!B:B, MATCH(TRIM(CLEAN(SUBSTITUTE(SUBSTITUTE(Y992, CHAR(13), ""), CHAR(10), " "))), sizeList!A:A, 0)),
        IF(ISNUMBER(MATCH(Y992, sizeList!A:A, 0)),
            INDEX(sizeList!B:B, MATCH(Y992, sizeList!A:A, 0)),
            IF(ISNUMBER(MATCH(TRIM(CLEAN(SUBSTITUTE(SUBSTITUTE(Y992, CHAR(13), ""), CHAR(10), " "))), sizeList!B:B, 0)),
                INDEX(sizeList!B:B, MATCH(TRIM(CLEAN(SUBSTITUTE(SUBSTITUTE(Y992, CHAR(13), ""), CHAR(10), " "))), sizeList!B:B, 0)),
                IF(ISNUMBER(MATCH(Y992, sizeList!B:B, 0)),
                    INDEX(sizeList!B:B, MATCH(Y992, sizeList!B:B, 0)),
                    "")
            )
        )
    ),
    ""
)</f>
        <v>120 cm</v>
      </c>
      <c r="Y992" s="35" t="s">
        <v>840</v>
      </c>
      <c r="Z992" s="35"/>
      <c r="AA992" s="117" t="str">
        <f t="shared" si="127"/>
        <v/>
      </c>
      <c r="AB992" s="7" t="str">
        <f>IF(AA992="", "", IFERROR(VLOOKUP(AA992, colorList!A:B,2,FALSE),""))</f>
        <v/>
      </c>
      <c r="AC992" s="7" t="str">
        <f>IF(Z992="", "", IFERROR(VLOOKUP(Z992, colorList!A:B,2,FALSE),""))</f>
        <v/>
      </c>
      <c r="AD992" s="7"/>
    </row>
    <row r="993" spans="1:30" ht="60" customHeight="1" x14ac:dyDescent="0.25">
      <c r="A993" s="53" t="s">
        <v>944</v>
      </c>
      <c r="B993" s="7" t="str" cm="1">
        <f t="array" ref="B993">ProcessN2(S993,A993,C993)</f>
        <v>SP00441</v>
      </c>
      <c r="C993" s="7">
        <v>125</v>
      </c>
      <c r="D993" s="52" t="str">
        <f t="shared" si="120"/>
        <v>Equestro csere bárányszőr kishasvédős hevederhez</v>
      </c>
      <c r="E993" s="52" t="s">
        <v>2835</v>
      </c>
      <c r="F993" s="52" t="str">
        <f t="shared" si="121"/>
        <v>Spare synthetic sheepskin for jumping girth</v>
      </c>
      <c r="G993" s="52" t="s">
        <v>2960</v>
      </c>
      <c r="H993" s="116" t="str">
        <f t="shared" si="122"/>
        <v>Equestro</v>
      </c>
      <c r="I993" s="35" t="s">
        <v>3000</v>
      </c>
      <c r="J993" s="53" t="str">
        <f t="shared" si="123"/>
        <v>Lófelszerelés</v>
      </c>
      <c r="K993" s="53" t="s">
        <v>3007</v>
      </c>
      <c r="L993" s="53" t="str">
        <f t="shared" si="124"/>
        <v>Nyereg és tartozékai</v>
      </c>
      <c r="M993" s="53" t="s">
        <v>3008</v>
      </c>
      <c r="N993" s="35" t="str">
        <f t="shared" si="125"/>
        <v>Heveder</v>
      </c>
      <c r="O993" s="35" t="s">
        <v>3009</v>
      </c>
      <c r="P993" s="53" t="str">
        <f t="shared" si="126"/>
        <v>Heveder kiegészítők</v>
      </c>
      <c r="Q993" s="53" t="s">
        <v>3013</v>
      </c>
      <c r="R993" s="50" t="s">
        <v>3188</v>
      </c>
      <c r="S993" s="35" t="s">
        <v>2229</v>
      </c>
      <c r="T993" s="34">
        <v>0</v>
      </c>
      <c r="U993" s="35">
        <v>85</v>
      </c>
      <c r="V993" s="1" t="s">
        <v>2603</v>
      </c>
      <c r="W993" s="55">
        <v>0.2</v>
      </c>
      <c r="X993" s="35" t="str">
        <f>IFERROR(
    IF(ISNUMBER(MATCH(TRIM(CLEAN(SUBSTITUTE(SUBSTITUTE(Y993, CHAR(13), ""), CHAR(10), " "))), sizeList!A:A, 0)),
        INDEX(sizeList!B:B, MATCH(TRIM(CLEAN(SUBSTITUTE(SUBSTITUTE(Y993, CHAR(13), ""), CHAR(10), " "))), sizeList!A:A, 0)),
        IF(ISNUMBER(MATCH(Y993, sizeList!A:A, 0)),
            INDEX(sizeList!B:B, MATCH(Y993, sizeList!A:A, 0)),
            IF(ISNUMBER(MATCH(TRIM(CLEAN(SUBSTITUTE(SUBSTITUTE(Y993, CHAR(13), ""), CHAR(10), " "))), sizeList!B:B, 0)),
                INDEX(sizeList!B:B, MATCH(TRIM(CLEAN(SUBSTITUTE(SUBSTITUTE(Y993, CHAR(13), ""), CHAR(10), " "))), sizeList!B:B, 0)),
                IF(ISNUMBER(MATCH(Y993, sizeList!B:B, 0)),
                    INDEX(sizeList!B:B, MATCH(Y993, sizeList!B:B, 0)),
                    "")
            )
        )
    ),
    ""
)</f>
        <v>125 cm</v>
      </c>
      <c r="Y993" s="35" t="s">
        <v>841</v>
      </c>
      <c r="Z993" s="35"/>
      <c r="AA993" s="117" t="str">
        <f t="shared" si="127"/>
        <v/>
      </c>
      <c r="AB993" s="7" t="str">
        <f>IF(AA993="", "", IFERROR(VLOOKUP(AA993, colorList!A:B,2,FALSE),""))</f>
        <v/>
      </c>
      <c r="AC993" s="7" t="str">
        <f>IF(Z993="", "", IFERROR(VLOOKUP(Z993, colorList!A:B,2,FALSE),""))</f>
        <v/>
      </c>
      <c r="AD993" s="7"/>
    </row>
    <row r="994" spans="1:30" ht="60" customHeight="1" x14ac:dyDescent="0.25">
      <c r="A994" s="51" t="s">
        <v>944</v>
      </c>
      <c r="B994" s="7" t="str" cm="1">
        <f t="array" ref="B994">ProcessN2(S994,A994,C994)</f>
        <v>SP00441</v>
      </c>
      <c r="C994" s="7">
        <v>130</v>
      </c>
      <c r="D994" s="83" t="str">
        <f t="shared" si="120"/>
        <v>Equestro csere bárányszőr kishasvédős hevederhez</v>
      </c>
      <c r="E994" s="83" t="s">
        <v>2835</v>
      </c>
      <c r="F994" s="52" t="str">
        <f t="shared" si="121"/>
        <v>Spare synthetic sheepskin for jumping girth</v>
      </c>
      <c r="G994" s="83" t="s">
        <v>2960</v>
      </c>
      <c r="H994" s="116" t="str">
        <f t="shared" si="122"/>
        <v>Equestro</v>
      </c>
      <c r="I994" s="35" t="s">
        <v>3000</v>
      </c>
      <c r="J994" s="53" t="str">
        <f t="shared" si="123"/>
        <v>Lófelszerelés</v>
      </c>
      <c r="K994" s="53" t="s">
        <v>3007</v>
      </c>
      <c r="L994" s="53" t="str">
        <f t="shared" si="124"/>
        <v>Nyereg és tartozékai</v>
      </c>
      <c r="M994" s="53" t="s">
        <v>3008</v>
      </c>
      <c r="N994" s="35" t="str">
        <f t="shared" si="125"/>
        <v>Heveder</v>
      </c>
      <c r="O994" s="35" t="s">
        <v>3009</v>
      </c>
      <c r="P994" s="82" t="str">
        <f t="shared" si="126"/>
        <v>Heveder kiegészítők</v>
      </c>
      <c r="Q994" s="82" t="s">
        <v>3013</v>
      </c>
      <c r="R994" s="50" t="s">
        <v>3188</v>
      </c>
      <c r="S994" s="35" t="s">
        <v>2230</v>
      </c>
      <c r="T994" s="34">
        <v>0</v>
      </c>
      <c r="U994" s="35">
        <v>85</v>
      </c>
      <c r="V994" s="1" t="s">
        <v>2603</v>
      </c>
      <c r="W994" s="55">
        <v>0.2</v>
      </c>
      <c r="X994" s="35" t="str">
        <f>IFERROR(
    IF(ISNUMBER(MATCH(TRIM(CLEAN(SUBSTITUTE(SUBSTITUTE(Y994, CHAR(13), ""), CHAR(10), " "))), sizeList!A:A, 0)),
        INDEX(sizeList!B:B, MATCH(TRIM(CLEAN(SUBSTITUTE(SUBSTITUTE(Y994, CHAR(13), ""), CHAR(10), " "))), sizeList!A:A, 0)),
        IF(ISNUMBER(MATCH(Y994, sizeList!A:A, 0)),
            INDEX(sizeList!B:B, MATCH(Y994, sizeList!A:A, 0)),
            IF(ISNUMBER(MATCH(TRIM(CLEAN(SUBSTITUTE(SUBSTITUTE(Y994, CHAR(13), ""), CHAR(10), " "))), sizeList!B:B, 0)),
                INDEX(sizeList!B:B, MATCH(TRIM(CLEAN(SUBSTITUTE(SUBSTITUTE(Y994, CHAR(13), ""), CHAR(10), " "))), sizeList!B:B, 0)),
                IF(ISNUMBER(MATCH(Y994, sizeList!B:B, 0)),
                    INDEX(sizeList!B:B, MATCH(Y994, sizeList!B:B, 0)),
                    "")
            )
        )
    ),
    ""
)</f>
        <v>130 cm</v>
      </c>
      <c r="Y994" s="35" t="s">
        <v>842</v>
      </c>
      <c r="Z994" s="35"/>
      <c r="AA994" s="117" t="str">
        <f t="shared" si="127"/>
        <v/>
      </c>
      <c r="AB994" s="7" t="str">
        <f>IF(AA994="", "", IFERROR(VLOOKUP(AA994, colorList!A:B,2,FALSE),""))</f>
        <v/>
      </c>
      <c r="AC994" s="7" t="str">
        <f>IF(Z994="", "", IFERROR(VLOOKUP(Z994, colorList!A:B,2,FALSE),""))</f>
        <v/>
      </c>
      <c r="AD994" s="7"/>
    </row>
    <row r="995" spans="1:30" ht="60" customHeight="1" x14ac:dyDescent="0.25">
      <c r="A995" s="53" t="s">
        <v>944</v>
      </c>
      <c r="B995" s="7" t="str" cm="1">
        <f t="array" ref="B995">ProcessN2(S995,A995,C995)</f>
        <v>SP00441</v>
      </c>
      <c r="C995" s="7">
        <v>135</v>
      </c>
      <c r="D995" s="83" t="str">
        <f t="shared" si="120"/>
        <v>Equestro csere bárányszőr kishasvédős hevederhez</v>
      </c>
      <c r="E995" s="83" t="s">
        <v>2835</v>
      </c>
      <c r="F995" s="52" t="str">
        <f t="shared" si="121"/>
        <v>Spare synthetic sheepskin for jumping girth</v>
      </c>
      <c r="G995" s="52" t="s">
        <v>2960</v>
      </c>
      <c r="H995" s="116" t="str">
        <f t="shared" si="122"/>
        <v>Equestro</v>
      </c>
      <c r="I995" s="35" t="s">
        <v>3000</v>
      </c>
      <c r="J995" s="53" t="str">
        <f t="shared" si="123"/>
        <v>Lófelszerelés</v>
      </c>
      <c r="K995" s="53" t="s">
        <v>3007</v>
      </c>
      <c r="L995" s="53" t="str">
        <f t="shared" si="124"/>
        <v>Nyereg és tartozékai</v>
      </c>
      <c r="M995" s="53" t="s">
        <v>3008</v>
      </c>
      <c r="N995" s="35" t="str">
        <f t="shared" si="125"/>
        <v>Heveder</v>
      </c>
      <c r="O995" s="35" t="s">
        <v>3009</v>
      </c>
      <c r="P995" s="82" t="str">
        <f t="shared" si="126"/>
        <v>Heveder kiegészítők</v>
      </c>
      <c r="Q995" s="82" t="s">
        <v>3013</v>
      </c>
      <c r="R995" s="50" t="s">
        <v>3188</v>
      </c>
      <c r="S995" s="35" t="s">
        <v>2231</v>
      </c>
      <c r="T995" s="34">
        <v>0</v>
      </c>
      <c r="U995" s="35">
        <v>85</v>
      </c>
      <c r="V995" s="1" t="s">
        <v>2603</v>
      </c>
      <c r="W995" s="55">
        <v>0.2</v>
      </c>
      <c r="X995" s="35" t="str">
        <f>IFERROR(
    IF(ISNUMBER(MATCH(TRIM(CLEAN(SUBSTITUTE(SUBSTITUTE(Y995, CHAR(13), ""), CHAR(10), " "))), sizeList!A:A, 0)),
        INDEX(sizeList!B:B, MATCH(TRIM(CLEAN(SUBSTITUTE(SUBSTITUTE(Y995, CHAR(13), ""), CHAR(10), " "))), sizeList!A:A, 0)),
        IF(ISNUMBER(MATCH(Y995, sizeList!A:A, 0)),
            INDEX(sizeList!B:B, MATCH(Y995, sizeList!A:A, 0)),
            IF(ISNUMBER(MATCH(TRIM(CLEAN(SUBSTITUTE(SUBSTITUTE(Y995, CHAR(13), ""), CHAR(10), " "))), sizeList!B:B, 0)),
                INDEX(sizeList!B:B, MATCH(TRIM(CLEAN(SUBSTITUTE(SUBSTITUTE(Y995, CHAR(13), ""), CHAR(10), " "))), sizeList!B:B, 0)),
                IF(ISNUMBER(MATCH(Y995, sizeList!B:B, 0)),
                    INDEX(sizeList!B:B, MATCH(Y995, sizeList!B:B, 0)),
                    "")
            )
        )
    ),
    ""
)</f>
        <v>135 cm</v>
      </c>
      <c r="Y995" s="35" t="s">
        <v>843</v>
      </c>
      <c r="Z995" s="35"/>
      <c r="AA995" s="117" t="str">
        <f t="shared" si="127"/>
        <v/>
      </c>
      <c r="AB995" s="7" t="str">
        <f>IF(AA995="", "", IFERROR(VLOOKUP(AA995, colorList!A:B,2,FALSE),""))</f>
        <v/>
      </c>
      <c r="AC995" s="7" t="str">
        <f>IF(Z995="", "", IFERROR(VLOOKUP(Z995, colorList!A:B,2,FALSE),""))</f>
        <v/>
      </c>
      <c r="AD995" s="7"/>
    </row>
    <row r="996" spans="1:30" ht="60" customHeight="1" x14ac:dyDescent="0.25">
      <c r="A996" s="53" t="s">
        <v>944</v>
      </c>
      <c r="B996" s="7" t="str" cm="1">
        <f t="array" ref="B996">ProcessN2(S996,A996,C996)</f>
        <v>SP00441</v>
      </c>
      <c r="C996" s="7">
        <v>140</v>
      </c>
      <c r="D996" s="83" t="str">
        <f t="shared" si="120"/>
        <v>Equestro csere bárányszőr kishasvédős hevederhez</v>
      </c>
      <c r="E996" s="83" t="s">
        <v>2835</v>
      </c>
      <c r="F996" s="52" t="str">
        <f t="shared" si="121"/>
        <v>Spare synthetic sheepskin for jumping girth</v>
      </c>
      <c r="G996" s="52" t="s">
        <v>2960</v>
      </c>
      <c r="H996" s="116" t="str">
        <f t="shared" si="122"/>
        <v>Equestro</v>
      </c>
      <c r="I996" s="35" t="s">
        <v>3000</v>
      </c>
      <c r="J996" s="53" t="str">
        <f t="shared" si="123"/>
        <v>Lófelszerelés</v>
      </c>
      <c r="K996" s="53" t="s">
        <v>3007</v>
      </c>
      <c r="L996" s="53" t="str">
        <f t="shared" si="124"/>
        <v>Nyereg és tartozékai</v>
      </c>
      <c r="M996" s="53" t="s">
        <v>3008</v>
      </c>
      <c r="N996" s="35" t="str">
        <f t="shared" si="125"/>
        <v>Heveder</v>
      </c>
      <c r="O996" s="35" t="s">
        <v>3009</v>
      </c>
      <c r="P996" s="53" t="str">
        <f t="shared" si="126"/>
        <v>Heveder kiegészítők</v>
      </c>
      <c r="Q996" s="53" t="s">
        <v>3013</v>
      </c>
      <c r="R996" s="50" t="s">
        <v>3188</v>
      </c>
      <c r="S996" s="35" t="s">
        <v>2232</v>
      </c>
      <c r="T996" s="34">
        <v>0</v>
      </c>
      <c r="U996" s="35">
        <v>85</v>
      </c>
      <c r="V996" s="1" t="s">
        <v>2603</v>
      </c>
      <c r="W996" s="55">
        <v>0.2</v>
      </c>
      <c r="X996" s="35" t="str">
        <f>IFERROR(
    IF(ISNUMBER(MATCH(TRIM(CLEAN(SUBSTITUTE(SUBSTITUTE(Y996, CHAR(13), ""), CHAR(10), " "))), sizeList!A:A, 0)),
        INDEX(sizeList!B:B, MATCH(TRIM(CLEAN(SUBSTITUTE(SUBSTITUTE(Y996, CHAR(13), ""), CHAR(10), " "))), sizeList!A:A, 0)),
        IF(ISNUMBER(MATCH(Y996, sizeList!A:A, 0)),
            INDEX(sizeList!B:B, MATCH(Y996, sizeList!A:A, 0)),
            IF(ISNUMBER(MATCH(TRIM(CLEAN(SUBSTITUTE(SUBSTITUTE(Y996, CHAR(13), ""), CHAR(10), " "))), sizeList!B:B, 0)),
                INDEX(sizeList!B:B, MATCH(TRIM(CLEAN(SUBSTITUTE(SUBSTITUTE(Y996, CHAR(13), ""), CHAR(10), " "))), sizeList!B:B, 0)),
                IF(ISNUMBER(MATCH(Y996, sizeList!B:B, 0)),
                    INDEX(sizeList!B:B, MATCH(Y996, sizeList!B:B, 0)),
                    "")
            )
        )
    ),
    ""
)</f>
        <v>140 cm</v>
      </c>
      <c r="Y996" s="35" t="s">
        <v>844</v>
      </c>
      <c r="Z996" s="35"/>
      <c r="AA996" s="117" t="str">
        <f t="shared" si="127"/>
        <v/>
      </c>
      <c r="AB996" s="7" t="str">
        <f>IF(AA996="", "", IFERROR(VLOOKUP(AA996, colorList!A:B,2,FALSE),""))</f>
        <v/>
      </c>
      <c r="AC996" s="7" t="str">
        <f>IF(Z996="", "", IFERROR(VLOOKUP(Z996, colorList!A:B,2,FALSE),""))</f>
        <v/>
      </c>
      <c r="AD996" s="7"/>
    </row>
    <row r="997" spans="1:30" ht="60" customHeight="1" x14ac:dyDescent="0.25">
      <c r="A997" s="53" t="s">
        <v>944</v>
      </c>
      <c r="B997" s="7" t="str" cm="1">
        <f t="array" ref="B997">ProcessN2(S997,A997,C997)</f>
        <v>SP00441</v>
      </c>
      <c r="C997" s="7">
        <v>145</v>
      </c>
      <c r="D997" s="52" t="str">
        <f t="shared" si="120"/>
        <v>Equestro csere bárányszőr kishasvédős hevederhez</v>
      </c>
      <c r="E997" s="52" t="s">
        <v>2835</v>
      </c>
      <c r="F997" s="52" t="str">
        <f t="shared" si="121"/>
        <v>Spare synthetic sheepskin for jumping girth</v>
      </c>
      <c r="G997" s="52" t="s">
        <v>2960</v>
      </c>
      <c r="H997" s="116" t="str">
        <f t="shared" si="122"/>
        <v>Equestro</v>
      </c>
      <c r="I997" s="35" t="s">
        <v>3000</v>
      </c>
      <c r="J997" s="53" t="str">
        <f t="shared" si="123"/>
        <v>Lófelszerelés</v>
      </c>
      <c r="K997" s="53" t="s">
        <v>3007</v>
      </c>
      <c r="L997" s="53" t="str">
        <f t="shared" si="124"/>
        <v>Nyereg és tartozékai</v>
      </c>
      <c r="M997" s="53" t="s">
        <v>3008</v>
      </c>
      <c r="N997" s="35" t="str">
        <f t="shared" si="125"/>
        <v>Heveder</v>
      </c>
      <c r="O997" s="35" t="s">
        <v>3009</v>
      </c>
      <c r="P997" s="82" t="str">
        <f t="shared" si="126"/>
        <v>Heveder kiegészítők</v>
      </c>
      <c r="Q997" s="82" t="s">
        <v>3013</v>
      </c>
      <c r="R997" s="50" t="s">
        <v>3188</v>
      </c>
      <c r="S997" s="35" t="s">
        <v>2233</v>
      </c>
      <c r="T997" s="34">
        <v>0</v>
      </c>
      <c r="U997" s="35">
        <v>85</v>
      </c>
      <c r="V997" s="1" t="s">
        <v>2603</v>
      </c>
      <c r="W997" s="55">
        <v>0.2</v>
      </c>
      <c r="X997" s="35" t="str">
        <f>IFERROR(
    IF(ISNUMBER(MATCH(TRIM(CLEAN(SUBSTITUTE(SUBSTITUTE(Y997, CHAR(13), ""), CHAR(10), " "))), sizeList!A:A, 0)),
        INDEX(sizeList!B:B, MATCH(TRIM(CLEAN(SUBSTITUTE(SUBSTITUTE(Y997, CHAR(13), ""), CHAR(10), " "))), sizeList!A:A, 0)),
        IF(ISNUMBER(MATCH(Y997, sizeList!A:A, 0)),
            INDEX(sizeList!B:B, MATCH(Y997, sizeList!A:A, 0)),
            IF(ISNUMBER(MATCH(TRIM(CLEAN(SUBSTITUTE(SUBSTITUTE(Y997, CHAR(13), ""), CHAR(10), " "))), sizeList!B:B, 0)),
                INDEX(sizeList!B:B, MATCH(TRIM(CLEAN(SUBSTITUTE(SUBSTITUTE(Y997, CHAR(13), ""), CHAR(10), " "))), sizeList!B:B, 0)),
                IF(ISNUMBER(MATCH(Y997, sizeList!B:B, 0)),
                    INDEX(sizeList!B:B, MATCH(Y997, sizeList!B:B, 0)),
                    "")
            )
        )
    ),
    ""
)</f>
        <v>145 cm</v>
      </c>
      <c r="Y997" s="35" t="s">
        <v>845</v>
      </c>
      <c r="Z997" s="35"/>
      <c r="AA997" s="117" t="str">
        <f t="shared" si="127"/>
        <v/>
      </c>
      <c r="AB997" s="7" t="str">
        <f>IF(AA997="", "", IFERROR(VLOOKUP(AA997, colorList!A:B,2,FALSE),""))</f>
        <v/>
      </c>
      <c r="AC997" s="7" t="str">
        <f>IF(Z997="", "", IFERROR(VLOOKUP(Z997, colorList!A:B,2,FALSE),""))</f>
        <v/>
      </c>
      <c r="AD997" s="7"/>
    </row>
    <row r="998" spans="1:30" ht="60" customHeight="1" x14ac:dyDescent="0.25">
      <c r="A998" s="53" t="s">
        <v>944</v>
      </c>
      <c r="B998" s="7" t="str" cm="1">
        <f t="array" ref="B998">ProcessN2(S998,A998,C998)</f>
        <v>SP00441</v>
      </c>
      <c r="C998" s="7">
        <v>150</v>
      </c>
      <c r="D998" s="52" t="str">
        <f t="shared" si="120"/>
        <v>Equestro csere bárányszőr kishasvédős hevederhez</v>
      </c>
      <c r="E998" s="52" t="s">
        <v>2835</v>
      </c>
      <c r="F998" s="52" t="str">
        <f t="shared" si="121"/>
        <v>Spare synthetic sheepskin for jumping girth</v>
      </c>
      <c r="G998" s="52" t="s">
        <v>2960</v>
      </c>
      <c r="H998" s="116" t="str">
        <f t="shared" si="122"/>
        <v>Equestro</v>
      </c>
      <c r="I998" s="35" t="s">
        <v>3000</v>
      </c>
      <c r="J998" s="53" t="str">
        <f t="shared" si="123"/>
        <v>Lófelszerelés</v>
      </c>
      <c r="K998" s="53" t="s">
        <v>3007</v>
      </c>
      <c r="L998" s="53" t="str">
        <f t="shared" si="124"/>
        <v>Nyereg és tartozékai</v>
      </c>
      <c r="M998" s="53" t="s">
        <v>3008</v>
      </c>
      <c r="N998" s="35" t="str">
        <f t="shared" si="125"/>
        <v>Heveder</v>
      </c>
      <c r="O998" s="35" t="s">
        <v>3009</v>
      </c>
      <c r="P998" s="82" t="str">
        <f t="shared" si="126"/>
        <v>Heveder kiegészítők</v>
      </c>
      <c r="Q998" s="82" t="s">
        <v>3013</v>
      </c>
      <c r="R998" s="50" t="s">
        <v>3188</v>
      </c>
      <c r="S998" s="35" t="s">
        <v>2234</v>
      </c>
      <c r="T998" s="34">
        <v>0</v>
      </c>
      <c r="U998" s="35">
        <v>85</v>
      </c>
      <c r="V998" s="1" t="s">
        <v>2603</v>
      </c>
      <c r="W998" s="55">
        <v>0.2</v>
      </c>
      <c r="X998" s="35" t="str">
        <f>IFERROR(
    IF(ISNUMBER(MATCH(TRIM(CLEAN(SUBSTITUTE(SUBSTITUTE(Y998, CHAR(13), ""), CHAR(10), " "))), sizeList!A:A, 0)),
        INDEX(sizeList!B:B, MATCH(TRIM(CLEAN(SUBSTITUTE(SUBSTITUTE(Y998, CHAR(13), ""), CHAR(10), " "))), sizeList!A:A, 0)),
        IF(ISNUMBER(MATCH(Y998, sizeList!A:A, 0)),
            INDEX(sizeList!B:B, MATCH(Y998, sizeList!A:A, 0)),
            IF(ISNUMBER(MATCH(TRIM(CLEAN(SUBSTITUTE(SUBSTITUTE(Y998, CHAR(13), ""), CHAR(10), " "))), sizeList!B:B, 0)),
                INDEX(sizeList!B:B, MATCH(TRIM(CLEAN(SUBSTITUTE(SUBSTITUTE(Y998, CHAR(13), ""), CHAR(10), " "))), sizeList!B:B, 0)),
                IF(ISNUMBER(MATCH(Y998, sizeList!B:B, 0)),
                    INDEX(sizeList!B:B, MATCH(Y998, sizeList!B:B, 0)),
                    "")
            )
        )
    ),
    ""
)</f>
        <v>150 cm</v>
      </c>
      <c r="Y998" s="35" t="s">
        <v>846</v>
      </c>
      <c r="Z998" s="35"/>
      <c r="AA998" s="117" t="str">
        <f t="shared" si="127"/>
        <v/>
      </c>
      <c r="AB998" s="7" t="str">
        <f>IF(AA998="", "", IFERROR(VLOOKUP(AA998, colorList!A:B,2,FALSE),""))</f>
        <v/>
      </c>
      <c r="AC998" s="7" t="str">
        <f>IF(Z998="", "", IFERROR(VLOOKUP(Z998, colorList!A:B,2,FALSE),""))</f>
        <v/>
      </c>
      <c r="AD998" s="7"/>
    </row>
    <row r="999" spans="1:30" ht="60" customHeight="1" x14ac:dyDescent="0.25">
      <c r="A999" s="53" t="s">
        <v>945</v>
      </c>
      <c r="B999" s="7" t="str" cm="1">
        <f t="array" ref="B999">ProcessN2(S999,A999,C999)</f>
        <v>SP00442A</v>
      </c>
      <c r="C999" s="7">
        <v>50</v>
      </c>
      <c r="D999" s="52" t="str">
        <f t="shared" si="120"/>
        <v>Equestro csere bárányszőr díjlovagló hevederhez</v>
      </c>
      <c r="E999" s="52" t="s">
        <v>2836</v>
      </c>
      <c r="F999" s="52" t="str">
        <f t="shared" si="121"/>
        <v>Spare synthetic sheepskin for dressage girth</v>
      </c>
      <c r="G999" s="52" t="s">
        <v>2961</v>
      </c>
      <c r="H999" s="116" t="str">
        <f t="shared" si="122"/>
        <v>Equestro</v>
      </c>
      <c r="I999" s="35" t="s">
        <v>3000</v>
      </c>
      <c r="J999" s="53" t="str">
        <f t="shared" si="123"/>
        <v>Lófelszerelés</v>
      </c>
      <c r="K999" s="53" t="s">
        <v>3007</v>
      </c>
      <c r="L999" s="53" t="str">
        <f t="shared" si="124"/>
        <v>Nyereg és tartozékai</v>
      </c>
      <c r="M999" s="53" t="s">
        <v>3008</v>
      </c>
      <c r="N999" s="35" t="str">
        <f t="shared" si="125"/>
        <v>Heveder</v>
      </c>
      <c r="O999" s="35" t="s">
        <v>3009</v>
      </c>
      <c r="P999" s="82" t="str">
        <f t="shared" si="126"/>
        <v>Heveder kiegészítők</v>
      </c>
      <c r="Q999" s="82" t="s">
        <v>3013</v>
      </c>
      <c r="R999" s="55" t="s">
        <v>3189</v>
      </c>
      <c r="S999" s="35" t="s">
        <v>2235</v>
      </c>
      <c r="T999" s="34">
        <v>0</v>
      </c>
      <c r="U999" s="35">
        <v>93.5</v>
      </c>
      <c r="V999" s="1" t="s">
        <v>2603</v>
      </c>
      <c r="W999" s="55">
        <v>0.2</v>
      </c>
      <c r="X999" s="35">
        <f>IFERROR(
    IF(ISNUMBER(MATCH(TRIM(CLEAN(SUBSTITUTE(SUBSTITUTE(Y999, CHAR(13), ""), CHAR(10), " "))), sizeList!A:A, 0)),
        INDEX(sizeList!B:B, MATCH(TRIM(CLEAN(SUBSTITUTE(SUBSTITUTE(Y999, CHAR(13), ""), CHAR(10), " "))), sizeList!A:A, 0)),
        IF(ISNUMBER(MATCH(Y999, sizeList!A:A, 0)),
            INDEX(sizeList!B:B, MATCH(Y999, sizeList!A:A, 0)),
            IF(ISNUMBER(MATCH(TRIM(CLEAN(SUBSTITUTE(SUBSTITUTE(Y999, CHAR(13), ""), CHAR(10), " "))), sizeList!B:B, 0)),
                INDEX(sizeList!B:B, MATCH(TRIM(CLEAN(SUBSTITUTE(SUBSTITUTE(Y999, CHAR(13), ""), CHAR(10), " "))), sizeList!B:B, 0)),
                IF(ISNUMBER(MATCH(Y999, sizeList!B:B, 0)),
                    INDEX(sizeList!B:B, MATCH(Y999, sizeList!B:B, 0)),
                    "")
            )
        )
    ),
    ""
)</f>
        <v>50</v>
      </c>
      <c r="Y999" s="35">
        <v>50</v>
      </c>
      <c r="Z999" s="35"/>
      <c r="AA999" s="117" t="str">
        <f t="shared" si="127"/>
        <v/>
      </c>
      <c r="AB999" s="7" t="str">
        <f>IF(AA999="", "", IFERROR(VLOOKUP(AA999, colorList!A:B,2,FALSE),""))</f>
        <v/>
      </c>
      <c r="AC999" s="7" t="str">
        <f>IF(Z999="", "", IFERROR(VLOOKUP(Z999, colorList!A:B,2,FALSE),""))</f>
        <v/>
      </c>
      <c r="AD999" s="7"/>
    </row>
    <row r="1000" spans="1:30" ht="60" customHeight="1" x14ac:dyDescent="0.25">
      <c r="A1000" s="53" t="s">
        <v>945</v>
      </c>
      <c r="B1000" s="7" t="str" cm="1">
        <f t="array" ref="B1000">ProcessN2(S1000,A1000,C1000)</f>
        <v>SP00442A</v>
      </c>
      <c r="C1000" s="7">
        <v>55</v>
      </c>
      <c r="D1000" s="52" t="str">
        <f t="shared" si="120"/>
        <v>Equestro csere bárányszőr díjlovagló hevederhez</v>
      </c>
      <c r="E1000" s="52" t="s">
        <v>2836</v>
      </c>
      <c r="F1000" s="52" t="str">
        <f t="shared" si="121"/>
        <v>Spare synthetic sheepskin for dressage girth</v>
      </c>
      <c r="G1000" s="52" t="s">
        <v>2961</v>
      </c>
      <c r="H1000" s="116" t="str">
        <f t="shared" si="122"/>
        <v>Equestro</v>
      </c>
      <c r="I1000" s="35" t="s">
        <v>3000</v>
      </c>
      <c r="J1000" s="53" t="str">
        <f t="shared" si="123"/>
        <v>Lófelszerelés</v>
      </c>
      <c r="K1000" s="53" t="s">
        <v>3007</v>
      </c>
      <c r="L1000" s="53" t="str">
        <f t="shared" si="124"/>
        <v>Nyereg és tartozékai</v>
      </c>
      <c r="M1000" s="53" t="s">
        <v>3008</v>
      </c>
      <c r="N1000" s="35" t="str">
        <f t="shared" si="125"/>
        <v>Heveder</v>
      </c>
      <c r="O1000" s="35" t="s">
        <v>3009</v>
      </c>
      <c r="P1000" s="82" t="str">
        <f t="shared" si="126"/>
        <v>Heveder kiegészítők</v>
      </c>
      <c r="Q1000" s="82" t="s">
        <v>3013</v>
      </c>
      <c r="R1000" s="55" t="s">
        <v>3189</v>
      </c>
      <c r="S1000" s="35" t="s">
        <v>2236</v>
      </c>
      <c r="T1000" s="34">
        <v>0</v>
      </c>
      <c r="U1000" s="35">
        <v>93.5</v>
      </c>
      <c r="V1000" s="1" t="s">
        <v>2603</v>
      </c>
      <c r="W1000" s="55">
        <v>0.2</v>
      </c>
      <c r="X1000" s="35">
        <f>IFERROR(
    IF(ISNUMBER(MATCH(TRIM(CLEAN(SUBSTITUTE(SUBSTITUTE(Y1000, CHAR(13), ""), CHAR(10), " "))), sizeList!A:A, 0)),
        INDEX(sizeList!B:B, MATCH(TRIM(CLEAN(SUBSTITUTE(SUBSTITUTE(Y1000, CHAR(13), ""), CHAR(10), " "))), sizeList!A:A, 0)),
        IF(ISNUMBER(MATCH(Y1000, sizeList!A:A, 0)),
            INDEX(sizeList!B:B, MATCH(Y1000, sizeList!A:A, 0)),
            IF(ISNUMBER(MATCH(TRIM(CLEAN(SUBSTITUTE(SUBSTITUTE(Y1000, CHAR(13), ""), CHAR(10), " "))), sizeList!B:B, 0)),
                INDEX(sizeList!B:B, MATCH(TRIM(CLEAN(SUBSTITUTE(SUBSTITUTE(Y1000, CHAR(13), ""), CHAR(10), " "))), sizeList!B:B, 0)),
                IF(ISNUMBER(MATCH(Y1000, sizeList!B:B, 0)),
                    INDEX(sizeList!B:B, MATCH(Y1000, sizeList!B:B, 0)),
                    "")
            )
        )
    ),
    ""
)</f>
        <v>55</v>
      </c>
      <c r="Y1000" s="35">
        <v>55</v>
      </c>
      <c r="Z1000" s="35"/>
      <c r="AA1000" s="117" t="str">
        <f t="shared" si="127"/>
        <v/>
      </c>
      <c r="AB1000" s="7" t="str">
        <f>IF(AA1000="", "", IFERROR(VLOOKUP(AA1000, colorList!A:B,2,FALSE),""))</f>
        <v/>
      </c>
      <c r="AC1000" s="7" t="str">
        <f>IF(Z1000="", "", IFERROR(VLOOKUP(Z1000, colorList!A:B,2,FALSE),""))</f>
        <v/>
      </c>
      <c r="AD1000" s="7"/>
    </row>
    <row r="1001" spans="1:30" ht="60" customHeight="1" x14ac:dyDescent="0.25">
      <c r="A1001" s="53" t="s">
        <v>945</v>
      </c>
      <c r="B1001" s="7" t="str" cm="1">
        <f t="array" ref="B1001">ProcessN2(S1001,A1001,C1001)</f>
        <v>SP00442A</v>
      </c>
      <c r="C1001" s="7">
        <v>60</v>
      </c>
      <c r="D1001" s="52" t="str">
        <f t="shared" si="120"/>
        <v>Equestro csere bárányszőr díjlovagló hevederhez</v>
      </c>
      <c r="E1001" s="52" t="s">
        <v>2836</v>
      </c>
      <c r="F1001" s="52" t="str">
        <f t="shared" si="121"/>
        <v>Spare synthetic sheepskin for dressage girth</v>
      </c>
      <c r="G1001" s="52" t="s">
        <v>2961</v>
      </c>
      <c r="H1001" s="116" t="str">
        <f t="shared" si="122"/>
        <v>Equestro</v>
      </c>
      <c r="I1001" s="35" t="s">
        <v>3000</v>
      </c>
      <c r="J1001" s="53" t="str">
        <f t="shared" si="123"/>
        <v>Lófelszerelés</v>
      </c>
      <c r="K1001" s="53" t="s">
        <v>3007</v>
      </c>
      <c r="L1001" s="53" t="str">
        <f t="shared" si="124"/>
        <v>Nyereg és tartozékai</v>
      </c>
      <c r="M1001" s="53" t="s">
        <v>3008</v>
      </c>
      <c r="N1001" s="35" t="str">
        <f t="shared" si="125"/>
        <v>Heveder</v>
      </c>
      <c r="O1001" s="35" t="s">
        <v>3009</v>
      </c>
      <c r="P1001" s="82" t="str">
        <f t="shared" si="126"/>
        <v>Heveder kiegészítők</v>
      </c>
      <c r="Q1001" s="82" t="s">
        <v>3013</v>
      </c>
      <c r="R1001" s="55" t="s">
        <v>3189</v>
      </c>
      <c r="S1001" s="35" t="s">
        <v>2237</v>
      </c>
      <c r="T1001" s="34">
        <v>0</v>
      </c>
      <c r="U1001" s="35">
        <v>93.5</v>
      </c>
      <c r="V1001" s="1" t="s">
        <v>2603</v>
      </c>
      <c r="W1001" s="55">
        <v>0.2</v>
      </c>
      <c r="X1001" s="35">
        <f>IFERROR(
    IF(ISNUMBER(MATCH(TRIM(CLEAN(SUBSTITUTE(SUBSTITUTE(Y1001, CHAR(13), ""), CHAR(10), " "))), sizeList!A:A, 0)),
        INDEX(sizeList!B:B, MATCH(TRIM(CLEAN(SUBSTITUTE(SUBSTITUTE(Y1001, CHAR(13), ""), CHAR(10), " "))), sizeList!A:A, 0)),
        IF(ISNUMBER(MATCH(Y1001, sizeList!A:A, 0)),
            INDEX(sizeList!B:B, MATCH(Y1001, sizeList!A:A, 0)),
            IF(ISNUMBER(MATCH(TRIM(CLEAN(SUBSTITUTE(SUBSTITUTE(Y1001, CHAR(13), ""), CHAR(10), " "))), sizeList!B:B, 0)),
                INDEX(sizeList!B:B, MATCH(TRIM(CLEAN(SUBSTITUTE(SUBSTITUTE(Y1001, CHAR(13), ""), CHAR(10), " "))), sizeList!B:B, 0)),
                IF(ISNUMBER(MATCH(Y1001, sizeList!B:B, 0)),
                    INDEX(sizeList!B:B, MATCH(Y1001, sizeList!B:B, 0)),
                    "")
            )
        )
    ),
    ""
)</f>
        <v>60</v>
      </c>
      <c r="Y1001" s="35">
        <v>60</v>
      </c>
      <c r="Z1001" s="35"/>
      <c r="AA1001" s="117" t="str">
        <f t="shared" si="127"/>
        <v/>
      </c>
      <c r="AB1001" s="7" t="str">
        <f>IF(AA1001="", "", IFERROR(VLOOKUP(AA1001, colorList!A:B,2,FALSE),""))</f>
        <v/>
      </c>
      <c r="AC1001" s="7" t="str">
        <f>IF(Z1001="", "", IFERROR(VLOOKUP(Z1001, colorList!A:B,2,FALSE),""))</f>
        <v/>
      </c>
      <c r="AD1001" s="7"/>
    </row>
    <row r="1002" spans="1:30" ht="60" customHeight="1" x14ac:dyDescent="0.25">
      <c r="A1002" s="53" t="s">
        <v>945</v>
      </c>
      <c r="B1002" s="7" t="str" cm="1">
        <f t="array" ref="B1002">ProcessN2(S1002,A1002,C1002)</f>
        <v>SP00442A</v>
      </c>
      <c r="C1002" s="7">
        <v>65</v>
      </c>
      <c r="D1002" s="52" t="str">
        <f t="shared" si="120"/>
        <v>Equestro csere bárányszőr díjlovagló hevederhez</v>
      </c>
      <c r="E1002" s="52" t="s">
        <v>2836</v>
      </c>
      <c r="F1002" s="52" t="str">
        <f t="shared" si="121"/>
        <v>Spare synthetic sheepskin for dressage girth</v>
      </c>
      <c r="G1002" s="52" t="s">
        <v>2961</v>
      </c>
      <c r="H1002" s="116" t="str">
        <f t="shared" si="122"/>
        <v>Equestro</v>
      </c>
      <c r="I1002" s="35" t="s">
        <v>3000</v>
      </c>
      <c r="J1002" s="53" t="str">
        <f t="shared" si="123"/>
        <v>Lófelszerelés</v>
      </c>
      <c r="K1002" s="53" t="s">
        <v>3007</v>
      </c>
      <c r="L1002" s="53" t="str">
        <f t="shared" si="124"/>
        <v>Nyereg és tartozékai</v>
      </c>
      <c r="M1002" s="53" t="s">
        <v>3008</v>
      </c>
      <c r="N1002" s="35" t="str">
        <f t="shared" si="125"/>
        <v>Heveder</v>
      </c>
      <c r="O1002" s="35" t="s">
        <v>3009</v>
      </c>
      <c r="P1002" s="82" t="str">
        <f t="shared" si="126"/>
        <v>Heveder kiegészítők</v>
      </c>
      <c r="Q1002" s="82" t="s">
        <v>3013</v>
      </c>
      <c r="R1002" s="55" t="s">
        <v>3189</v>
      </c>
      <c r="S1002" s="35" t="s">
        <v>2238</v>
      </c>
      <c r="T1002" s="34">
        <v>0</v>
      </c>
      <c r="U1002" s="35">
        <v>93.5</v>
      </c>
      <c r="V1002" s="1" t="s">
        <v>2603</v>
      </c>
      <c r="W1002" s="55">
        <v>0.2</v>
      </c>
      <c r="X1002" s="35" t="str">
        <f>IFERROR(
    IF(ISNUMBER(MATCH(TRIM(CLEAN(SUBSTITUTE(SUBSTITUTE(Y1002, CHAR(13), ""), CHAR(10), " "))), sizeList!A:A, 0)),
        INDEX(sizeList!B:B, MATCH(TRIM(CLEAN(SUBSTITUTE(SUBSTITUTE(Y1002, CHAR(13), ""), CHAR(10), " "))), sizeList!A:A, 0)),
        IF(ISNUMBER(MATCH(Y1002, sizeList!A:A, 0)),
            INDEX(sizeList!B:B, MATCH(Y1002, sizeList!A:A, 0)),
            IF(ISNUMBER(MATCH(TRIM(CLEAN(SUBSTITUTE(SUBSTITUTE(Y1002, CHAR(13), ""), CHAR(10), " "))), sizeList!B:B, 0)),
                INDEX(sizeList!B:B, MATCH(TRIM(CLEAN(SUBSTITUTE(SUBSTITUTE(Y1002, CHAR(13), ""), CHAR(10), " "))), sizeList!B:B, 0)),
                IF(ISNUMBER(MATCH(Y1002, sizeList!B:B, 0)),
                    INDEX(sizeList!B:B, MATCH(Y1002, sizeList!B:B, 0)),
                    "")
            )
        )
    ),
    ""
)</f>
        <v>65 cm</v>
      </c>
      <c r="Y1002" s="35" t="s">
        <v>849</v>
      </c>
      <c r="Z1002" s="35"/>
      <c r="AA1002" s="117" t="str">
        <f t="shared" si="127"/>
        <v/>
      </c>
      <c r="AB1002" s="7" t="str">
        <f>IF(AA1002="", "", IFERROR(VLOOKUP(AA1002, colorList!A:B,2,FALSE),""))</f>
        <v/>
      </c>
      <c r="AC1002" s="7" t="str">
        <f>IF(Z1002="", "", IFERROR(VLOOKUP(Z1002, colorList!A:B,2,FALSE),""))</f>
        <v/>
      </c>
      <c r="AD1002" s="7"/>
    </row>
    <row r="1003" spans="1:30" ht="60" customHeight="1" x14ac:dyDescent="0.25">
      <c r="A1003" s="53" t="s">
        <v>945</v>
      </c>
      <c r="B1003" s="7" t="str" cm="1">
        <f t="array" ref="B1003">ProcessN2(S1003,A1003,C1003)</f>
        <v>SP00442A</v>
      </c>
      <c r="C1003" s="7">
        <v>70</v>
      </c>
      <c r="D1003" s="52" t="str">
        <f t="shared" si="120"/>
        <v>Equestro csere bárányszőr díjlovagló hevederhez</v>
      </c>
      <c r="E1003" s="52" t="s">
        <v>2836</v>
      </c>
      <c r="F1003" s="52" t="str">
        <f t="shared" si="121"/>
        <v>Spare synthetic sheepskin for dressage girth</v>
      </c>
      <c r="G1003" s="52" t="s">
        <v>2961</v>
      </c>
      <c r="H1003" s="116" t="str">
        <f t="shared" si="122"/>
        <v>Equestro</v>
      </c>
      <c r="I1003" s="35" t="s">
        <v>3000</v>
      </c>
      <c r="J1003" s="53" t="str">
        <f t="shared" si="123"/>
        <v>Lófelszerelés</v>
      </c>
      <c r="K1003" s="53" t="s">
        <v>3007</v>
      </c>
      <c r="L1003" s="53" t="str">
        <f t="shared" si="124"/>
        <v>Nyereg és tartozékai</v>
      </c>
      <c r="M1003" s="53" t="s">
        <v>3008</v>
      </c>
      <c r="N1003" s="35" t="str">
        <f t="shared" si="125"/>
        <v>Heveder</v>
      </c>
      <c r="O1003" s="35" t="s">
        <v>3009</v>
      </c>
      <c r="P1003" s="82" t="str">
        <f t="shared" si="126"/>
        <v>Heveder kiegészítők</v>
      </c>
      <c r="Q1003" s="82" t="s">
        <v>3013</v>
      </c>
      <c r="R1003" s="55" t="s">
        <v>3189</v>
      </c>
      <c r="S1003" s="35" t="s">
        <v>2239</v>
      </c>
      <c r="T1003" s="34">
        <v>0</v>
      </c>
      <c r="U1003" s="35">
        <v>93.5</v>
      </c>
      <c r="V1003" s="1" t="s">
        <v>2603</v>
      </c>
      <c r="W1003" s="55">
        <v>0.2</v>
      </c>
      <c r="X1003" s="35" t="str">
        <f>IFERROR(
    IF(ISNUMBER(MATCH(TRIM(CLEAN(SUBSTITUTE(SUBSTITUTE(Y1003, CHAR(13), ""), CHAR(10), " "))), sizeList!A:A, 0)),
        INDEX(sizeList!B:B, MATCH(TRIM(CLEAN(SUBSTITUTE(SUBSTITUTE(Y1003, CHAR(13), ""), CHAR(10), " "))), sizeList!A:A, 0)),
        IF(ISNUMBER(MATCH(Y1003, sizeList!A:A, 0)),
            INDEX(sizeList!B:B, MATCH(Y1003, sizeList!A:A, 0)),
            IF(ISNUMBER(MATCH(TRIM(CLEAN(SUBSTITUTE(SUBSTITUTE(Y1003, CHAR(13), ""), CHAR(10), " "))), sizeList!B:B, 0)),
                INDEX(sizeList!B:B, MATCH(TRIM(CLEAN(SUBSTITUTE(SUBSTITUTE(Y1003, CHAR(13), ""), CHAR(10), " "))), sizeList!B:B, 0)),
                IF(ISNUMBER(MATCH(Y1003, sizeList!B:B, 0)),
                    INDEX(sizeList!B:B, MATCH(Y1003, sizeList!B:B, 0)),
                    "")
            )
        )
    ),
    ""
)</f>
        <v>70 cm</v>
      </c>
      <c r="Y1003" s="35" t="s">
        <v>850</v>
      </c>
      <c r="Z1003" s="35"/>
      <c r="AA1003" s="117" t="str">
        <f t="shared" si="127"/>
        <v/>
      </c>
      <c r="AB1003" s="7" t="str">
        <f>IF(AA1003="", "", IFERROR(VLOOKUP(AA1003, colorList!A:B,2,FALSE),""))</f>
        <v/>
      </c>
      <c r="AC1003" s="7" t="str">
        <f>IF(Z1003="", "", IFERROR(VLOOKUP(Z1003, colorList!A:B,2,FALSE),""))</f>
        <v/>
      </c>
      <c r="AD1003" s="7"/>
    </row>
    <row r="1004" spans="1:30" ht="60" customHeight="1" x14ac:dyDescent="0.25">
      <c r="A1004" s="53" t="s">
        <v>945</v>
      </c>
      <c r="B1004" s="7" t="str" cm="1">
        <f t="array" ref="B1004">ProcessN2(S1004,A1004,C1004)</f>
        <v>SP00442A</v>
      </c>
      <c r="C1004" s="7">
        <v>75</v>
      </c>
      <c r="D1004" s="52" t="str">
        <f t="shared" si="120"/>
        <v>Equestro csere bárányszőr díjlovagló hevederhez</v>
      </c>
      <c r="E1004" s="52" t="s">
        <v>2836</v>
      </c>
      <c r="F1004" s="52" t="str">
        <f t="shared" si="121"/>
        <v>Spare synthetic sheepskin for dressage girth</v>
      </c>
      <c r="G1004" s="52" t="s">
        <v>2961</v>
      </c>
      <c r="H1004" s="116" t="str">
        <f t="shared" si="122"/>
        <v>Equestro</v>
      </c>
      <c r="I1004" s="35" t="s">
        <v>3000</v>
      </c>
      <c r="J1004" s="53" t="str">
        <f t="shared" si="123"/>
        <v>Lófelszerelés</v>
      </c>
      <c r="K1004" s="53" t="s">
        <v>3007</v>
      </c>
      <c r="L1004" s="53" t="str">
        <f t="shared" si="124"/>
        <v>Nyereg és tartozékai</v>
      </c>
      <c r="M1004" s="53" t="s">
        <v>3008</v>
      </c>
      <c r="N1004" s="35" t="str">
        <f t="shared" si="125"/>
        <v>Heveder</v>
      </c>
      <c r="O1004" s="35" t="s">
        <v>3009</v>
      </c>
      <c r="P1004" s="82" t="str">
        <f t="shared" si="126"/>
        <v>Heveder kiegészítők</v>
      </c>
      <c r="Q1004" s="82" t="s">
        <v>3013</v>
      </c>
      <c r="R1004" s="55" t="s">
        <v>3189</v>
      </c>
      <c r="S1004" s="35" t="s">
        <v>2240</v>
      </c>
      <c r="T1004" s="34">
        <v>0</v>
      </c>
      <c r="U1004" s="35">
        <v>93.5</v>
      </c>
      <c r="V1004" s="1" t="s">
        <v>2603</v>
      </c>
      <c r="W1004" s="55">
        <v>0.2</v>
      </c>
      <c r="X1004" s="35" t="str">
        <f>IFERROR(
    IF(ISNUMBER(MATCH(TRIM(CLEAN(SUBSTITUTE(SUBSTITUTE(Y1004, CHAR(13), ""), CHAR(10), " "))), sizeList!A:A, 0)),
        INDEX(sizeList!B:B, MATCH(TRIM(CLEAN(SUBSTITUTE(SUBSTITUTE(Y1004, CHAR(13), ""), CHAR(10), " "))), sizeList!A:A, 0)),
        IF(ISNUMBER(MATCH(Y1004, sizeList!A:A, 0)),
            INDEX(sizeList!B:B, MATCH(Y1004, sizeList!A:A, 0)),
            IF(ISNUMBER(MATCH(TRIM(CLEAN(SUBSTITUTE(SUBSTITUTE(Y1004, CHAR(13), ""), CHAR(10), " "))), sizeList!B:B, 0)),
                INDEX(sizeList!B:B, MATCH(TRIM(CLEAN(SUBSTITUTE(SUBSTITUTE(Y1004, CHAR(13), ""), CHAR(10), " "))), sizeList!B:B, 0)),
                IF(ISNUMBER(MATCH(Y1004, sizeList!B:B, 0)),
                    INDEX(sizeList!B:B, MATCH(Y1004, sizeList!B:B, 0)),
                    "")
            )
        )
    ),
    ""
)</f>
        <v>75 cm</v>
      </c>
      <c r="Y1004" s="35" t="s">
        <v>851</v>
      </c>
      <c r="Z1004" s="35"/>
      <c r="AA1004" s="117" t="str">
        <f t="shared" si="127"/>
        <v/>
      </c>
      <c r="AB1004" s="7" t="str">
        <f>IF(AA1004="", "", IFERROR(VLOOKUP(AA1004, colorList!A:B,2,FALSE),""))</f>
        <v/>
      </c>
      <c r="AC1004" s="7" t="str">
        <f>IF(Z1004="", "", IFERROR(VLOOKUP(Z1004, colorList!A:B,2,FALSE),""))</f>
        <v/>
      </c>
      <c r="AD1004" s="7"/>
    </row>
    <row r="1005" spans="1:30" ht="60" customHeight="1" x14ac:dyDescent="0.25">
      <c r="A1005" s="53" t="s">
        <v>945</v>
      </c>
      <c r="B1005" s="7" t="str" cm="1">
        <f t="array" ref="B1005">ProcessN2(S1005,A1005,C1005)</f>
        <v>SP00442A</v>
      </c>
      <c r="C1005" s="7">
        <v>80</v>
      </c>
      <c r="D1005" s="52" t="str">
        <f t="shared" si="120"/>
        <v>Equestro csere bárányszőr díjlovagló hevederhez</v>
      </c>
      <c r="E1005" s="52" t="s">
        <v>2836</v>
      </c>
      <c r="F1005" s="52" t="str">
        <f t="shared" si="121"/>
        <v>Spare synthetic sheepskin for dressage girth</v>
      </c>
      <c r="G1005" s="52" t="s">
        <v>2961</v>
      </c>
      <c r="H1005" s="116" t="str">
        <f t="shared" si="122"/>
        <v>Equestro</v>
      </c>
      <c r="I1005" s="35" t="s">
        <v>3000</v>
      </c>
      <c r="J1005" s="53" t="str">
        <f t="shared" si="123"/>
        <v>Lófelszerelés</v>
      </c>
      <c r="K1005" s="53" t="s">
        <v>3007</v>
      </c>
      <c r="L1005" s="53" t="str">
        <f t="shared" si="124"/>
        <v>Nyereg és tartozékai</v>
      </c>
      <c r="M1005" s="53" t="s">
        <v>3008</v>
      </c>
      <c r="N1005" s="35" t="str">
        <f t="shared" si="125"/>
        <v>Heveder</v>
      </c>
      <c r="O1005" s="35" t="s">
        <v>3009</v>
      </c>
      <c r="P1005" s="82" t="str">
        <f t="shared" si="126"/>
        <v>Heveder kiegészítők</v>
      </c>
      <c r="Q1005" s="82" t="s">
        <v>3013</v>
      </c>
      <c r="R1005" s="55" t="s">
        <v>3189</v>
      </c>
      <c r="S1005" s="35" t="s">
        <v>2241</v>
      </c>
      <c r="T1005" s="34">
        <v>0</v>
      </c>
      <c r="U1005" s="35">
        <v>93.5</v>
      </c>
      <c r="V1005" s="1" t="s">
        <v>2603</v>
      </c>
      <c r="W1005" s="55">
        <v>0.2</v>
      </c>
      <c r="X1005" s="35" t="str">
        <f>IFERROR(
    IF(ISNUMBER(MATCH(TRIM(CLEAN(SUBSTITUTE(SUBSTITUTE(Y1005, CHAR(13), ""), CHAR(10), " "))), sizeList!A:A, 0)),
        INDEX(sizeList!B:B, MATCH(TRIM(CLEAN(SUBSTITUTE(SUBSTITUTE(Y1005, CHAR(13), ""), CHAR(10), " "))), sizeList!A:A, 0)),
        IF(ISNUMBER(MATCH(Y1005, sizeList!A:A, 0)),
            INDEX(sizeList!B:B, MATCH(Y1005, sizeList!A:A, 0)),
            IF(ISNUMBER(MATCH(TRIM(CLEAN(SUBSTITUTE(SUBSTITUTE(Y1005, CHAR(13), ""), CHAR(10), " "))), sizeList!B:B, 0)),
                INDEX(sizeList!B:B, MATCH(TRIM(CLEAN(SUBSTITUTE(SUBSTITUTE(Y1005, CHAR(13), ""), CHAR(10), " "))), sizeList!B:B, 0)),
                IF(ISNUMBER(MATCH(Y1005, sizeList!B:B, 0)),
                    INDEX(sizeList!B:B, MATCH(Y1005, sizeList!B:B, 0)),
                    "")
            )
        )
    ),
    ""
)</f>
        <v>80 cm</v>
      </c>
      <c r="Y1005" s="35" t="s">
        <v>852</v>
      </c>
      <c r="Z1005" s="35"/>
      <c r="AA1005" s="117" t="str">
        <f t="shared" si="127"/>
        <v/>
      </c>
      <c r="AB1005" s="7" t="str">
        <f>IF(AA1005="", "", IFERROR(VLOOKUP(AA1005, colorList!A:B,2,FALSE),""))</f>
        <v/>
      </c>
      <c r="AC1005" s="7" t="str">
        <f>IF(Z1005="", "", IFERROR(VLOOKUP(Z1005, colorList!A:B,2,FALSE),""))</f>
        <v/>
      </c>
      <c r="AD1005" s="7"/>
    </row>
    <row r="1006" spans="1:30" ht="60" customHeight="1" x14ac:dyDescent="0.25">
      <c r="A1006" s="53" t="s">
        <v>945</v>
      </c>
      <c r="B1006" s="7" t="str" cm="1">
        <f t="array" ref="B1006">ProcessN2(S1006,A1006,C1006)</f>
        <v>SP00442A</v>
      </c>
      <c r="C1006" s="7">
        <v>85</v>
      </c>
      <c r="D1006" s="52" t="str">
        <f t="shared" si="120"/>
        <v>Equestro csere bárányszőr díjlovagló hevederhez</v>
      </c>
      <c r="E1006" s="52" t="s">
        <v>2836</v>
      </c>
      <c r="F1006" s="52" t="str">
        <f t="shared" si="121"/>
        <v>Spare synthetic sheepskin for dressage girth</v>
      </c>
      <c r="G1006" s="52" t="s">
        <v>2961</v>
      </c>
      <c r="H1006" s="116" t="str">
        <f t="shared" si="122"/>
        <v>Equestro</v>
      </c>
      <c r="I1006" s="35" t="s">
        <v>3000</v>
      </c>
      <c r="J1006" s="53" t="str">
        <f t="shared" si="123"/>
        <v>Lófelszerelés</v>
      </c>
      <c r="K1006" s="53" t="s">
        <v>3007</v>
      </c>
      <c r="L1006" s="53" t="str">
        <f t="shared" si="124"/>
        <v>Nyereg és tartozékai</v>
      </c>
      <c r="M1006" s="53" t="s">
        <v>3008</v>
      </c>
      <c r="N1006" s="35" t="str">
        <f t="shared" si="125"/>
        <v>Heveder</v>
      </c>
      <c r="O1006" s="35" t="s">
        <v>3009</v>
      </c>
      <c r="P1006" s="82" t="str">
        <f t="shared" si="126"/>
        <v>Heveder kiegészítők</v>
      </c>
      <c r="Q1006" s="82" t="s">
        <v>3013</v>
      </c>
      <c r="R1006" s="55" t="s">
        <v>3189</v>
      </c>
      <c r="S1006" s="35" t="s">
        <v>2242</v>
      </c>
      <c r="T1006" s="34">
        <v>0</v>
      </c>
      <c r="U1006" s="35">
        <v>93.5</v>
      </c>
      <c r="V1006" s="1" t="s">
        <v>2603</v>
      </c>
      <c r="W1006" s="55">
        <v>0.2</v>
      </c>
      <c r="X1006" s="35" t="str">
        <f>IFERROR(
    IF(ISNUMBER(MATCH(TRIM(CLEAN(SUBSTITUTE(SUBSTITUTE(Y1006, CHAR(13), ""), CHAR(10), " "))), sizeList!A:A, 0)),
        INDEX(sizeList!B:B, MATCH(TRIM(CLEAN(SUBSTITUTE(SUBSTITUTE(Y1006, CHAR(13), ""), CHAR(10), " "))), sizeList!A:A, 0)),
        IF(ISNUMBER(MATCH(Y1006, sizeList!A:A, 0)),
            INDEX(sizeList!B:B, MATCH(Y1006, sizeList!A:A, 0)),
            IF(ISNUMBER(MATCH(TRIM(CLEAN(SUBSTITUTE(SUBSTITUTE(Y1006, CHAR(13), ""), CHAR(10), " "))), sizeList!B:B, 0)),
                INDEX(sizeList!B:B, MATCH(TRIM(CLEAN(SUBSTITUTE(SUBSTITUTE(Y1006, CHAR(13), ""), CHAR(10), " "))), sizeList!B:B, 0)),
                IF(ISNUMBER(MATCH(Y1006, sizeList!B:B, 0)),
                    INDEX(sizeList!B:B, MATCH(Y1006, sizeList!B:B, 0)),
                    "")
            )
        )
    ),
    ""
)</f>
        <v>85 cm</v>
      </c>
      <c r="Y1006" s="35" t="s">
        <v>853</v>
      </c>
      <c r="Z1006" s="35"/>
      <c r="AA1006" s="117" t="str">
        <f t="shared" si="127"/>
        <v/>
      </c>
      <c r="AB1006" s="7" t="str">
        <f>IF(AA1006="", "", IFERROR(VLOOKUP(AA1006, colorList!A:B,2,FALSE),""))</f>
        <v/>
      </c>
      <c r="AC1006" s="7" t="str">
        <f>IF(Z1006="", "", IFERROR(VLOOKUP(Z1006, colorList!A:B,2,FALSE),""))</f>
        <v/>
      </c>
      <c r="AD1006" s="7"/>
    </row>
    <row r="1007" spans="1:30" ht="60" customHeight="1" x14ac:dyDescent="0.25">
      <c r="A1007" s="53" t="s">
        <v>945</v>
      </c>
      <c r="B1007" s="7" t="str" cm="1">
        <f t="array" ref="B1007">ProcessN2(S1007,A1007,C1007)</f>
        <v>SP00442A</v>
      </c>
      <c r="C1007" s="7">
        <v>90</v>
      </c>
      <c r="D1007" s="52" t="str">
        <f t="shared" si="120"/>
        <v>Equestro csere bárányszőr díjlovagló hevederhez</v>
      </c>
      <c r="E1007" s="52" t="s">
        <v>2836</v>
      </c>
      <c r="F1007" s="52" t="str">
        <f t="shared" si="121"/>
        <v>Spare synthetic sheepskin for dressage girth</v>
      </c>
      <c r="G1007" s="52" t="s">
        <v>2961</v>
      </c>
      <c r="H1007" s="116" t="str">
        <f t="shared" si="122"/>
        <v>Equestro</v>
      </c>
      <c r="I1007" s="35" t="s">
        <v>3000</v>
      </c>
      <c r="J1007" s="53" t="str">
        <f t="shared" si="123"/>
        <v>Lófelszerelés</v>
      </c>
      <c r="K1007" s="53" t="s">
        <v>3007</v>
      </c>
      <c r="L1007" s="53" t="str">
        <f t="shared" si="124"/>
        <v>Nyereg és tartozékai</v>
      </c>
      <c r="M1007" s="53" t="s">
        <v>3008</v>
      </c>
      <c r="N1007" s="35" t="str">
        <f t="shared" si="125"/>
        <v>Heveder</v>
      </c>
      <c r="O1007" s="35" t="s">
        <v>3009</v>
      </c>
      <c r="P1007" s="82" t="str">
        <f t="shared" si="126"/>
        <v>Heveder kiegészítők</v>
      </c>
      <c r="Q1007" s="82" t="s">
        <v>3013</v>
      </c>
      <c r="R1007" s="55" t="s">
        <v>3189</v>
      </c>
      <c r="S1007" s="35" t="s">
        <v>2243</v>
      </c>
      <c r="T1007" s="34">
        <v>0</v>
      </c>
      <c r="U1007" s="35">
        <v>93.5</v>
      </c>
      <c r="V1007" s="1" t="s">
        <v>2603</v>
      </c>
      <c r="W1007" s="55">
        <v>0.2</v>
      </c>
      <c r="X1007" s="35" t="str">
        <f>IFERROR(
    IF(ISNUMBER(MATCH(TRIM(CLEAN(SUBSTITUTE(SUBSTITUTE(Y1007, CHAR(13), ""), CHAR(10), " "))), sizeList!A:A, 0)),
        INDEX(sizeList!B:B, MATCH(TRIM(CLEAN(SUBSTITUTE(SUBSTITUTE(Y1007, CHAR(13), ""), CHAR(10), " "))), sizeList!A:A, 0)),
        IF(ISNUMBER(MATCH(Y1007, sizeList!A:A, 0)),
            INDEX(sizeList!B:B, MATCH(Y1007, sizeList!A:A, 0)),
            IF(ISNUMBER(MATCH(TRIM(CLEAN(SUBSTITUTE(SUBSTITUTE(Y1007, CHAR(13), ""), CHAR(10), " "))), sizeList!B:B, 0)),
                INDEX(sizeList!B:B, MATCH(TRIM(CLEAN(SUBSTITUTE(SUBSTITUTE(Y1007, CHAR(13), ""), CHAR(10), " "))), sizeList!B:B, 0)),
                IF(ISNUMBER(MATCH(Y1007, sizeList!B:B, 0)),
                    INDEX(sizeList!B:B, MATCH(Y1007, sizeList!B:B, 0)),
                    "")
            )
        )
    ),
    ""
)</f>
        <v>90 cm</v>
      </c>
      <c r="Y1007" s="35" t="s">
        <v>854</v>
      </c>
      <c r="Z1007" s="35"/>
      <c r="AA1007" s="117" t="str">
        <f t="shared" si="127"/>
        <v/>
      </c>
      <c r="AB1007" s="7" t="str">
        <f>IF(AA1007="", "", IFERROR(VLOOKUP(AA1007, colorList!A:B,2,FALSE),""))</f>
        <v/>
      </c>
      <c r="AC1007" s="7" t="str">
        <f>IF(Z1007="", "", IFERROR(VLOOKUP(Z1007, colorList!A:B,2,FALSE),""))</f>
        <v/>
      </c>
      <c r="AD1007" s="7"/>
    </row>
    <row r="1008" spans="1:30" ht="60" customHeight="1" x14ac:dyDescent="0.25">
      <c r="A1008" s="53" t="s">
        <v>946</v>
      </c>
      <c r="B1008" s="7" t="str" cm="1">
        <f t="array" ref="B1008">ProcessN2(S1008,A1008,C1008)</f>
        <v>SP00450_BK</v>
      </c>
      <c r="C1008" s="7" t="s">
        <v>1185</v>
      </c>
      <c r="D1008" s="52" t="str">
        <f t="shared" si="120"/>
        <v>Equestro Desiree hasvédős heveder</v>
      </c>
      <c r="E1008" s="52" t="s">
        <v>2837</v>
      </c>
      <c r="F1008" s="52" t="str">
        <f t="shared" si="121"/>
        <v>Jumping girth in leather with protectors</v>
      </c>
      <c r="G1008" s="52" t="s">
        <v>2962</v>
      </c>
      <c r="H1008" s="116" t="str">
        <f t="shared" si="122"/>
        <v>Equestro</v>
      </c>
      <c r="I1008" s="35" t="s">
        <v>3000</v>
      </c>
      <c r="J1008" s="53" t="str">
        <f t="shared" si="123"/>
        <v>Lófelszerelés</v>
      </c>
      <c r="K1008" s="53" t="s">
        <v>3007</v>
      </c>
      <c r="L1008" s="53" t="str">
        <f t="shared" si="124"/>
        <v>Nyereg és tartozékai</v>
      </c>
      <c r="M1008" s="53" t="s">
        <v>3008</v>
      </c>
      <c r="N1008" s="35" t="str">
        <f t="shared" si="125"/>
        <v>Heveder</v>
      </c>
      <c r="O1008" s="35" t="s">
        <v>3009</v>
      </c>
      <c r="P1008" s="82" t="str">
        <f t="shared" si="126"/>
        <v>Hasvédős heveder</v>
      </c>
      <c r="Q1008" s="82" t="s">
        <v>3012</v>
      </c>
      <c r="R1008" s="55" t="s">
        <v>3190</v>
      </c>
      <c r="S1008" s="35" t="s">
        <v>2244</v>
      </c>
      <c r="T1008" s="34">
        <v>0</v>
      </c>
      <c r="U1008" s="35">
        <v>184</v>
      </c>
      <c r="V1008" s="1" t="s">
        <v>2603</v>
      </c>
      <c r="W1008" s="55">
        <v>1</v>
      </c>
      <c r="X1008" s="35" t="str">
        <f>IFERROR(
    IF(ISNUMBER(MATCH(TRIM(CLEAN(SUBSTITUTE(SUBSTITUTE(Y1008, CHAR(13), ""), CHAR(10), " "))), sizeList!A:A, 0)),
        INDEX(sizeList!B:B, MATCH(TRIM(CLEAN(SUBSTITUTE(SUBSTITUTE(Y1008, CHAR(13), ""), CHAR(10), " "))), sizeList!A:A, 0)),
        IF(ISNUMBER(MATCH(Y1008, sizeList!A:A, 0)),
            INDEX(sizeList!B:B, MATCH(Y1008, sizeList!A:A, 0)),
            IF(ISNUMBER(MATCH(TRIM(CLEAN(SUBSTITUTE(SUBSTITUTE(Y1008, CHAR(13), ""), CHAR(10), " "))), sizeList!B:B, 0)),
                INDEX(sizeList!B:B, MATCH(TRIM(CLEAN(SUBSTITUTE(SUBSTITUTE(Y1008, CHAR(13), ""), CHAR(10), " "))), sizeList!B:B, 0)),
                IF(ISNUMBER(MATCH(Y1008, sizeList!B:B, 0)),
                    INDEX(sizeList!B:B, MATCH(Y1008, sizeList!B:B, 0)),
                    "")
            )
        )
    ),
    ""
)</f>
        <v>100 cm</v>
      </c>
      <c r="Y1008" s="35" t="s">
        <v>835</v>
      </c>
      <c r="Z1008" s="35" t="s">
        <v>2604</v>
      </c>
      <c r="AA1008" s="117" t="str">
        <f t="shared" si="127"/>
        <v>BLACK</v>
      </c>
      <c r="AB1008" s="7" t="str">
        <f>IF(AA1008="", "", IFERROR(VLOOKUP(AA1008, colorList!A:B,2,FALSE),""))</f>
        <v>fekete</v>
      </c>
      <c r="AC1008" s="7" t="str">
        <f>IF(Z1008="", "", IFERROR(VLOOKUP(Z1008, colorList!A:B,2,FALSE),""))</f>
        <v>fekete</v>
      </c>
      <c r="AD1008" s="7"/>
    </row>
    <row r="1009" spans="1:30" ht="60" customHeight="1" x14ac:dyDescent="0.25">
      <c r="A1009" s="53" t="s">
        <v>946</v>
      </c>
      <c r="B1009" s="7" t="str" cm="1">
        <f t="array" ref="B1009">ProcessN2(S1009,A1009,C1009)</f>
        <v>SP00450_BK</v>
      </c>
      <c r="C1009" s="7" t="s">
        <v>1186</v>
      </c>
      <c r="D1009" s="52" t="str">
        <f t="shared" si="120"/>
        <v>Equestro Desiree hasvédős heveder</v>
      </c>
      <c r="E1009" s="52" t="s">
        <v>2837</v>
      </c>
      <c r="F1009" s="52" t="str">
        <f t="shared" si="121"/>
        <v>Jumping girth in leather with protectors</v>
      </c>
      <c r="G1009" s="52" t="s">
        <v>2962</v>
      </c>
      <c r="H1009" s="116" t="str">
        <f t="shared" si="122"/>
        <v>Equestro</v>
      </c>
      <c r="I1009" s="35" t="s">
        <v>3000</v>
      </c>
      <c r="J1009" s="53" t="str">
        <f t="shared" si="123"/>
        <v>Lófelszerelés</v>
      </c>
      <c r="K1009" s="53" t="s">
        <v>3007</v>
      </c>
      <c r="L1009" s="53" t="str">
        <f t="shared" si="124"/>
        <v>Nyereg és tartozékai</v>
      </c>
      <c r="M1009" s="53" t="s">
        <v>3008</v>
      </c>
      <c r="N1009" s="35" t="str">
        <f t="shared" si="125"/>
        <v>Heveder</v>
      </c>
      <c r="O1009" s="35" t="s">
        <v>3009</v>
      </c>
      <c r="P1009" s="82" t="str">
        <f t="shared" si="126"/>
        <v>Hasvédős heveder</v>
      </c>
      <c r="Q1009" s="82" t="s">
        <v>3012</v>
      </c>
      <c r="R1009" s="55" t="s">
        <v>3190</v>
      </c>
      <c r="S1009" s="35" t="s">
        <v>2245</v>
      </c>
      <c r="T1009" s="34">
        <v>0</v>
      </c>
      <c r="U1009" s="35">
        <v>184</v>
      </c>
      <c r="V1009" s="1" t="s">
        <v>2603</v>
      </c>
      <c r="W1009" s="55">
        <v>1</v>
      </c>
      <c r="X1009" s="35" t="str">
        <f>IFERROR(
    IF(ISNUMBER(MATCH(TRIM(CLEAN(SUBSTITUTE(SUBSTITUTE(Y1009, CHAR(13), ""), CHAR(10), " "))), sizeList!A:A, 0)),
        INDEX(sizeList!B:B, MATCH(TRIM(CLEAN(SUBSTITUTE(SUBSTITUTE(Y1009, CHAR(13), ""), CHAR(10), " "))), sizeList!A:A, 0)),
        IF(ISNUMBER(MATCH(Y1009, sizeList!A:A, 0)),
            INDEX(sizeList!B:B, MATCH(Y1009, sizeList!A:A, 0)),
            IF(ISNUMBER(MATCH(TRIM(CLEAN(SUBSTITUTE(SUBSTITUTE(Y1009, CHAR(13), ""), CHAR(10), " "))), sizeList!B:B, 0)),
                INDEX(sizeList!B:B, MATCH(TRIM(CLEAN(SUBSTITUTE(SUBSTITUTE(Y1009, CHAR(13), ""), CHAR(10), " "))), sizeList!B:B, 0)),
                IF(ISNUMBER(MATCH(Y1009, sizeList!B:B, 0)),
                    INDEX(sizeList!B:B, MATCH(Y1009, sizeList!B:B, 0)),
                    "")
            )
        )
    ),
    ""
)</f>
        <v>105 cm</v>
      </c>
      <c r="Y1009" s="35" t="s">
        <v>836</v>
      </c>
      <c r="Z1009" s="35" t="s">
        <v>2604</v>
      </c>
      <c r="AA1009" s="117" t="str">
        <f t="shared" si="127"/>
        <v>BLACK</v>
      </c>
      <c r="AB1009" s="7" t="str">
        <f>IF(AA1009="", "", IFERROR(VLOOKUP(AA1009, colorList!A:B,2,FALSE),""))</f>
        <v>fekete</v>
      </c>
      <c r="AC1009" s="7" t="str">
        <f>IF(Z1009="", "", IFERROR(VLOOKUP(Z1009, colorList!A:B,2,FALSE),""))</f>
        <v>fekete</v>
      </c>
      <c r="AD1009" s="7"/>
    </row>
    <row r="1010" spans="1:30" ht="60" customHeight="1" x14ac:dyDescent="0.25">
      <c r="A1010" s="53" t="s">
        <v>946</v>
      </c>
      <c r="B1010" s="7" t="str" cm="1">
        <f t="array" ref="B1010">ProcessN2(S1010,A1010,C1010)</f>
        <v>SP00450_BK</v>
      </c>
      <c r="C1010" s="7" t="s">
        <v>1018</v>
      </c>
      <c r="D1010" s="52" t="str">
        <f t="shared" si="120"/>
        <v>Equestro Desiree hasvédős heveder</v>
      </c>
      <c r="E1010" s="52" t="s">
        <v>2837</v>
      </c>
      <c r="F1010" s="52" t="str">
        <f t="shared" si="121"/>
        <v>Jumping girth in leather with protectors</v>
      </c>
      <c r="G1010" s="52" t="s">
        <v>2962</v>
      </c>
      <c r="H1010" s="116" t="str">
        <f t="shared" si="122"/>
        <v>Equestro</v>
      </c>
      <c r="I1010" s="35" t="s">
        <v>3000</v>
      </c>
      <c r="J1010" s="53" t="str">
        <f t="shared" si="123"/>
        <v>Lófelszerelés</v>
      </c>
      <c r="K1010" s="53" t="s">
        <v>3007</v>
      </c>
      <c r="L1010" s="53" t="str">
        <f t="shared" si="124"/>
        <v>Nyereg és tartozékai</v>
      </c>
      <c r="M1010" s="53" t="s">
        <v>3008</v>
      </c>
      <c r="N1010" s="35" t="str">
        <f t="shared" si="125"/>
        <v>Heveder</v>
      </c>
      <c r="O1010" s="35" t="s">
        <v>3009</v>
      </c>
      <c r="P1010" s="82" t="str">
        <f t="shared" si="126"/>
        <v>Hasvédős heveder</v>
      </c>
      <c r="Q1010" s="82" t="s">
        <v>3012</v>
      </c>
      <c r="R1010" s="55" t="s">
        <v>3190</v>
      </c>
      <c r="S1010" s="35" t="s">
        <v>2246</v>
      </c>
      <c r="T1010" s="34">
        <v>0</v>
      </c>
      <c r="U1010" s="35">
        <v>184</v>
      </c>
      <c r="V1010" s="1" t="s">
        <v>2603</v>
      </c>
      <c r="W1010" s="55">
        <v>1</v>
      </c>
      <c r="X1010" s="35" t="str">
        <f>IFERROR(
    IF(ISNUMBER(MATCH(TRIM(CLEAN(SUBSTITUTE(SUBSTITUTE(Y1010, CHAR(13), ""), CHAR(10), " "))), sizeList!A:A, 0)),
        INDEX(sizeList!B:B, MATCH(TRIM(CLEAN(SUBSTITUTE(SUBSTITUTE(Y1010, CHAR(13), ""), CHAR(10), " "))), sizeList!A:A, 0)),
        IF(ISNUMBER(MATCH(Y1010, sizeList!A:A, 0)),
            INDEX(sizeList!B:B, MATCH(Y1010, sizeList!A:A, 0)),
            IF(ISNUMBER(MATCH(TRIM(CLEAN(SUBSTITUTE(SUBSTITUTE(Y1010, CHAR(13), ""), CHAR(10), " "))), sizeList!B:B, 0)),
                INDEX(sizeList!B:B, MATCH(TRIM(CLEAN(SUBSTITUTE(SUBSTITUTE(Y1010, CHAR(13), ""), CHAR(10), " "))), sizeList!B:B, 0)),
                IF(ISNUMBER(MATCH(Y1010, sizeList!B:B, 0)),
                    INDEX(sizeList!B:B, MATCH(Y1010, sizeList!B:B, 0)),
                    "")
            )
        )
    ),
    ""
)</f>
        <v>110 cm</v>
      </c>
      <c r="Y1010" s="35" t="s">
        <v>837</v>
      </c>
      <c r="Z1010" s="35" t="s">
        <v>2604</v>
      </c>
      <c r="AA1010" s="117" t="str">
        <f t="shared" si="127"/>
        <v>BLACK</v>
      </c>
      <c r="AB1010" s="7" t="str">
        <f>IF(AA1010="", "", IFERROR(VLOOKUP(AA1010, colorList!A:B,2,FALSE),""))</f>
        <v>fekete</v>
      </c>
      <c r="AC1010" s="7" t="str">
        <f>IF(Z1010="", "", IFERROR(VLOOKUP(Z1010, colorList!A:B,2,FALSE),""))</f>
        <v>fekete</v>
      </c>
      <c r="AD1010" s="7"/>
    </row>
    <row r="1011" spans="1:30" ht="60" customHeight="1" x14ac:dyDescent="0.25">
      <c r="A1011" s="53" t="s">
        <v>946</v>
      </c>
      <c r="B1011" s="7" t="str" cm="1">
        <f t="array" ref="B1011">ProcessN2(S1011,A1011,C1011)</f>
        <v>SP00450_BK</v>
      </c>
      <c r="C1011" s="7" t="s">
        <v>979</v>
      </c>
      <c r="D1011" s="52" t="str">
        <f t="shared" si="120"/>
        <v>Equestro Desiree hasvédős heveder</v>
      </c>
      <c r="E1011" s="52" t="s">
        <v>2837</v>
      </c>
      <c r="F1011" s="52" t="str">
        <f t="shared" si="121"/>
        <v>Jumping girth in leather with protectors</v>
      </c>
      <c r="G1011" s="52" t="s">
        <v>2962</v>
      </c>
      <c r="H1011" s="116" t="str">
        <f t="shared" si="122"/>
        <v>Equestro</v>
      </c>
      <c r="I1011" s="35" t="s">
        <v>3000</v>
      </c>
      <c r="J1011" s="53" t="str">
        <f t="shared" si="123"/>
        <v>Lófelszerelés</v>
      </c>
      <c r="K1011" s="53" t="s">
        <v>3007</v>
      </c>
      <c r="L1011" s="53" t="str">
        <f t="shared" si="124"/>
        <v>Nyereg és tartozékai</v>
      </c>
      <c r="M1011" s="53" t="s">
        <v>3008</v>
      </c>
      <c r="N1011" s="35" t="str">
        <f t="shared" si="125"/>
        <v>Heveder</v>
      </c>
      <c r="O1011" s="35" t="s">
        <v>3009</v>
      </c>
      <c r="P1011" s="82" t="str">
        <f t="shared" si="126"/>
        <v>Hasvédős heveder</v>
      </c>
      <c r="Q1011" s="82" t="s">
        <v>3012</v>
      </c>
      <c r="R1011" s="55" t="s">
        <v>3190</v>
      </c>
      <c r="S1011" s="35" t="s">
        <v>2247</v>
      </c>
      <c r="T1011" s="34">
        <v>0</v>
      </c>
      <c r="U1011" s="35">
        <v>184</v>
      </c>
      <c r="V1011" s="1" t="s">
        <v>2603</v>
      </c>
      <c r="W1011" s="55">
        <v>1</v>
      </c>
      <c r="X1011" s="35" t="str">
        <f>IFERROR(
    IF(ISNUMBER(MATCH(TRIM(CLEAN(SUBSTITUTE(SUBSTITUTE(Y1011, CHAR(13), ""), CHAR(10), " "))), sizeList!A:A, 0)),
        INDEX(sizeList!B:B, MATCH(TRIM(CLEAN(SUBSTITUTE(SUBSTITUTE(Y1011, CHAR(13), ""), CHAR(10), " "))), sizeList!A:A, 0)),
        IF(ISNUMBER(MATCH(Y1011, sizeList!A:A, 0)),
            INDEX(sizeList!B:B, MATCH(Y1011, sizeList!A:A, 0)),
            IF(ISNUMBER(MATCH(TRIM(CLEAN(SUBSTITUTE(SUBSTITUTE(Y1011, CHAR(13), ""), CHAR(10), " "))), sizeList!B:B, 0)),
                INDEX(sizeList!B:B, MATCH(TRIM(CLEAN(SUBSTITUTE(SUBSTITUTE(Y1011, CHAR(13), ""), CHAR(10), " "))), sizeList!B:B, 0)),
                IF(ISNUMBER(MATCH(Y1011, sizeList!B:B, 0)),
                    INDEX(sizeList!B:B, MATCH(Y1011, sizeList!B:B, 0)),
                    "")
            )
        )
    ),
    ""
)</f>
        <v>115 cm</v>
      </c>
      <c r="Y1011" s="35" t="s">
        <v>838</v>
      </c>
      <c r="Z1011" s="35" t="s">
        <v>2604</v>
      </c>
      <c r="AA1011" s="117" t="str">
        <f t="shared" si="127"/>
        <v>BLACK</v>
      </c>
      <c r="AB1011" s="7" t="str">
        <f>IF(AA1011="", "", IFERROR(VLOOKUP(AA1011, colorList!A:B,2,FALSE),""))</f>
        <v>fekete</v>
      </c>
      <c r="AC1011" s="7" t="str">
        <f>IF(Z1011="", "", IFERROR(VLOOKUP(Z1011, colorList!A:B,2,FALSE),""))</f>
        <v>fekete</v>
      </c>
      <c r="AD1011" s="7"/>
    </row>
    <row r="1012" spans="1:30" ht="60" customHeight="1" x14ac:dyDescent="0.25">
      <c r="A1012" s="53" t="s">
        <v>946</v>
      </c>
      <c r="B1012" s="7" t="str" cm="1">
        <f t="array" ref="B1012">ProcessN2(S1012,A1012,C1012)</f>
        <v>SP00450_BK</v>
      </c>
      <c r="C1012" s="7" t="s">
        <v>980</v>
      </c>
      <c r="D1012" s="52" t="str">
        <f t="shared" si="120"/>
        <v>Equestro Desiree hasvédős heveder</v>
      </c>
      <c r="E1012" s="52" t="s">
        <v>2837</v>
      </c>
      <c r="F1012" s="52" t="str">
        <f t="shared" si="121"/>
        <v>Jumping girth in leather with protectors</v>
      </c>
      <c r="G1012" s="52" t="s">
        <v>2962</v>
      </c>
      <c r="H1012" s="116" t="str">
        <f t="shared" si="122"/>
        <v>Equestro</v>
      </c>
      <c r="I1012" s="35" t="s">
        <v>3000</v>
      </c>
      <c r="J1012" s="53" t="str">
        <f t="shared" si="123"/>
        <v>Lófelszerelés</v>
      </c>
      <c r="K1012" s="53" t="s">
        <v>3007</v>
      </c>
      <c r="L1012" s="53" t="str">
        <f t="shared" si="124"/>
        <v>Nyereg és tartozékai</v>
      </c>
      <c r="M1012" s="53" t="s">
        <v>3008</v>
      </c>
      <c r="N1012" s="35" t="str">
        <f t="shared" si="125"/>
        <v>Heveder</v>
      </c>
      <c r="O1012" s="35" t="s">
        <v>3009</v>
      </c>
      <c r="P1012" s="82" t="str">
        <f t="shared" si="126"/>
        <v>Hasvédős heveder</v>
      </c>
      <c r="Q1012" s="82" t="s">
        <v>3012</v>
      </c>
      <c r="R1012" s="55" t="s">
        <v>3190</v>
      </c>
      <c r="S1012" s="35" t="s">
        <v>2248</v>
      </c>
      <c r="T1012" s="34">
        <v>0</v>
      </c>
      <c r="U1012" s="35">
        <v>184</v>
      </c>
      <c r="V1012" s="1" t="s">
        <v>2603</v>
      </c>
      <c r="W1012" s="55">
        <v>1</v>
      </c>
      <c r="X1012" s="35" t="str">
        <f>IFERROR(
    IF(ISNUMBER(MATCH(TRIM(CLEAN(SUBSTITUTE(SUBSTITUTE(Y1012, CHAR(13), ""), CHAR(10), " "))), sizeList!A:A, 0)),
        INDEX(sizeList!B:B, MATCH(TRIM(CLEAN(SUBSTITUTE(SUBSTITUTE(Y1012, CHAR(13), ""), CHAR(10), " "))), sizeList!A:A, 0)),
        IF(ISNUMBER(MATCH(Y1012, sizeList!A:A, 0)),
            INDEX(sizeList!B:B, MATCH(Y1012, sizeList!A:A, 0)),
            IF(ISNUMBER(MATCH(TRIM(CLEAN(SUBSTITUTE(SUBSTITUTE(Y1012, CHAR(13), ""), CHAR(10), " "))), sizeList!B:B, 0)),
                INDEX(sizeList!B:B, MATCH(TRIM(CLEAN(SUBSTITUTE(SUBSTITUTE(Y1012, CHAR(13), ""), CHAR(10), " "))), sizeList!B:B, 0)),
                IF(ISNUMBER(MATCH(Y1012, sizeList!B:B, 0)),
                    INDEX(sizeList!B:B, MATCH(Y1012, sizeList!B:B, 0)),
                    "")
            )
        )
    ),
    ""
)</f>
        <v>120 cm</v>
      </c>
      <c r="Y1012" s="35" t="s">
        <v>840</v>
      </c>
      <c r="Z1012" s="35" t="s">
        <v>2604</v>
      </c>
      <c r="AA1012" s="117" t="str">
        <f t="shared" si="127"/>
        <v>BLACK</v>
      </c>
      <c r="AB1012" s="7" t="str">
        <f>IF(AA1012="", "", IFERROR(VLOOKUP(AA1012, colorList!A:B,2,FALSE),""))</f>
        <v>fekete</v>
      </c>
      <c r="AC1012" s="7" t="str">
        <f>IF(Z1012="", "", IFERROR(VLOOKUP(Z1012, colorList!A:B,2,FALSE),""))</f>
        <v>fekete</v>
      </c>
      <c r="AD1012" s="7"/>
    </row>
    <row r="1013" spans="1:30" ht="60" customHeight="1" x14ac:dyDescent="0.25">
      <c r="A1013" s="53" t="s">
        <v>946</v>
      </c>
      <c r="B1013" s="7" t="str" cm="1">
        <f t="array" ref="B1013">ProcessN2(S1013,A1013,C1013)</f>
        <v>SP00450_BK</v>
      </c>
      <c r="C1013" s="7" t="s">
        <v>981</v>
      </c>
      <c r="D1013" s="52" t="str">
        <f t="shared" si="120"/>
        <v>Equestro Desiree hasvédős heveder</v>
      </c>
      <c r="E1013" s="52" t="s">
        <v>2837</v>
      </c>
      <c r="F1013" s="52" t="str">
        <f t="shared" si="121"/>
        <v>Jumping girth in leather with protectors</v>
      </c>
      <c r="G1013" s="52" t="s">
        <v>2962</v>
      </c>
      <c r="H1013" s="116" t="str">
        <f t="shared" si="122"/>
        <v>Equestro</v>
      </c>
      <c r="I1013" s="35" t="s">
        <v>3000</v>
      </c>
      <c r="J1013" s="53" t="str">
        <f t="shared" si="123"/>
        <v>Lófelszerelés</v>
      </c>
      <c r="K1013" s="53" t="s">
        <v>3007</v>
      </c>
      <c r="L1013" s="53" t="str">
        <f t="shared" si="124"/>
        <v>Nyereg és tartozékai</v>
      </c>
      <c r="M1013" s="53" t="s">
        <v>3008</v>
      </c>
      <c r="N1013" s="35" t="str">
        <f t="shared" si="125"/>
        <v>Heveder</v>
      </c>
      <c r="O1013" s="35" t="s">
        <v>3009</v>
      </c>
      <c r="P1013" s="82" t="str">
        <f t="shared" si="126"/>
        <v>Hasvédős heveder</v>
      </c>
      <c r="Q1013" s="82" t="s">
        <v>3012</v>
      </c>
      <c r="R1013" s="55" t="s">
        <v>3190</v>
      </c>
      <c r="S1013" s="35" t="s">
        <v>2249</v>
      </c>
      <c r="T1013" s="34">
        <v>0</v>
      </c>
      <c r="U1013" s="35">
        <v>184</v>
      </c>
      <c r="V1013" s="1" t="s">
        <v>2603</v>
      </c>
      <c r="W1013" s="55">
        <v>1</v>
      </c>
      <c r="X1013" s="35" t="str">
        <f>IFERROR(
    IF(ISNUMBER(MATCH(TRIM(CLEAN(SUBSTITUTE(SUBSTITUTE(Y1013, CHAR(13), ""), CHAR(10), " "))), sizeList!A:A, 0)),
        INDEX(sizeList!B:B, MATCH(TRIM(CLEAN(SUBSTITUTE(SUBSTITUTE(Y1013, CHAR(13), ""), CHAR(10), " "))), sizeList!A:A, 0)),
        IF(ISNUMBER(MATCH(Y1013, sizeList!A:A, 0)),
            INDEX(sizeList!B:B, MATCH(Y1013, sizeList!A:A, 0)),
            IF(ISNUMBER(MATCH(TRIM(CLEAN(SUBSTITUTE(SUBSTITUTE(Y1013, CHAR(13), ""), CHAR(10), " "))), sizeList!B:B, 0)),
                INDEX(sizeList!B:B, MATCH(TRIM(CLEAN(SUBSTITUTE(SUBSTITUTE(Y1013, CHAR(13), ""), CHAR(10), " "))), sizeList!B:B, 0)),
                IF(ISNUMBER(MATCH(Y1013, sizeList!B:B, 0)),
                    INDEX(sizeList!B:B, MATCH(Y1013, sizeList!B:B, 0)),
                    "")
            )
        )
    ),
    ""
)</f>
        <v>125 cm</v>
      </c>
      <c r="Y1013" s="35" t="s">
        <v>841</v>
      </c>
      <c r="Z1013" s="35" t="s">
        <v>2604</v>
      </c>
      <c r="AA1013" s="117" t="str">
        <f t="shared" si="127"/>
        <v>BLACK</v>
      </c>
      <c r="AB1013" s="7" t="str">
        <f>IF(AA1013="", "", IFERROR(VLOOKUP(AA1013, colorList!A:B,2,FALSE),""))</f>
        <v>fekete</v>
      </c>
      <c r="AC1013" s="7" t="str">
        <f>IF(Z1013="", "", IFERROR(VLOOKUP(Z1013, colorList!A:B,2,FALSE),""))</f>
        <v>fekete</v>
      </c>
      <c r="AD1013" s="7"/>
    </row>
    <row r="1014" spans="1:30" ht="60" customHeight="1" x14ac:dyDescent="0.25">
      <c r="A1014" s="53" t="s">
        <v>946</v>
      </c>
      <c r="B1014" s="7" t="str" cm="1">
        <f t="array" ref="B1014">ProcessN2(S1014,A1014,C1014)</f>
        <v>SP00450_BK</v>
      </c>
      <c r="C1014" s="7" t="s">
        <v>982</v>
      </c>
      <c r="D1014" s="52" t="str">
        <f t="shared" si="120"/>
        <v>Equestro Desiree hasvédős heveder</v>
      </c>
      <c r="E1014" s="52" t="s">
        <v>2837</v>
      </c>
      <c r="F1014" s="52" t="str">
        <f t="shared" si="121"/>
        <v>Jumping girth in leather with protectors</v>
      </c>
      <c r="G1014" s="52" t="s">
        <v>2962</v>
      </c>
      <c r="H1014" s="116" t="str">
        <f t="shared" si="122"/>
        <v>Equestro</v>
      </c>
      <c r="I1014" s="35" t="s">
        <v>3000</v>
      </c>
      <c r="J1014" s="53" t="str">
        <f t="shared" si="123"/>
        <v>Lófelszerelés</v>
      </c>
      <c r="K1014" s="53" t="s">
        <v>3007</v>
      </c>
      <c r="L1014" s="53" t="str">
        <f t="shared" si="124"/>
        <v>Nyereg és tartozékai</v>
      </c>
      <c r="M1014" s="53" t="s">
        <v>3008</v>
      </c>
      <c r="N1014" s="35" t="str">
        <f t="shared" si="125"/>
        <v>Heveder</v>
      </c>
      <c r="O1014" s="35" t="s">
        <v>3009</v>
      </c>
      <c r="P1014" s="82" t="str">
        <f t="shared" si="126"/>
        <v>Hasvédős heveder</v>
      </c>
      <c r="Q1014" s="82" t="s">
        <v>3012</v>
      </c>
      <c r="R1014" s="55" t="s">
        <v>3190</v>
      </c>
      <c r="S1014" s="35" t="s">
        <v>2250</v>
      </c>
      <c r="T1014" s="34">
        <v>0</v>
      </c>
      <c r="U1014" s="35">
        <v>184</v>
      </c>
      <c r="V1014" s="1" t="s">
        <v>2603</v>
      </c>
      <c r="W1014" s="55">
        <v>1</v>
      </c>
      <c r="X1014" s="35" t="str">
        <f>IFERROR(
    IF(ISNUMBER(MATCH(TRIM(CLEAN(SUBSTITUTE(SUBSTITUTE(Y1014, CHAR(13), ""), CHAR(10), " "))), sizeList!A:A, 0)),
        INDEX(sizeList!B:B, MATCH(TRIM(CLEAN(SUBSTITUTE(SUBSTITUTE(Y1014, CHAR(13), ""), CHAR(10), " "))), sizeList!A:A, 0)),
        IF(ISNUMBER(MATCH(Y1014, sizeList!A:A, 0)),
            INDEX(sizeList!B:B, MATCH(Y1014, sizeList!A:A, 0)),
            IF(ISNUMBER(MATCH(TRIM(CLEAN(SUBSTITUTE(SUBSTITUTE(Y1014, CHAR(13), ""), CHAR(10), " "))), sizeList!B:B, 0)),
                INDEX(sizeList!B:B, MATCH(TRIM(CLEAN(SUBSTITUTE(SUBSTITUTE(Y1014, CHAR(13), ""), CHAR(10), " "))), sizeList!B:B, 0)),
                IF(ISNUMBER(MATCH(Y1014, sizeList!B:B, 0)),
                    INDEX(sizeList!B:B, MATCH(Y1014, sizeList!B:B, 0)),
                    "")
            )
        )
    ),
    ""
)</f>
        <v>130 cm</v>
      </c>
      <c r="Y1014" s="35" t="s">
        <v>842</v>
      </c>
      <c r="Z1014" s="35" t="s">
        <v>2604</v>
      </c>
      <c r="AA1014" s="117" t="str">
        <f t="shared" si="127"/>
        <v>BLACK</v>
      </c>
      <c r="AB1014" s="7" t="str">
        <f>IF(AA1014="", "", IFERROR(VLOOKUP(AA1014, colorList!A:B,2,FALSE),""))</f>
        <v>fekete</v>
      </c>
      <c r="AC1014" s="7" t="str">
        <f>IF(Z1014="", "", IFERROR(VLOOKUP(Z1014, colorList!A:B,2,FALSE),""))</f>
        <v>fekete</v>
      </c>
      <c r="AD1014" s="7"/>
    </row>
    <row r="1015" spans="1:30" ht="60" customHeight="1" x14ac:dyDescent="0.25">
      <c r="A1015" s="53" t="s">
        <v>946</v>
      </c>
      <c r="B1015" s="7" t="str" cm="1">
        <f t="array" ref="B1015">ProcessN2(S1015,A1015,C1015)</f>
        <v>SP00450_BK</v>
      </c>
      <c r="C1015" s="7" t="s">
        <v>983</v>
      </c>
      <c r="D1015" s="52" t="str">
        <f t="shared" si="120"/>
        <v>Equestro Desiree hasvédős heveder</v>
      </c>
      <c r="E1015" s="52" t="s">
        <v>2837</v>
      </c>
      <c r="F1015" s="52" t="str">
        <f t="shared" si="121"/>
        <v>Jumping girth in leather with protectors</v>
      </c>
      <c r="G1015" s="52" t="s">
        <v>2962</v>
      </c>
      <c r="H1015" s="116" t="str">
        <f t="shared" si="122"/>
        <v>Equestro</v>
      </c>
      <c r="I1015" s="35" t="s">
        <v>3000</v>
      </c>
      <c r="J1015" s="53" t="str">
        <f t="shared" si="123"/>
        <v>Lófelszerelés</v>
      </c>
      <c r="K1015" s="53" t="s">
        <v>3007</v>
      </c>
      <c r="L1015" s="53" t="str">
        <f t="shared" si="124"/>
        <v>Nyereg és tartozékai</v>
      </c>
      <c r="M1015" s="53" t="s">
        <v>3008</v>
      </c>
      <c r="N1015" s="35" t="str">
        <f t="shared" si="125"/>
        <v>Heveder</v>
      </c>
      <c r="O1015" s="35" t="s">
        <v>3009</v>
      </c>
      <c r="P1015" s="82" t="str">
        <f t="shared" si="126"/>
        <v>Hasvédős heveder</v>
      </c>
      <c r="Q1015" s="82" t="s">
        <v>3012</v>
      </c>
      <c r="R1015" s="55" t="s">
        <v>3190</v>
      </c>
      <c r="S1015" s="35" t="s">
        <v>2251</v>
      </c>
      <c r="T1015" s="34">
        <v>0</v>
      </c>
      <c r="U1015" s="35">
        <v>184</v>
      </c>
      <c r="V1015" s="1" t="s">
        <v>2603</v>
      </c>
      <c r="W1015" s="55">
        <v>1</v>
      </c>
      <c r="X1015" s="35" t="str">
        <f>IFERROR(
    IF(ISNUMBER(MATCH(TRIM(CLEAN(SUBSTITUTE(SUBSTITUTE(Y1015, CHAR(13), ""), CHAR(10), " "))), sizeList!A:A, 0)),
        INDEX(sizeList!B:B, MATCH(TRIM(CLEAN(SUBSTITUTE(SUBSTITUTE(Y1015, CHAR(13), ""), CHAR(10), " "))), sizeList!A:A, 0)),
        IF(ISNUMBER(MATCH(Y1015, sizeList!A:A, 0)),
            INDEX(sizeList!B:B, MATCH(Y1015, sizeList!A:A, 0)),
            IF(ISNUMBER(MATCH(TRIM(CLEAN(SUBSTITUTE(SUBSTITUTE(Y1015, CHAR(13), ""), CHAR(10), " "))), sizeList!B:B, 0)),
                INDEX(sizeList!B:B, MATCH(TRIM(CLEAN(SUBSTITUTE(SUBSTITUTE(Y1015, CHAR(13), ""), CHAR(10), " "))), sizeList!B:B, 0)),
                IF(ISNUMBER(MATCH(Y1015, sizeList!B:B, 0)),
                    INDEX(sizeList!B:B, MATCH(Y1015, sizeList!B:B, 0)),
                    "")
            )
        )
    ),
    ""
)</f>
        <v>135 cm</v>
      </c>
      <c r="Y1015" s="35" t="s">
        <v>843</v>
      </c>
      <c r="Z1015" s="35" t="s">
        <v>2604</v>
      </c>
      <c r="AA1015" s="117" t="str">
        <f t="shared" si="127"/>
        <v>BLACK</v>
      </c>
      <c r="AB1015" s="7" t="str">
        <f>IF(AA1015="", "", IFERROR(VLOOKUP(AA1015, colorList!A:B,2,FALSE),""))</f>
        <v>fekete</v>
      </c>
      <c r="AC1015" s="7" t="str">
        <f>IF(Z1015="", "", IFERROR(VLOOKUP(Z1015, colorList!A:B,2,FALSE),""))</f>
        <v>fekete</v>
      </c>
      <c r="AD1015" s="7"/>
    </row>
    <row r="1016" spans="1:30" ht="60" customHeight="1" x14ac:dyDescent="0.25">
      <c r="A1016" s="53" t="s">
        <v>946</v>
      </c>
      <c r="B1016" s="7" t="str" cm="1">
        <f t="array" ref="B1016">ProcessN2(S1016,A1016,C1016)</f>
        <v>SP00450_BK</v>
      </c>
      <c r="C1016" s="7" t="s">
        <v>984</v>
      </c>
      <c r="D1016" s="52" t="str">
        <f t="shared" si="120"/>
        <v>Equestro Desiree hasvédős heveder</v>
      </c>
      <c r="E1016" s="52" t="s">
        <v>2837</v>
      </c>
      <c r="F1016" s="52" t="str">
        <f t="shared" si="121"/>
        <v>Jumping girth in leather with protectors</v>
      </c>
      <c r="G1016" s="52" t="s">
        <v>2962</v>
      </c>
      <c r="H1016" s="116" t="str">
        <f t="shared" si="122"/>
        <v>Equestro</v>
      </c>
      <c r="I1016" s="35" t="s">
        <v>3000</v>
      </c>
      <c r="J1016" s="53" t="str">
        <f t="shared" si="123"/>
        <v>Lófelszerelés</v>
      </c>
      <c r="K1016" s="53" t="s">
        <v>3007</v>
      </c>
      <c r="L1016" s="53" t="str">
        <f t="shared" si="124"/>
        <v>Nyereg és tartozékai</v>
      </c>
      <c r="M1016" s="53" t="s">
        <v>3008</v>
      </c>
      <c r="N1016" s="35" t="str">
        <f t="shared" si="125"/>
        <v>Heveder</v>
      </c>
      <c r="O1016" s="35" t="s">
        <v>3009</v>
      </c>
      <c r="P1016" s="82" t="str">
        <f t="shared" si="126"/>
        <v>Hasvédős heveder</v>
      </c>
      <c r="Q1016" s="82" t="s">
        <v>3012</v>
      </c>
      <c r="R1016" s="55" t="s">
        <v>3190</v>
      </c>
      <c r="S1016" s="35" t="s">
        <v>2252</v>
      </c>
      <c r="T1016" s="34">
        <v>0</v>
      </c>
      <c r="U1016" s="35">
        <v>184</v>
      </c>
      <c r="V1016" s="1" t="s">
        <v>2603</v>
      </c>
      <c r="W1016" s="55">
        <v>1</v>
      </c>
      <c r="X1016" s="35" t="str">
        <f>IFERROR(
    IF(ISNUMBER(MATCH(TRIM(CLEAN(SUBSTITUTE(SUBSTITUTE(Y1016, CHAR(13), ""), CHAR(10), " "))), sizeList!A:A, 0)),
        INDEX(sizeList!B:B, MATCH(TRIM(CLEAN(SUBSTITUTE(SUBSTITUTE(Y1016, CHAR(13), ""), CHAR(10), " "))), sizeList!A:A, 0)),
        IF(ISNUMBER(MATCH(Y1016, sizeList!A:A, 0)),
            INDEX(sizeList!B:B, MATCH(Y1016, sizeList!A:A, 0)),
            IF(ISNUMBER(MATCH(TRIM(CLEAN(SUBSTITUTE(SUBSTITUTE(Y1016, CHAR(13), ""), CHAR(10), " "))), sizeList!B:B, 0)),
                INDEX(sizeList!B:B, MATCH(TRIM(CLEAN(SUBSTITUTE(SUBSTITUTE(Y1016, CHAR(13), ""), CHAR(10), " "))), sizeList!B:B, 0)),
                IF(ISNUMBER(MATCH(Y1016, sizeList!B:B, 0)),
                    INDEX(sizeList!B:B, MATCH(Y1016, sizeList!B:B, 0)),
                    "")
            )
        )
    ),
    ""
)</f>
        <v>140 cm</v>
      </c>
      <c r="Y1016" s="35" t="s">
        <v>844</v>
      </c>
      <c r="Z1016" s="35" t="s">
        <v>2604</v>
      </c>
      <c r="AA1016" s="117" t="str">
        <f t="shared" si="127"/>
        <v>BLACK</v>
      </c>
      <c r="AB1016" s="7" t="str">
        <f>IF(AA1016="", "", IFERROR(VLOOKUP(AA1016, colorList!A:B,2,FALSE),""))</f>
        <v>fekete</v>
      </c>
      <c r="AC1016" s="7" t="str">
        <f>IF(Z1016="", "", IFERROR(VLOOKUP(Z1016, colorList!A:B,2,FALSE),""))</f>
        <v>fekete</v>
      </c>
      <c r="AD1016" s="7"/>
    </row>
    <row r="1017" spans="1:30" ht="60" customHeight="1" x14ac:dyDescent="0.25">
      <c r="A1017" s="53" t="s">
        <v>946</v>
      </c>
      <c r="B1017" s="7" t="str" cm="1">
        <f t="array" ref="B1017">ProcessN2(S1017,A1017,C1017)</f>
        <v>SP00450_BK</v>
      </c>
      <c r="C1017" s="7" t="s">
        <v>1019</v>
      </c>
      <c r="D1017" s="52" t="str">
        <f t="shared" si="120"/>
        <v>Equestro Desiree hasvédős heveder</v>
      </c>
      <c r="E1017" s="52" t="s">
        <v>2837</v>
      </c>
      <c r="F1017" s="52" t="str">
        <f t="shared" si="121"/>
        <v>Jumping girth in leather with protectors</v>
      </c>
      <c r="G1017" s="52" t="s">
        <v>2962</v>
      </c>
      <c r="H1017" s="116" t="str">
        <f t="shared" si="122"/>
        <v>Equestro</v>
      </c>
      <c r="I1017" s="35" t="s">
        <v>3000</v>
      </c>
      <c r="J1017" s="53" t="str">
        <f t="shared" si="123"/>
        <v>Lófelszerelés</v>
      </c>
      <c r="K1017" s="53" t="s">
        <v>3007</v>
      </c>
      <c r="L1017" s="53" t="str">
        <f t="shared" si="124"/>
        <v>Nyereg és tartozékai</v>
      </c>
      <c r="M1017" s="53" t="s">
        <v>3008</v>
      </c>
      <c r="N1017" s="35" t="str">
        <f t="shared" si="125"/>
        <v>Heveder</v>
      </c>
      <c r="O1017" s="35" t="s">
        <v>3009</v>
      </c>
      <c r="P1017" s="53" t="str">
        <f t="shared" si="126"/>
        <v>Hasvédős heveder</v>
      </c>
      <c r="Q1017" s="53" t="s">
        <v>3012</v>
      </c>
      <c r="R1017" s="55" t="s">
        <v>3190</v>
      </c>
      <c r="S1017" s="35" t="s">
        <v>2253</v>
      </c>
      <c r="T1017" s="34">
        <v>0</v>
      </c>
      <c r="U1017" s="35">
        <v>184</v>
      </c>
      <c r="V1017" s="1" t="s">
        <v>2603</v>
      </c>
      <c r="W1017" s="55">
        <v>1</v>
      </c>
      <c r="X1017" s="35" t="str">
        <f>IFERROR(
    IF(ISNUMBER(MATCH(TRIM(CLEAN(SUBSTITUTE(SUBSTITUTE(Y1017, CHAR(13), ""), CHAR(10), " "))), sizeList!A:A, 0)),
        INDEX(sizeList!B:B, MATCH(TRIM(CLEAN(SUBSTITUTE(SUBSTITUTE(Y1017, CHAR(13), ""), CHAR(10), " "))), sizeList!A:A, 0)),
        IF(ISNUMBER(MATCH(Y1017, sizeList!A:A, 0)),
            INDEX(sizeList!B:B, MATCH(Y1017, sizeList!A:A, 0)),
            IF(ISNUMBER(MATCH(TRIM(CLEAN(SUBSTITUTE(SUBSTITUTE(Y1017, CHAR(13), ""), CHAR(10), " "))), sizeList!B:B, 0)),
                INDEX(sizeList!B:B, MATCH(TRIM(CLEAN(SUBSTITUTE(SUBSTITUTE(Y1017, CHAR(13), ""), CHAR(10), " "))), sizeList!B:B, 0)),
                IF(ISNUMBER(MATCH(Y1017, sizeList!B:B, 0)),
                    INDEX(sizeList!B:B, MATCH(Y1017, sizeList!B:B, 0)),
                    "")
            )
        )
    ),
    ""
)</f>
        <v>145 cm</v>
      </c>
      <c r="Y1017" s="35" t="s">
        <v>845</v>
      </c>
      <c r="Z1017" s="35" t="s">
        <v>2604</v>
      </c>
      <c r="AA1017" s="117" t="str">
        <f t="shared" si="127"/>
        <v>BLACK</v>
      </c>
      <c r="AB1017" s="7" t="str">
        <f>IF(AA1017="", "", IFERROR(VLOOKUP(AA1017, colorList!A:B,2,FALSE),""))</f>
        <v>fekete</v>
      </c>
      <c r="AC1017" s="7" t="str">
        <f>IF(Z1017="", "", IFERROR(VLOOKUP(Z1017, colorList!A:B,2,FALSE),""))</f>
        <v>fekete</v>
      </c>
      <c r="AD1017" s="7"/>
    </row>
    <row r="1018" spans="1:30" ht="60" customHeight="1" x14ac:dyDescent="0.25">
      <c r="A1018" s="53" t="s">
        <v>946</v>
      </c>
      <c r="B1018" s="7" t="str" cm="1">
        <f t="array" ref="B1018">ProcessN2(S1018,A1018,C1018)</f>
        <v>SP00450_BK</v>
      </c>
      <c r="C1018" s="7" t="s">
        <v>1020</v>
      </c>
      <c r="D1018" s="52" t="str">
        <f t="shared" si="120"/>
        <v>Equestro Desiree hasvédős heveder</v>
      </c>
      <c r="E1018" s="52" t="s">
        <v>2837</v>
      </c>
      <c r="F1018" s="52" t="str">
        <f t="shared" si="121"/>
        <v>Jumping girth in leather with protectors</v>
      </c>
      <c r="G1018" s="52" t="s">
        <v>2962</v>
      </c>
      <c r="H1018" s="116" t="str">
        <f t="shared" si="122"/>
        <v>Equestro</v>
      </c>
      <c r="I1018" s="35" t="s">
        <v>3000</v>
      </c>
      <c r="J1018" s="53" t="str">
        <f t="shared" si="123"/>
        <v>Lófelszerelés</v>
      </c>
      <c r="K1018" s="53" t="s">
        <v>3007</v>
      </c>
      <c r="L1018" s="53" t="str">
        <f t="shared" si="124"/>
        <v>Nyereg és tartozékai</v>
      </c>
      <c r="M1018" s="53" t="s">
        <v>3008</v>
      </c>
      <c r="N1018" s="35" t="str">
        <f t="shared" si="125"/>
        <v>Heveder</v>
      </c>
      <c r="O1018" s="35" t="s">
        <v>3009</v>
      </c>
      <c r="P1018" s="82" t="str">
        <f t="shared" si="126"/>
        <v>Hasvédős heveder</v>
      </c>
      <c r="Q1018" s="82" t="s">
        <v>3012</v>
      </c>
      <c r="R1018" s="55" t="s">
        <v>3190</v>
      </c>
      <c r="S1018" s="35" t="s">
        <v>2254</v>
      </c>
      <c r="T1018" s="34">
        <v>0</v>
      </c>
      <c r="U1018" s="35">
        <v>184</v>
      </c>
      <c r="V1018" s="1" t="s">
        <v>2603</v>
      </c>
      <c r="W1018" s="55">
        <v>1</v>
      </c>
      <c r="X1018" s="35" t="str">
        <f>IFERROR(
    IF(ISNUMBER(MATCH(TRIM(CLEAN(SUBSTITUTE(SUBSTITUTE(Y1018, CHAR(13), ""), CHAR(10), " "))), sizeList!A:A, 0)),
        INDEX(sizeList!B:B, MATCH(TRIM(CLEAN(SUBSTITUTE(SUBSTITUTE(Y1018, CHAR(13), ""), CHAR(10), " "))), sizeList!A:A, 0)),
        IF(ISNUMBER(MATCH(Y1018, sizeList!A:A, 0)),
            INDEX(sizeList!B:B, MATCH(Y1018, sizeList!A:A, 0)),
            IF(ISNUMBER(MATCH(TRIM(CLEAN(SUBSTITUTE(SUBSTITUTE(Y1018, CHAR(13), ""), CHAR(10), " "))), sizeList!B:B, 0)),
                INDEX(sizeList!B:B, MATCH(TRIM(CLEAN(SUBSTITUTE(SUBSTITUTE(Y1018, CHAR(13), ""), CHAR(10), " "))), sizeList!B:B, 0)),
                IF(ISNUMBER(MATCH(Y1018, sizeList!B:B, 0)),
                    INDEX(sizeList!B:B, MATCH(Y1018, sizeList!B:B, 0)),
                    "")
            )
        )
    ),
    ""
)</f>
        <v>150 cm</v>
      </c>
      <c r="Y1018" s="35" t="s">
        <v>846</v>
      </c>
      <c r="Z1018" s="35" t="s">
        <v>2604</v>
      </c>
      <c r="AA1018" s="117" t="str">
        <f t="shared" si="127"/>
        <v>BLACK</v>
      </c>
      <c r="AB1018" s="7" t="str">
        <f>IF(AA1018="", "", IFERROR(VLOOKUP(AA1018, colorList!A:B,2,FALSE),""))</f>
        <v>fekete</v>
      </c>
      <c r="AC1018" s="7" t="str">
        <f>IF(Z1018="", "", IFERROR(VLOOKUP(Z1018, colorList!A:B,2,FALSE),""))</f>
        <v>fekete</v>
      </c>
      <c r="AD1018" s="7"/>
    </row>
    <row r="1019" spans="1:30" ht="60" customHeight="1" x14ac:dyDescent="0.25">
      <c r="A1019" s="53" t="s">
        <v>946</v>
      </c>
      <c r="B1019" s="7" t="str" cm="1">
        <f t="array" ref="B1019">ProcessN2(S1019,A1019,C1019)</f>
        <v>SP00450_COG</v>
      </c>
      <c r="C1019" s="7" t="s">
        <v>1275</v>
      </c>
      <c r="D1019" s="52" t="str">
        <f t="shared" si="120"/>
        <v>Equestro Desiree hasvédős heveder</v>
      </c>
      <c r="E1019" s="52" t="s">
        <v>2837</v>
      </c>
      <c r="F1019" s="52" t="str">
        <f t="shared" si="121"/>
        <v>Jumping girth in leather with protectors</v>
      </c>
      <c r="G1019" s="52" t="s">
        <v>2962</v>
      </c>
      <c r="H1019" s="116" t="str">
        <f t="shared" si="122"/>
        <v>Equestro</v>
      </c>
      <c r="I1019" s="35" t="s">
        <v>3000</v>
      </c>
      <c r="J1019" s="53" t="str">
        <f t="shared" si="123"/>
        <v>Lófelszerelés</v>
      </c>
      <c r="K1019" s="53" t="s">
        <v>3007</v>
      </c>
      <c r="L1019" s="53" t="str">
        <f t="shared" si="124"/>
        <v>Nyereg és tartozékai</v>
      </c>
      <c r="M1019" s="53" t="s">
        <v>3008</v>
      </c>
      <c r="N1019" s="35" t="str">
        <f t="shared" si="125"/>
        <v>Heveder</v>
      </c>
      <c r="O1019" s="35" t="s">
        <v>3009</v>
      </c>
      <c r="P1019" s="82" t="str">
        <f t="shared" si="126"/>
        <v>Hasvédős heveder</v>
      </c>
      <c r="Q1019" s="82" t="s">
        <v>3012</v>
      </c>
      <c r="R1019" s="55" t="s">
        <v>3190</v>
      </c>
      <c r="S1019" s="35" t="s">
        <v>2255</v>
      </c>
      <c r="T1019" s="34">
        <v>0</v>
      </c>
      <c r="U1019" s="35">
        <v>184</v>
      </c>
      <c r="V1019" s="1" t="s">
        <v>2603</v>
      </c>
      <c r="W1019" s="55">
        <v>1</v>
      </c>
      <c r="X1019" s="35" t="str">
        <f>IFERROR(
    IF(ISNUMBER(MATCH(TRIM(CLEAN(SUBSTITUTE(SUBSTITUTE(Y1019, CHAR(13), ""), CHAR(10), " "))), sizeList!A:A, 0)),
        INDEX(sizeList!B:B, MATCH(TRIM(CLEAN(SUBSTITUTE(SUBSTITUTE(Y1019, CHAR(13), ""), CHAR(10), " "))), sizeList!A:A, 0)),
        IF(ISNUMBER(MATCH(Y1019, sizeList!A:A, 0)),
            INDEX(sizeList!B:B, MATCH(Y1019, sizeList!A:A, 0)),
            IF(ISNUMBER(MATCH(TRIM(CLEAN(SUBSTITUTE(SUBSTITUTE(Y1019, CHAR(13), ""), CHAR(10), " "))), sizeList!B:B, 0)),
                INDEX(sizeList!B:B, MATCH(TRIM(CLEAN(SUBSTITUTE(SUBSTITUTE(Y1019, CHAR(13), ""), CHAR(10), " "))), sizeList!B:B, 0)),
                IF(ISNUMBER(MATCH(Y1019, sizeList!B:B, 0)),
                    INDEX(sizeList!B:B, MATCH(Y1019, sizeList!B:B, 0)),
                    "")
            )
        )
    ),
    ""
)</f>
        <v>100 cm</v>
      </c>
      <c r="Y1019" s="35" t="s">
        <v>835</v>
      </c>
      <c r="Z1019" s="35" t="s">
        <v>2610</v>
      </c>
      <c r="AA1019" s="117" t="str">
        <f t="shared" si="127"/>
        <v>COGNAC</v>
      </c>
      <c r="AB1019" s="7" t="str">
        <f>IF(AA1019="", "", IFERROR(VLOOKUP(AA1019, colorList!A:B,2,FALSE),""))</f>
        <v>konyak</v>
      </c>
      <c r="AC1019" s="7" t="str">
        <f>IF(Z1019="", "", IFERROR(VLOOKUP(Z1019, colorList!A:B,2,FALSE),""))</f>
        <v>konyak</v>
      </c>
      <c r="AD1019" s="7"/>
    </row>
    <row r="1020" spans="1:30" ht="60" customHeight="1" x14ac:dyDescent="0.25">
      <c r="A1020" s="53" t="s">
        <v>946</v>
      </c>
      <c r="B1020" s="7" t="str" cm="1">
        <f t="array" ref="B1020">ProcessN2(S1020,A1020,C1020)</f>
        <v>SP00450_COG</v>
      </c>
      <c r="C1020" s="7" t="s">
        <v>1276</v>
      </c>
      <c r="D1020" s="52" t="str">
        <f t="shared" si="120"/>
        <v>Equestro Desiree hasvédős heveder</v>
      </c>
      <c r="E1020" s="52" t="s">
        <v>2837</v>
      </c>
      <c r="F1020" s="52" t="str">
        <f t="shared" si="121"/>
        <v>Jumping girth in leather with protectors</v>
      </c>
      <c r="G1020" s="52" t="s">
        <v>2962</v>
      </c>
      <c r="H1020" s="116" t="str">
        <f t="shared" si="122"/>
        <v>Equestro</v>
      </c>
      <c r="I1020" s="35" t="s">
        <v>3000</v>
      </c>
      <c r="J1020" s="53" t="str">
        <f t="shared" si="123"/>
        <v>Lófelszerelés</v>
      </c>
      <c r="K1020" s="53" t="s">
        <v>3007</v>
      </c>
      <c r="L1020" s="53" t="str">
        <f t="shared" si="124"/>
        <v>Nyereg és tartozékai</v>
      </c>
      <c r="M1020" s="53" t="s">
        <v>3008</v>
      </c>
      <c r="N1020" s="35" t="str">
        <f t="shared" si="125"/>
        <v>Heveder</v>
      </c>
      <c r="O1020" s="35" t="s">
        <v>3009</v>
      </c>
      <c r="P1020" s="82" t="str">
        <f t="shared" si="126"/>
        <v>Hasvédős heveder</v>
      </c>
      <c r="Q1020" s="82" t="s">
        <v>3012</v>
      </c>
      <c r="R1020" s="55" t="s">
        <v>3190</v>
      </c>
      <c r="S1020" s="35" t="s">
        <v>2256</v>
      </c>
      <c r="T1020" s="34">
        <v>0</v>
      </c>
      <c r="U1020" s="35">
        <v>184</v>
      </c>
      <c r="V1020" s="1" t="s">
        <v>2603</v>
      </c>
      <c r="W1020" s="55">
        <v>1</v>
      </c>
      <c r="X1020" s="35" t="str">
        <f>IFERROR(
    IF(ISNUMBER(MATCH(TRIM(CLEAN(SUBSTITUTE(SUBSTITUTE(Y1020, CHAR(13), ""), CHAR(10), " "))), sizeList!A:A, 0)),
        INDEX(sizeList!B:B, MATCH(TRIM(CLEAN(SUBSTITUTE(SUBSTITUTE(Y1020, CHAR(13), ""), CHAR(10), " "))), sizeList!A:A, 0)),
        IF(ISNUMBER(MATCH(Y1020, sizeList!A:A, 0)),
            INDEX(sizeList!B:B, MATCH(Y1020, sizeList!A:A, 0)),
            IF(ISNUMBER(MATCH(TRIM(CLEAN(SUBSTITUTE(SUBSTITUTE(Y1020, CHAR(13), ""), CHAR(10), " "))), sizeList!B:B, 0)),
                INDEX(sizeList!B:B, MATCH(TRIM(CLEAN(SUBSTITUTE(SUBSTITUTE(Y1020, CHAR(13), ""), CHAR(10), " "))), sizeList!B:B, 0)),
                IF(ISNUMBER(MATCH(Y1020, sizeList!B:B, 0)),
                    INDEX(sizeList!B:B, MATCH(Y1020, sizeList!B:B, 0)),
                    "")
            )
        )
    ),
    ""
)</f>
        <v>105 cm</v>
      </c>
      <c r="Y1020" s="35" t="s">
        <v>836</v>
      </c>
      <c r="Z1020" s="35" t="s">
        <v>2610</v>
      </c>
      <c r="AA1020" s="117" t="str">
        <f t="shared" si="127"/>
        <v>COGNAC</v>
      </c>
      <c r="AB1020" s="7" t="str">
        <f>IF(AA1020="", "", IFERROR(VLOOKUP(AA1020, colorList!A:B,2,FALSE),""))</f>
        <v>konyak</v>
      </c>
      <c r="AC1020" s="7" t="str">
        <f>IF(Z1020="", "", IFERROR(VLOOKUP(Z1020, colorList!A:B,2,FALSE),""))</f>
        <v>konyak</v>
      </c>
      <c r="AD1020" s="7"/>
    </row>
    <row r="1021" spans="1:30" ht="60" customHeight="1" x14ac:dyDescent="0.25">
      <c r="A1021" s="53" t="s">
        <v>946</v>
      </c>
      <c r="B1021" s="7" t="str" cm="1">
        <f t="array" ref="B1021">ProcessN2(S1021,A1021,C1021)</f>
        <v>SP00450_COG</v>
      </c>
      <c r="C1021" s="7" t="s">
        <v>1021</v>
      </c>
      <c r="D1021" s="52" t="str">
        <f t="shared" si="120"/>
        <v>Equestro Desiree hasvédős heveder</v>
      </c>
      <c r="E1021" s="52" t="s">
        <v>2837</v>
      </c>
      <c r="F1021" s="52" t="str">
        <f t="shared" si="121"/>
        <v>Jumping girth in leather with protectors</v>
      </c>
      <c r="G1021" s="52" t="s">
        <v>2962</v>
      </c>
      <c r="H1021" s="116" t="str">
        <f t="shared" si="122"/>
        <v>Equestro</v>
      </c>
      <c r="I1021" s="35" t="s">
        <v>3000</v>
      </c>
      <c r="J1021" s="53" t="str">
        <f t="shared" si="123"/>
        <v>Lófelszerelés</v>
      </c>
      <c r="K1021" s="53" t="s">
        <v>3007</v>
      </c>
      <c r="L1021" s="53" t="str">
        <f t="shared" si="124"/>
        <v>Nyereg és tartozékai</v>
      </c>
      <c r="M1021" s="53" t="s">
        <v>3008</v>
      </c>
      <c r="N1021" s="35" t="str">
        <f t="shared" si="125"/>
        <v>Heveder</v>
      </c>
      <c r="O1021" s="35" t="s">
        <v>3009</v>
      </c>
      <c r="P1021" s="82" t="str">
        <f t="shared" si="126"/>
        <v>Hasvédős heveder</v>
      </c>
      <c r="Q1021" s="82" t="s">
        <v>3012</v>
      </c>
      <c r="R1021" s="55" t="s">
        <v>3190</v>
      </c>
      <c r="S1021" s="35" t="s">
        <v>2257</v>
      </c>
      <c r="T1021" s="34">
        <v>0</v>
      </c>
      <c r="U1021" s="35">
        <v>184</v>
      </c>
      <c r="V1021" s="1" t="s">
        <v>2603</v>
      </c>
      <c r="W1021" s="55">
        <v>1</v>
      </c>
      <c r="X1021" s="35" t="str">
        <f>IFERROR(
    IF(ISNUMBER(MATCH(TRIM(CLEAN(SUBSTITUTE(SUBSTITUTE(Y1021, CHAR(13), ""), CHAR(10), " "))), sizeList!A:A, 0)),
        INDEX(sizeList!B:B, MATCH(TRIM(CLEAN(SUBSTITUTE(SUBSTITUTE(Y1021, CHAR(13), ""), CHAR(10), " "))), sizeList!A:A, 0)),
        IF(ISNUMBER(MATCH(Y1021, sizeList!A:A, 0)),
            INDEX(sizeList!B:B, MATCH(Y1021, sizeList!A:A, 0)),
            IF(ISNUMBER(MATCH(TRIM(CLEAN(SUBSTITUTE(SUBSTITUTE(Y1021, CHAR(13), ""), CHAR(10), " "))), sizeList!B:B, 0)),
                INDEX(sizeList!B:B, MATCH(TRIM(CLEAN(SUBSTITUTE(SUBSTITUTE(Y1021, CHAR(13), ""), CHAR(10), " "))), sizeList!B:B, 0)),
                IF(ISNUMBER(MATCH(Y1021, sizeList!B:B, 0)),
                    INDEX(sizeList!B:B, MATCH(Y1021, sizeList!B:B, 0)),
                    "")
            )
        )
    ),
    ""
)</f>
        <v>110 cm</v>
      </c>
      <c r="Y1021" s="35" t="s">
        <v>837</v>
      </c>
      <c r="Z1021" s="35" t="s">
        <v>2610</v>
      </c>
      <c r="AA1021" s="117" t="str">
        <f t="shared" si="127"/>
        <v>COGNAC</v>
      </c>
      <c r="AB1021" s="7" t="str">
        <f>IF(AA1021="", "", IFERROR(VLOOKUP(AA1021, colorList!A:B,2,FALSE),""))</f>
        <v>konyak</v>
      </c>
      <c r="AC1021" s="7" t="str">
        <f>IF(Z1021="", "", IFERROR(VLOOKUP(Z1021, colorList!A:B,2,FALSE),""))</f>
        <v>konyak</v>
      </c>
      <c r="AD1021" s="7"/>
    </row>
    <row r="1022" spans="1:30" ht="60" customHeight="1" x14ac:dyDescent="0.25">
      <c r="A1022" s="53" t="s">
        <v>946</v>
      </c>
      <c r="B1022" s="7" t="str" cm="1">
        <f t="array" ref="B1022">ProcessN2(S1022,A1022,C1022)</f>
        <v>SP00450_COG</v>
      </c>
      <c r="C1022" s="7" t="s">
        <v>1022</v>
      </c>
      <c r="D1022" s="52" t="str">
        <f t="shared" si="120"/>
        <v>Equestro Desiree hasvédős heveder</v>
      </c>
      <c r="E1022" s="52" t="s">
        <v>2837</v>
      </c>
      <c r="F1022" s="52" t="str">
        <f t="shared" si="121"/>
        <v>Jumping girth in leather with protectors</v>
      </c>
      <c r="G1022" s="52" t="s">
        <v>2962</v>
      </c>
      <c r="H1022" s="116" t="str">
        <f t="shared" si="122"/>
        <v>Equestro</v>
      </c>
      <c r="I1022" s="35" t="s">
        <v>3000</v>
      </c>
      <c r="J1022" s="53" t="str">
        <f t="shared" si="123"/>
        <v>Lófelszerelés</v>
      </c>
      <c r="K1022" s="53" t="s">
        <v>3007</v>
      </c>
      <c r="L1022" s="53" t="str">
        <f t="shared" si="124"/>
        <v>Nyereg és tartozékai</v>
      </c>
      <c r="M1022" s="53" t="s">
        <v>3008</v>
      </c>
      <c r="N1022" s="35" t="str">
        <f t="shared" si="125"/>
        <v>Heveder</v>
      </c>
      <c r="O1022" s="35" t="s">
        <v>3009</v>
      </c>
      <c r="P1022" s="82" t="str">
        <f t="shared" si="126"/>
        <v>Hasvédős heveder</v>
      </c>
      <c r="Q1022" s="82" t="s">
        <v>3012</v>
      </c>
      <c r="R1022" s="55" t="s">
        <v>3190</v>
      </c>
      <c r="S1022" s="35" t="s">
        <v>2258</v>
      </c>
      <c r="T1022" s="34">
        <v>0</v>
      </c>
      <c r="U1022" s="35">
        <v>184</v>
      </c>
      <c r="V1022" s="1" t="s">
        <v>2603</v>
      </c>
      <c r="W1022" s="55">
        <v>1</v>
      </c>
      <c r="X1022" s="35" t="str">
        <f>IFERROR(
    IF(ISNUMBER(MATCH(TRIM(CLEAN(SUBSTITUTE(SUBSTITUTE(Y1022, CHAR(13), ""), CHAR(10), " "))), sizeList!A:A, 0)),
        INDEX(sizeList!B:B, MATCH(TRIM(CLEAN(SUBSTITUTE(SUBSTITUTE(Y1022, CHAR(13), ""), CHAR(10), " "))), sizeList!A:A, 0)),
        IF(ISNUMBER(MATCH(Y1022, sizeList!A:A, 0)),
            INDEX(sizeList!B:B, MATCH(Y1022, sizeList!A:A, 0)),
            IF(ISNUMBER(MATCH(TRIM(CLEAN(SUBSTITUTE(SUBSTITUTE(Y1022, CHAR(13), ""), CHAR(10), " "))), sizeList!B:B, 0)),
                INDEX(sizeList!B:B, MATCH(TRIM(CLEAN(SUBSTITUTE(SUBSTITUTE(Y1022, CHAR(13), ""), CHAR(10), " "))), sizeList!B:B, 0)),
                IF(ISNUMBER(MATCH(Y1022, sizeList!B:B, 0)),
                    INDEX(sizeList!B:B, MATCH(Y1022, sizeList!B:B, 0)),
                    "")
            )
        )
    ),
    ""
)</f>
        <v>115 cm</v>
      </c>
      <c r="Y1022" s="35" t="s">
        <v>838</v>
      </c>
      <c r="Z1022" s="35" t="s">
        <v>2610</v>
      </c>
      <c r="AA1022" s="117" t="str">
        <f t="shared" si="127"/>
        <v>COGNAC</v>
      </c>
      <c r="AB1022" s="7" t="str">
        <f>IF(AA1022="", "", IFERROR(VLOOKUP(AA1022, colorList!A:B,2,FALSE),""))</f>
        <v>konyak</v>
      </c>
      <c r="AC1022" s="7" t="str">
        <f>IF(Z1022="", "", IFERROR(VLOOKUP(Z1022, colorList!A:B,2,FALSE),""))</f>
        <v>konyak</v>
      </c>
      <c r="AD1022" s="7"/>
    </row>
    <row r="1023" spans="1:30" ht="60" customHeight="1" x14ac:dyDescent="0.25">
      <c r="A1023" s="53" t="s">
        <v>946</v>
      </c>
      <c r="B1023" s="7" t="str" cm="1">
        <f t="array" ref="B1023">ProcessN2(S1023,A1023,C1023)</f>
        <v>SP00450_COG</v>
      </c>
      <c r="C1023" s="7" t="s">
        <v>1023</v>
      </c>
      <c r="D1023" s="52" t="str">
        <f t="shared" si="120"/>
        <v>Equestro Desiree hasvédős heveder</v>
      </c>
      <c r="E1023" s="52" t="s">
        <v>2837</v>
      </c>
      <c r="F1023" s="52" t="str">
        <f t="shared" si="121"/>
        <v>Jumping girth in leather with protectors</v>
      </c>
      <c r="G1023" s="52" t="s">
        <v>2962</v>
      </c>
      <c r="H1023" s="116" t="str">
        <f t="shared" si="122"/>
        <v>Equestro</v>
      </c>
      <c r="I1023" s="35" t="s">
        <v>3000</v>
      </c>
      <c r="J1023" s="53" t="str">
        <f t="shared" si="123"/>
        <v>Lófelszerelés</v>
      </c>
      <c r="K1023" s="53" t="s">
        <v>3007</v>
      </c>
      <c r="L1023" s="53" t="str">
        <f t="shared" si="124"/>
        <v>Nyereg és tartozékai</v>
      </c>
      <c r="M1023" s="53" t="s">
        <v>3008</v>
      </c>
      <c r="N1023" s="35" t="str">
        <f t="shared" si="125"/>
        <v>Heveder</v>
      </c>
      <c r="O1023" s="35" t="s">
        <v>3009</v>
      </c>
      <c r="P1023" s="53" t="str">
        <f t="shared" si="126"/>
        <v>Hasvédős heveder</v>
      </c>
      <c r="Q1023" s="53" t="s">
        <v>3012</v>
      </c>
      <c r="R1023" s="55" t="s">
        <v>3190</v>
      </c>
      <c r="S1023" s="35" t="s">
        <v>2259</v>
      </c>
      <c r="T1023" s="34">
        <v>0</v>
      </c>
      <c r="U1023" s="35">
        <v>184</v>
      </c>
      <c r="V1023" s="1" t="s">
        <v>2603</v>
      </c>
      <c r="W1023" s="55">
        <v>1</v>
      </c>
      <c r="X1023" s="35" t="str">
        <f>IFERROR(
    IF(ISNUMBER(MATCH(TRIM(CLEAN(SUBSTITUTE(SUBSTITUTE(Y1023, CHAR(13), ""), CHAR(10), " "))), sizeList!A:A, 0)),
        INDEX(sizeList!B:B, MATCH(TRIM(CLEAN(SUBSTITUTE(SUBSTITUTE(Y1023, CHAR(13), ""), CHAR(10), " "))), sizeList!A:A, 0)),
        IF(ISNUMBER(MATCH(Y1023, sizeList!A:A, 0)),
            INDEX(sizeList!B:B, MATCH(Y1023, sizeList!A:A, 0)),
            IF(ISNUMBER(MATCH(TRIM(CLEAN(SUBSTITUTE(SUBSTITUTE(Y1023, CHAR(13), ""), CHAR(10), " "))), sizeList!B:B, 0)),
                INDEX(sizeList!B:B, MATCH(TRIM(CLEAN(SUBSTITUTE(SUBSTITUTE(Y1023, CHAR(13), ""), CHAR(10), " "))), sizeList!B:B, 0)),
                IF(ISNUMBER(MATCH(Y1023, sizeList!B:B, 0)),
                    INDEX(sizeList!B:B, MATCH(Y1023, sizeList!B:B, 0)),
                    "")
            )
        )
    ),
    ""
)</f>
        <v>120 cm</v>
      </c>
      <c r="Y1023" s="35" t="s">
        <v>840</v>
      </c>
      <c r="Z1023" s="35" t="s">
        <v>2610</v>
      </c>
      <c r="AA1023" s="117" t="str">
        <f t="shared" si="127"/>
        <v>COGNAC</v>
      </c>
      <c r="AB1023" s="7" t="str">
        <f>IF(AA1023="", "", IFERROR(VLOOKUP(AA1023, colorList!A:B,2,FALSE),""))</f>
        <v>konyak</v>
      </c>
      <c r="AC1023" s="7" t="str">
        <f>IF(Z1023="", "", IFERROR(VLOOKUP(Z1023, colorList!A:B,2,FALSE),""))</f>
        <v>konyak</v>
      </c>
      <c r="AD1023" s="7"/>
    </row>
    <row r="1024" spans="1:30" ht="60" customHeight="1" x14ac:dyDescent="0.25">
      <c r="A1024" s="53" t="s">
        <v>946</v>
      </c>
      <c r="B1024" s="7" t="str" cm="1">
        <f t="array" ref="B1024">ProcessN2(S1024,A1024,C1024)</f>
        <v>SP00450_COG</v>
      </c>
      <c r="C1024" s="7" t="s">
        <v>1024</v>
      </c>
      <c r="D1024" s="52" t="str">
        <f t="shared" si="120"/>
        <v>Equestro Desiree hasvédős heveder</v>
      </c>
      <c r="E1024" s="52" t="s">
        <v>2837</v>
      </c>
      <c r="F1024" s="52" t="str">
        <f t="shared" si="121"/>
        <v>Jumping girth in leather with protectors</v>
      </c>
      <c r="G1024" s="52" t="s">
        <v>2962</v>
      </c>
      <c r="H1024" s="116" t="str">
        <f t="shared" si="122"/>
        <v>Equestro</v>
      </c>
      <c r="I1024" s="35" t="s">
        <v>3000</v>
      </c>
      <c r="J1024" s="53" t="str">
        <f t="shared" si="123"/>
        <v>Lófelszerelés</v>
      </c>
      <c r="K1024" s="53" t="s">
        <v>3007</v>
      </c>
      <c r="L1024" s="53" t="str">
        <f t="shared" si="124"/>
        <v>Nyereg és tartozékai</v>
      </c>
      <c r="M1024" s="53" t="s">
        <v>3008</v>
      </c>
      <c r="N1024" s="35" t="str">
        <f t="shared" si="125"/>
        <v>Heveder</v>
      </c>
      <c r="O1024" s="35" t="s">
        <v>3009</v>
      </c>
      <c r="P1024" s="53" t="str">
        <f t="shared" si="126"/>
        <v>Hasvédős heveder</v>
      </c>
      <c r="Q1024" s="53" t="s">
        <v>3012</v>
      </c>
      <c r="R1024" s="84" t="s">
        <v>3190</v>
      </c>
      <c r="S1024" s="35" t="s">
        <v>2260</v>
      </c>
      <c r="T1024" s="34">
        <v>0</v>
      </c>
      <c r="U1024" s="35">
        <v>184</v>
      </c>
      <c r="V1024" s="1" t="s">
        <v>2603</v>
      </c>
      <c r="W1024" s="55">
        <v>1</v>
      </c>
      <c r="X1024" s="35" t="str">
        <f>IFERROR(
    IF(ISNUMBER(MATCH(TRIM(CLEAN(SUBSTITUTE(SUBSTITUTE(Y1024, CHAR(13), ""), CHAR(10), " "))), sizeList!A:A, 0)),
        INDEX(sizeList!B:B, MATCH(TRIM(CLEAN(SUBSTITUTE(SUBSTITUTE(Y1024, CHAR(13), ""), CHAR(10), " "))), sizeList!A:A, 0)),
        IF(ISNUMBER(MATCH(Y1024, sizeList!A:A, 0)),
            INDEX(sizeList!B:B, MATCH(Y1024, sizeList!A:A, 0)),
            IF(ISNUMBER(MATCH(TRIM(CLEAN(SUBSTITUTE(SUBSTITUTE(Y1024, CHAR(13), ""), CHAR(10), " "))), sizeList!B:B, 0)),
                INDEX(sizeList!B:B, MATCH(TRIM(CLEAN(SUBSTITUTE(SUBSTITUTE(Y1024, CHAR(13), ""), CHAR(10), " "))), sizeList!B:B, 0)),
                IF(ISNUMBER(MATCH(Y1024, sizeList!B:B, 0)),
                    INDEX(sizeList!B:B, MATCH(Y1024, sizeList!B:B, 0)),
                    "")
            )
        )
    ),
    ""
)</f>
        <v>125 cm</v>
      </c>
      <c r="Y1024" s="35" t="s">
        <v>841</v>
      </c>
      <c r="Z1024" s="35" t="s">
        <v>2610</v>
      </c>
      <c r="AA1024" s="117" t="str">
        <f t="shared" si="127"/>
        <v>COGNAC</v>
      </c>
      <c r="AB1024" s="7" t="str">
        <f>IF(AA1024="", "", IFERROR(VLOOKUP(AA1024, colorList!A:B,2,FALSE),""))</f>
        <v>konyak</v>
      </c>
      <c r="AC1024" s="7" t="str">
        <f>IF(Z1024="", "", IFERROR(VLOOKUP(Z1024, colorList!A:B,2,FALSE),""))</f>
        <v>konyak</v>
      </c>
      <c r="AD1024" s="7"/>
    </row>
    <row r="1025" spans="1:30" ht="60" customHeight="1" x14ac:dyDescent="0.25">
      <c r="A1025" s="53" t="s">
        <v>946</v>
      </c>
      <c r="B1025" s="7" t="str" cm="1">
        <f t="array" ref="B1025">ProcessN2(S1025,A1025,C1025)</f>
        <v>SP00450_COG</v>
      </c>
      <c r="C1025" s="7" t="s">
        <v>1025</v>
      </c>
      <c r="D1025" s="52" t="str">
        <f t="shared" si="120"/>
        <v>Equestro Desiree hasvédős heveder</v>
      </c>
      <c r="E1025" s="52" t="s">
        <v>2837</v>
      </c>
      <c r="F1025" s="52" t="str">
        <f t="shared" si="121"/>
        <v>Jumping girth in leather with protectors</v>
      </c>
      <c r="G1025" s="52" t="s">
        <v>2962</v>
      </c>
      <c r="H1025" s="116" t="str">
        <f t="shared" si="122"/>
        <v>Equestro</v>
      </c>
      <c r="I1025" s="35" t="s">
        <v>3000</v>
      </c>
      <c r="J1025" s="53" t="str">
        <f t="shared" si="123"/>
        <v>Lófelszerelés</v>
      </c>
      <c r="K1025" s="53" t="s">
        <v>3007</v>
      </c>
      <c r="L1025" s="53" t="str">
        <f t="shared" si="124"/>
        <v>Nyereg és tartozékai</v>
      </c>
      <c r="M1025" s="53" t="s">
        <v>3008</v>
      </c>
      <c r="N1025" s="35" t="str">
        <f t="shared" si="125"/>
        <v>Heveder</v>
      </c>
      <c r="O1025" s="35" t="s">
        <v>3009</v>
      </c>
      <c r="P1025" s="82" t="str">
        <f t="shared" si="126"/>
        <v>Hasvédős heveder</v>
      </c>
      <c r="Q1025" s="82" t="s">
        <v>3012</v>
      </c>
      <c r="R1025" s="55" t="s">
        <v>3190</v>
      </c>
      <c r="S1025" s="35" t="s">
        <v>2261</v>
      </c>
      <c r="T1025" s="34">
        <v>0</v>
      </c>
      <c r="U1025" s="35">
        <v>184</v>
      </c>
      <c r="V1025" s="1" t="s">
        <v>2603</v>
      </c>
      <c r="W1025" s="55">
        <v>1</v>
      </c>
      <c r="X1025" s="35" t="str">
        <f>IFERROR(
    IF(ISNUMBER(MATCH(TRIM(CLEAN(SUBSTITUTE(SUBSTITUTE(Y1025, CHAR(13), ""), CHAR(10), " "))), sizeList!A:A, 0)),
        INDEX(sizeList!B:B, MATCH(TRIM(CLEAN(SUBSTITUTE(SUBSTITUTE(Y1025, CHAR(13), ""), CHAR(10), " "))), sizeList!A:A, 0)),
        IF(ISNUMBER(MATCH(Y1025, sizeList!A:A, 0)),
            INDEX(sizeList!B:B, MATCH(Y1025, sizeList!A:A, 0)),
            IF(ISNUMBER(MATCH(TRIM(CLEAN(SUBSTITUTE(SUBSTITUTE(Y1025, CHAR(13), ""), CHAR(10), " "))), sizeList!B:B, 0)),
                INDEX(sizeList!B:B, MATCH(TRIM(CLEAN(SUBSTITUTE(SUBSTITUTE(Y1025, CHAR(13), ""), CHAR(10), " "))), sizeList!B:B, 0)),
                IF(ISNUMBER(MATCH(Y1025, sizeList!B:B, 0)),
                    INDEX(sizeList!B:B, MATCH(Y1025, sizeList!B:B, 0)),
                    "")
            )
        )
    ),
    ""
)</f>
        <v>130 cm</v>
      </c>
      <c r="Y1025" s="35" t="s">
        <v>842</v>
      </c>
      <c r="Z1025" s="35" t="s">
        <v>2610</v>
      </c>
      <c r="AA1025" s="117" t="str">
        <f t="shared" si="127"/>
        <v>COGNAC</v>
      </c>
      <c r="AB1025" s="7" t="str">
        <f>IF(AA1025="", "", IFERROR(VLOOKUP(AA1025, colorList!A:B,2,FALSE),""))</f>
        <v>konyak</v>
      </c>
      <c r="AC1025" s="7" t="str">
        <f>IF(Z1025="", "", IFERROR(VLOOKUP(Z1025, colorList!A:B,2,FALSE),""))</f>
        <v>konyak</v>
      </c>
      <c r="AD1025" s="7"/>
    </row>
    <row r="1026" spans="1:30" ht="60" customHeight="1" x14ac:dyDescent="0.25">
      <c r="A1026" s="53" t="s">
        <v>946</v>
      </c>
      <c r="B1026" s="7" t="str" cm="1">
        <f t="array" ref="B1026">ProcessN2(S1026,A1026,C1026)</f>
        <v>SP00450_COG</v>
      </c>
      <c r="C1026" s="7" t="s">
        <v>1026</v>
      </c>
      <c r="D1026" s="52" t="str">
        <f t="shared" ref="D1026:D1089" si="128">TRIM(CLEAN(SUBSTITUTE(SUBSTITUTE(E1026, CHAR(13), ""), CHAR(10), " ")))</f>
        <v>Equestro Desiree hasvédős heveder</v>
      </c>
      <c r="E1026" s="52" t="s">
        <v>2837</v>
      </c>
      <c r="F1026" s="52" t="str">
        <f t="shared" ref="F1026:F1089" si="129">TRIM(CLEAN(SUBSTITUTE(SUBSTITUTE(G1026, CHAR(13), ""), CHAR(10), " ")))</f>
        <v>Jumping girth in leather with protectors</v>
      </c>
      <c r="G1026" s="52" t="s">
        <v>2962</v>
      </c>
      <c r="H1026" s="116" t="str">
        <f t="shared" ref="H1026:H1089" si="130">TRIM(CLEAN(SUBSTITUTE(SUBSTITUTE(I1026, CHAR(13), ""), CHAR(10), " ")))</f>
        <v>Equestro</v>
      </c>
      <c r="I1026" s="35" t="s">
        <v>3000</v>
      </c>
      <c r="J1026" s="53" t="str">
        <f t="shared" ref="J1026:J1089" si="131">TRIM(CLEAN(SUBSTITUTE(SUBSTITUTE(K1026, CHAR(13), ""), CHAR(10), " ")))</f>
        <v>Lófelszerelés</v>
      </c>
      <c r="K1026" s="53" t="s">
        <v>3007</v>
      </c>
      <c r="L1026" s="53" t="str">
        <f t="shared" ref="L1026:L1089" si="132">TRIM(CLEAN(SUBSTITUTE(SUBSTITUTE(M1026, CHAR(13), ""), CHAR(10), " ")))</f>
        <v>Nyereg és tartozékai</v>
      </c>
      <c r="M1026" s="53" t="s">
        <v>3008</v>
      </c>
      <c r="N1026" s="35" t="str">
        <f t="shared" ref="N1026:N1089" si="133">TRIM(CLEAN(SUBSTITUTE(SUBSTITUTE(O1026, CHAR(13), ""), CHAR(10), " ")))</f>
        <v>Heveder</v>
      </c>
      <c r="O1026" s="35" t="s">
        <v>3009</v>
      </c>
      <c r="P1026" s="82" t="str">
        <f t="shared" ref="P1026:P1089" si="134">TRIM(CLEAN(SUBSTITUTE(SUBSTITUTE(Q1026, CHAR(13), ""), CHAR(10), " ")))</f>
        <v>Hasvédős heveder</v>
      </c>
      <c r="Q1026" s="82" t="s">
        <v>3012</v>
      </c>
      <c r="R1026" s="55" t="s">
        <v>3190</v>
      </c>
      <c r="S1026" s="35" t="s">
        <v>2262</v>
      </c>
      <c r="T1026" s="34">
        <v>0</v>
      </c>
      <c r="U1026" s="35">
        <v>184</v>
      </c>
      <c r="V1026" s="1" t="s">
        <v>2603</v>
      </c>
      <c r="W1026" s="55">
        <v>1</v>
      </c>
      <c r="X1026" s="35" t="str">
        <f>IFERROR(
    IF(ISNUMBER(MATCH(TRIM(CLEAN(SUBSTITUTE(SUBSTITUTE(Y1026, CHAR(13), ""), CHAR(10), " "))), sizeList!A:A, 0)),
        INDEX(sizeList!B:B, MATCH(TRIM(CLEAN(SUBSTITUTE(SUBSTITUTE(Y1026, CHAR(13), ""), CHAR(10), " "))), sizeList!A:A, 0)),
        IF(ISNUMBER(MATCH(Y1026, sizeList!A:A, 0)),
            INDEX(sizeList!B:B, MATCH(Y1026, sizeList!A:A, 0)),
            IF(ISNUMBER(MATCH(TRIM(CLEAN(SUBSTITUTE(SUBSTITUTE(Y1026, CHAR(13), ""), CHAR(10), " "))), sizeList!B:B, 0)),
                INDEX(sizeList!B:B, MATCH(TRIM(CLEAN(SUBSTITUTE(SUBSTITUTE(Y1026, CHAR(13), ""), CHAR(10), " "))), sizeList!B:B, 0)),
                IF(ISNUMBER(MATCH(Y1026, sizeList!B:B, 0)),
                    INDEX(sizeList!B:B, MATCH(Y1026, sizeList!B:B, 0)),
                    "")
            )
        )
    ),
    ""
)</f>
        <v>135 cm</v>
      </c>
      <c r="Y1026" s="35" t="s">
        <v>843</v>
      </c>
      <c r="Z1026" s="35" t="s">
        <v>2610</v>
      </c>
      <c r="AA1026" s="117" t="str">
        <f t="shared" ref="AA1026:AA1089" si="135">TRIM(CLEAN(SUBSTITUTE(SUBSTITUTE(Z1026, CHAR(13), ""), CHAR(10), " ")))</f>
        <v>COGNAC</v>
      </c>
      <c r="AB1026" s="7" t="str">
        <f>IF(AA1026="", "", IFERROR(VLOOKUP(AA1026, colorList!A:B,2,FALSE),""))</f>
        <v>konyak</v>
      </c>
      <c r="AC1026" s="7" t="str">
        <f>IF(Z1026="", "", IFERROR(VLOOKUP(Z1026, colorList!A:B,2,FALSE),""))</f>
        <v>konyak</v>
      </c>
      <c r="AD1026" s="7"/>
    </row>
    <row r="1027" spans="1:30" ht="60" customHeight="1" x14ac:dyDescent="0.25">
      <c r="A1027" s="53" t="s">
        <v>946</v>
      </c>
      <c r="B1027" s="7" t="str" cm="1">
        <f t="array" ref="B1027">ProcessN2(S1027,A1027,C1027)</f>
        <v>SP00450_COG</v>
      </c>
      <c r="C1027" s="7" t="s">
        <v>1027</v>
      </c>
      <c r="D1027" s="52" t="str">
        <f t="shared" si="128"/>
        <v>Equestro Desiree hasvédős heveder</v>
      </c>
      <c r="E1027" s="52" t="s">
        <v>2837</v>
      </c>
      <c r="F1027" s="52" t="str">
        <f t="shared" si="129"/>
        <v>Jumping girth in leather with protectors</v>
      </c>
      <c r="G1027" s="52" t="s">
        <v>2962</v>
      </c>
      <c r="H1027" s="116" t="str">
        <f t="shared" si="130"/>
        <v>Equestro</v>
      </c>
      <c r="I1027" s="35" t="s">
        <v>3000</v>
      </c>
      <c r="J1027" s="53" t="str">
        <f t="shared" si="131"/>
        <v>Lófelszerelés</v>
      </c>
      <c r="K1027" s="53" t="s">
        <v>3007</v>
      </c>
      <c r="L1027" s="53" t="str">
        <f t="shared" si="132"/>
        <v>Nyereg és tartozékai</v>
      </c>
      <c r="M1027" s="53" t="s">
        <v>3008</v>
      </c>
      <c r="N1027" s="35" t="str">
        <f t="shared" si="133"/>
        <v>Heveder</v>
      </c>
      <c r="O1027" s="35" t="s">
        <v>3009</v>
      </c>
      <c r="P1027" s="82" t="str">
        <f t="shared" si="134"/>
        <v>Hasvédős heveder</v>
      </c>
      <c r="Q1027" s="82" t="s">
        <v>3012</v>
      </c>
      <c r="R1027" s="55" t="s">
        <v>3190</v>
      </c>
      <c r="S1027" s="35" t="s">
        <v>2263</v>
      </c>
      <c r="T1027" s="34">
        <v>0</v>
      </c>
      <c r="U1027" s="35">
        <v>184</v>
      </c>
      <c r="V1027" s="1" t="s">
        <v>2603</v>
      </c>
      <c r="W1027" s="55">
        <v>1</v>
      </c>
      <c r="X1027" s="35" t="str">
        <f>IFERROR(
    IF(ISNUMBER(MATCH(TRIM(CLEAN(SUBSTITUTE(SUBSTITUTE(Y1027, CHAR(13), ""), CHAR(10), " "))), sizeList!A:A, 0)),
        INDEX(sizeList!B:B, MATCH(TRIM(CLEAN(SUBSTITUTE(SUBSTITUTE(Y1027, CHAR(13), ""), CHAR(10), " "))), sizeList!A:A, 0)),
        IF(ISNUMBER(MATCH(Y1027, sizeList!A:A, 0)),
            INDEX(sizeList!B:B, MATCH(Y1027, sizeList!A:A, 0)),
            IF(ISNUMBER(MATCH(TRIM(CLEAN(SUBSTITUTE(SUBSTITUTE(Y1027, CHAR(13), ""), CHAR(10), " "))), sizeList!B:B, 0)),
                INDEX(sizeList!B:B, MATCH(TRIM(CLEAN(SUBSTITUTE(SUBSTITUTE(Y1027, CHAR(13), ""), CHAR(10), " "))), sizeList!B:B, 0)),
                IF(ISNUMBER(MATCH(Y1027, sizeList!B:B, 0)),
                    INDEX(sizeList!B:B, MATCH(Y1027, sizeList!B:B, 0)),
                    "")
            )
        )
    ),
    ""
)</f>
        <v>140 cm</v>
      </c>
      <c r="Y1027" s="35" t="s">
        <v>844</v>
      </c>
      <c r="Z1027" s="35" t="s">
        <v>2610</v>
      </c>
      <c r="AA1027" s="117" t="str">
        <f t="shared" si="135"/>
        <v>COGNAC</v>
      </c>
      <c r="AB1027" s="7" t="str">
        <f>IF(AA1027="", "", IFERROR(VLOOKUP(AA1027, colorList!A:B,2,FALSE),""))</f>
        <v>konyak</v>
      </c>
      <c r="AC1027" s="7" t="str">
        <f>IF(Z1027="", "", IFERROR(VLOOKUP(Z1027, colorList!A:B,2,FALSE),""))</f>
        <v>konyak</v>
      </c>
      <c r="AD1027" s="7"/>
    </row>
    <row r="1028" spans="1:30" ht="60" customHeight="1" x14ac:dyDescent="0.25">
      <c r="A1028" s="53" t="s">
        <v>946</v>
      </c>
      <c r="B1028" s="7" t="str" cm="1">
        <f t="array" ref="B1028">ProcessN2(S1028,A1028,C1028)</f>
        <v>SP00450_COG</v>
      </c>
      <c r="C1028" s="7" t="s">
        <v>1028</v>
      </c>
      <c r="D1028" s="52" t="str">
        <f t="shared" si="128"/>
        <v>Equestro Desiree hasvédős heveder</v>
      </c>
      <c r="E1028" s="52" t="s">
        <v>2837</v>
      </c>
      <c r="F1028" s="52" t="str">
        <f t="shared" si="129"/>
        <v>Jumping girth in leather with protectors</v>
      </c>
      <c r="G1028" s="52" t="s">
        <v>2962</v>
      </c>
      <c r="H1028" s="116" t="str">
        <f t="shared" si="130"/>
        <v>Equestro</v>
      </c>
      <c r="I1028" s="35" t="s">
        <v>3000</v>
      </c>
      <c r="J1028" s="53" t="str">
        <f t="shared" si="131"/>
        <v>Lófelszerelés</v>
      </c>
      <c r="K1028" s="53" t="s">
        <v>3007</v>
      </c>
      <c r="L1028" s="53" t="str">
        <f t="shared" si="132"/>
        <v>Nyereg és tartozékai</v>
      </c>
      <c r="M1028" s="53" t="s">
        <v>3008</v>
      </c>
      <c r="N1028" s="35" t="str">
        <f t="shared" si="133"/>
        <v>Heveder</v>
      </c>
      <c r="O1028" s="35" t="s">
        <v>3009</v>
      </c>
      <c r="P1028" s="82" t="str">
        <f t="shared" si="134"/>
        <v>Hasvédős heveder</v>
      </c>
      <c r="Q1028" s="82" t="s">
        <v>3012</v>
      </c>
      <c r="R1028" s="55" t="s">
        <v>3190</v>
      </c>
      <c r="S1028" s="35" t="s">
        <v>2264</v>
      </c>
      <c r="T1028" s="34">
        <v>0</v>
      </c>
      <c r="U1028" s="35">
        <v>184</v>
      </c>
      <c r="V1028" s="1" t="s">
        <v>2603</v>
      </c>
      <c r="W1028" s="55">
        <v>1</v>
      </c>
      <c r="X1028" s="35" t="str">
        <f>IFERROR(
    IF(ISNUMBER(MATCH(TRIM(CLEAN(SUBSTITUTE(SUBSTITUTE(Y1028, CHAR(13), ""), CHAR(10), " "))), sizeList!A:A, 0)),
        INDEX(sizeList!B:B, MATCH(TRIM(CLEAN(SUBSTITUTE(SUBSTITUTE(Y1028, CHAR(13), ""), CHAR(10), " "))), sizeList!A:A, 0)),
        IF(ISNUMBER(MATCH(Y1028, sizeList!A:A, 0)),
            INDEX(sizeList!B:B, MATCH(Y1028, sizeList!A:A, 0)),
            IF(ISNUMBER(MATCH(TRIM(CLEAN(SUBSTITUTE(SUBSTITUTE(Y1028, CHAR(13), ""), CHAR(10), " "))), sizeList!B:B, 0)),
                INDEX(sizeList!B:B, MATCH(TRIM(CLEAN(SUBSTITUTE(SUBSTITUTE(Y1028, CHAR(13), ""), CHAR(10), " "))), sizeList!B:B, 0)),
                IF(ISNUMBER(MATCH(Y1028, sizeList!B:B, 0)),
                    INDEX(sizeList!B:B, MATCH(Y1028, sizeList!B:B, 0)),
                    "")
            )
        )
    ),
    ""
)</f>
        <v>145 cm</v>
      </c>
      <c r="Y1028" s="35" t="s">
        <v>845</v>
      </c>
      <c r="Z1028" s="35" t="s">
        <v>2610</v>
      </c>
      <c r="AA1028" s="117" t="str">
        <f t="shared" si="135"/>
        <v>COGNAC</v>
      </c>
      <c r="AB1028" s="7" t="str">
        <f>IF(AA1028="", "", IFERROR(VLOOKUP(AA1028, colorList!A:B,2,FALSE),""))</f>
        <v>konyak</v>
      </c>
      <c r="AC1028" s="7" t="str">
        <f>IF(Z1028="", "", IFERROR(VLOOKUP(Z1028, colorList!A:B,2,FALSE),""))</f>
        <v>konyak</v>
      </c>
      <c r="AD1028" s="7"/>
    </row>
    <row r="1029" spans="1:30" ht="60" customHeight="1" x14ac:dyDescent="0.25">
      <c r="A1029" s="53" t="s">
        <v>946</v>
      </c>
      <c r="B1029" s="7" t="str" cm="1">
        <f t="array" ref="B1029">ProcessN2(S1029,A1029,C1029)</f>
        <v>SP00450_COG</v>
      </c>
      <c r="C1029" s="7" t="s">
        <v>1029</v>
      </c>
      <c r="D1029" s="52" t="str">
        <f t="shared" si="128"/>
        <v>Equestro Desiree hasvédős heveder</v>
      </c>
      <c r="E1029" s="52" t="s">
        <v>2837</v>
      </c>
      <c r="F1029" s="52" t="str">
        <f t="shared" si="129"/>
        <v>Jumping girth in leather with protectors</v>
      </c>
      <c r="G1029" s="52" t="s">
        <v>2962</v>
      </c>
      <c r="H1029" s="116" t="str">
        <f t="shared" si="130"/>
        <v>Equestro</v>
      </c>
      <c r="I1029" s="35" t="s">
        <v>3000</v>
      </c>
      <c r="J1029" s="53" t="str">
        <f t="shared" si="131"/>
        <v>Lófelszerelés</v>
      </c>
      <c r="K1029" s="53" t="s">
        <v>3007</v>
      </c>
      <c r="L1029" s="53" t="str">
        <f t="shared" si="132"/>
        <v>Nyereg és tartozékai</v>
      </c>
      <c r="M1029" s="53" t="s">
        <v>3008</v>
      </c>
      <c r="N1029" s="35" t="str">
        <f t="shared" si="133"/>
        <v>Heveder</v>
      </c>
      <c r="O1029" s="35" t="s">
        <v>3009</v>
      </c>
      <c r="P1029" s="82" t="str">
        <f t="shared" si="134"/>
        <v>Hasvédős heveder</v>
      </c>
      <c r="Q1029" s="82" t="s">
        <v>3012</v>
      </c>
      <c r="R1029" s="55" t="s">
        <v>3190</v>
      </c>
      <c r="S1029" s="35" t="s">
        <v>2265</v>
      </c>
      <c r="T1029" s="34">
        <v>0</v>
      </c>
      <c r="U1029" s="35">
        <v>184</v>
      </c>
      <c r="V1029" s="1" t="s">
        <v>2603</v>
      </c>
      <c r="W1029" s="55">
        <v>1</v>
      </c>
      <c r="X1029" s="35" t="str">
        <f>IFERROR(
    IF(ISNUMBER(MATCH(TRIM(CLEAN(SUBSTITUTE(SUBSTITUTE(Y1029, CHAR(13), ""), CHAR(10), " "))), sizeList!A:A, 0)),
        INDEX(sizeList!B:B, MATCH(TRIM(CLEAN(SUBSTITUTE(SUBSTITUTE(Y1029, CHAR(13), ""), CHAR(10), " "))), sizeList!A:A, 0)),
        IF(ISNUMBER(MATCH(Y1029, sizeList!A:A, 0)),
            INDEX(sizeList!B:B, MATCH(Y1029, sizeList!A:A, 0)),
            IF(ISNUMBER(MATCH(TRIM(CLEAN(SUBSTITUTE(SUBSTITUTE(Y1029, CHAR(13), ""), CHAR(10), " "))), sizeList!B:B, 0)),
                INDEX(sizeList!B:B, MATCH(TRIM(CLEAN(SUBSTITUTE(SUBSTITUTE(Y1029, CHAR(13), ""), CHAR(10), " "))), sizeList!B:B, 0)),
                IF(ISNUMBER(MATCH(Y1029, sizeList!B:B, 0)),
                    INDEX(sizeList!B:B, MATCH(Y1029, sizeList!B:B, 0)),
                    "")
            )
        )
    ),
    ""
)</f>
        <v>150 cm</v>
      </c>
      <c r="Y1029" s="35" t="s">
        <v>846</v>
      </c>
      <c r="Z1029" s="35" t="s">
        <v>2610</v>
      </c>
      <c r="AA1029" s="117" t="str">
        <f t="shared" si="135"/>
        <v>COGNAC</v>
      </c>
      <c r="AB1029" s="7" t="str">
        <f>IF(AA1029="", "", IFERROR(VLOOKUP(AA1029, colorList!A:B,2,FALSE),""))</f>
        <v>konyak</v>
      </c>
      <c r="AC1029" s="7" t="str">
        <f>IF(Z1029="", "", IFERROR(VLOOKUP(Z1029, colorList!A:B,2,FALSE),""))</f>
        <v>konyak</v>
      </c>
      <c r="AD1029" s="7"/>
    </row>
    <row r="1030" spans="1:30" ht="60" customHeight="1" x14ac:dyDescent="0.25">
      <c r="A1030" s="53" t="s">
        <v>946</v>
      </c>
      <c r="B1030" s="7" t="str" cm="1">
        <f t="array" ref="B1030">ProcessN2(S1030,A1030,C1030)</f>
        <v>SP00450_TM</v>
      </c>
      <c r="C1030" s="7" t="s">
        <v>1187</v>
      </c>
      <c r="D1030" s="52" t="str">
        <f t="shared" si="128"/>
        <v>Equestro Desiree hasvédős heveder</v>
      </c>
      <c r="E1030" s="52" t="s">
        <v>2837</v>
      </c>
      <c r="F1030" s="52" t="str">
        <f t="shared" si="129"/>
        <v>Jumping girth in leather with protectors</v>
      </c>
      <c r="G1030" s="52" t="s">
        <v>2962</v>
      </c>
      <c r="H1030" s="116" t="str">
        <f t="shared" si="130"/>
        <v>Equestro</v>
      </c>
      <c r="I1030" s="38" t="s">
        <v>3000</v>
      </c>
      <c r="J1030" s="38" t="str">
        <f t="shared" si="131"/>
        <v>Lófelszerelés</v>
      </c>
      <c r="K1030" s="38" t="s">
        <v>3007</v>
      </c>
      <c r="L1030" s="38" t="str">
        <f t="shared" si="132"/>
        <v>Nyereg és tartozékai</v>
      </c>
      <c r="M1030" s="38" t="s">
        <v>3008</v>
      </c>
      <c r="N1030" s="35" t="str">
        <f t="shared" si="133"/>
        <v>Heveder</v>
      </c>
      <c r="O1030" s="35" t="s">
        <v>3009</v>
      </c>
      <c r="P1030" s="85" t="str">
        <f t="shared" si="134"/>
        <v>Hasvédős heveder</v>
      </c>
      <c r="Q1030" s="85" t="s">
        <v>3012</v>
      </c>
      <c r="R1030" s="55" t="s">
        <v>3190</v>
      </c>
      <c r="S1030" s="38" t="s">
        <v>2266</v>
      </c>
      <c r="T1030" s="34">
        <v>0</v>
      </c>
      <c r="U1030" s="38">
        <v>184</v>
      </c>
      <c r="V1030" s="1" t="s">
        <v>2603</v>
      </c>
      <c r="W1030" s="55">
        <v>1</v>
      </c>
      <c r="X1030" s="38" t="str">
        <f>IFERROR(
    IF(ISNUMBER(MATCH(TRIM(CLEAN(SUBSTITUTE(SUBSTITUTE(Y1030, CHAR(13), ""), CHAR(10), " "))), sizeList!A:A, 0)),
        INDEX(sizeList!B:B, MATCH(TRIM(CLEAN(SUBSTITUTE(SUBSTITUTE(Y1030, CHAR(13), ""), CHAR(10), " "))), sizeList!A:A, 0)),
        IF(ISNUMBER(MATCH(Y1030, sizeList!A:A, 0)),
            INDEX(sizeList!B:B, MATCH(Y1030, sizeList!A:A, 0)),
            IF(ISNUMBER(MATCH(TRIM(CLEAN(SUBSTITUTE(SUBSTITUTE(Y1030, CHAR(13), ""), CHAR(10), " "))), sizeList!B:B, 0)),
                INDEX(sizeList!B:B, MATCH(TRIM(CLEAN(SUBSTITUTE(SUBSTITUTE(Y1030, CHAR(13), ""), CHAR(10), " "))), sizeList!B:B, 0)),
                IF(ISNUMBER(MATCH(Y1030, sizeList!B:B, 0)),
                    INDEX(sizeList!B:B, MATCH(Y1030, sizeList!B:B, 0)),
                    "")
            )
        )
    ),
    ""
)</f>
        <v>100 cm</v>
      </c>
      <c r="Y1030" s="38" t="s">
        <v>835</v>
      </c>
      <c r="Z1030" s="38" t="s">
        <v>2605</v>
      </c>
      <c r="AA1030" s="117" t="str">
        <f t="shared" si="135"/>
        <v>DARK BROWN</v>
      </c>
      <c r="AB1030" s="7" t="str">
        <f>IF(AA1030="", "", IFERROR(VLOOKUP(AA1030, colorList!A:B,2,FALSE),""))</f>
        <v>sötétbarna</v>
      </c>
      <c r="AC1030" s="7" t="str">
        <f>IF(Z1030="", "", IFERROR(VLOOKUP(Z1030, colorList!A:B,2,FALSE),""))</f>
        <v>sötétbarna</v>
      </c>
      <c r="AD1030" s="7"/>
    </row>
    <row r="1031" spans="1:30" ht="60" customHeight="1" x14ac:dyDescent="0.25">
      <c r="A1031" s="53" t="s">
        <v>946</v>
      </c>
      <c r="B1031" s="7" t="str" cm="1">
        <f t="array" ref="B1031">ProcessN2(S1031,A1031,C1031)</f>
        <v>SP00450_TM</v>
      </c>
      <c r="C1031" s="7" t="s">
        <v>1188</v>
      </c>
      <c r="D1031" s="52" t="str">
        <f t="shared" si="128"/>
        <v>Equestro Desiree hasvédős heveder</v>
      </c>
      <c r="E1031" s="52" t="s">
        <v>2837</v>
      </c>
      <c r="F1031" s="52" t="str">
        <f t="shared" si="129"/>
        <v>Jumping girth in leather with protectors</v>
      </c>
      <c r="G1031" s="52" t="s">
        <v>2962</v>
      </c>
      <c r="H1031" s="116" t="str">
        <f t="shared" si="130"/>
        <v>Equestro</v>
      </c>
      <c r="I1031" s="38" t="s">
        <v>3000</v>
      </c>
      <c r="J1031" s="38" t="str">
        <f t="shared" si="131"/>
        <v>Lófelszerelés</v>
      </c>
      <c r="K1031" s="38" t="s">
        <v>3007</v>
      </c>
      <c r="L1031" s="38" t="str">
        <f t="shared" si="132"/>
        <v>Nyereg és tartozékai</v>
      </c>
      <c r="M1031" s="38" t="s">
        <v>3008</v>
      </c>
      <c r="N1031" s="35" t="str">
        <f t="shared" si="133"/>
        <v>Heveder</v>
      </c>
      <c r="O1031" s="35" t="s">
        <v>3009</v>
      </c>
      <c r="P1031" s="85" t="str">
        <f t="shared" si="134"/>
        <v>Hasvédős heveder</v>
      </c>
      <c r="Q1031" s="85" t="s">
        <v>3012</v>
      </c>
      <c r="R1031" s="55" t="s">
        <v>3190</v>
      </c>
      <c r="S1031" s="38" t="s">
        <v>2267</v>
      </c>
      <c r="T1031" s="34">
        <v>0</v>
      </c>
      <c r="U1031" s="38">
        <v>184</v>
      </c>
      <c r="V1031" s="1" t="s">
        <v>2603</v>
      </c>
      <c r="W1031" s="55">
        <v>1</v>
      </c>
      <c r="X1031" s="38" t="str">
        <f>IFERROR(
    IF(ISNUMBER(MATCH(TRIM(CLEAN(SUBSTITUTE(SUBSTITUTE(Y1031, CHAR(13), ""), CHAR(10), " "))), sizeList!A:A, 0)),
        INDEX(sizeList!B:B, MATCH(TRIM(CLEAN(SUBSTITUTE(SUBSTITUTE(Y1031, CHAR(13), ""), CHAR(10), " "))), sizeList!A:A, 0)),
        IF(ISNUMBER(MATCH(Y1031, sizeList!A:A, 0)),
            INDEX(sizeList!B:B, MATCH(Y1031, sizeList!A:A, 0)),
            IF(ISNUMBER(MATCH(TRIM(CLEAN(SUBSTITUTE(SUBSTITUTE(Y1031, CHAR(13), ""), CHAR(10), " "))), sizeList!B:B, 0)),
                INDEX(sizeList!B:B, MATCH(TRIM(CLEAN(SUBSTITUTE(SUBSTITUTE(Y1031, CHAR(13), ""), CHAR(10), " "))), sizeList!B:B, 0)),
                IF(ISNUMBER(MATCH(Y1031, sizeList!B:B, 0)),
                    INDEX(sizeList!B:B, MATCH(Y1031, sizeList!B:B, 0)),
                    "")
            )
        )
    ),
    ""
)</f>
        <v>105 cm</v>
      </c>
      <c r="Y1031" s="38" t="s">
        <v>836</v>
      </c>
      <c r="Z1031" s="38" t="s">
        <v>2605</v>
      </c>
      <c r="AA1031" s="117" t="str">
        <f t="shared" si="135"/>
        <v>DARK BROWN</v>
      </c>
      <c r="AB1031" s="7" t="str">
        <f>IF(AA1031="", "", IFERROR(VLOOKUP(AA1031, colorList!A:B,2,FALSE),""))</f>
        <v>sötétbarna</v>
      </c>
      <c r="AC1031" s="7" t="str">
        <f>IF(Z1031="", "", IFERROR(VLOOKUP(Z1031, colorList!A:B,2,FALSE),""))</f>
        <v>sötétbarna</v>
      </c>
      <c r="AD1031" s="7"/>
    </row>
    <row r="1032" spans="1:30" ht="60" customHeight="1" x14ac:dyDescent="0.25">
      <c r="A1032" s="53" t="s">
        <v>946</v>
      </c>
      <c r="B1032" s="7" t="str" cm="1">
        <f t="array" ref="B1032">ProcessN2(S1032,A1032,C1032)</f>
        <v>SP00450_TM</v>
      </c>
      <c r="C1032" s="7" t="s">
        <v>1030</v>
      </c>
      <c r="D1032" s="52" t="str">
        <f t="shared" si="128"/>
        <v>Equestro Desiree hasvédős heveder</v>
      </c>
      <c r="E1032" s="52" t="s">
        <v>2837</v>
      </c>
      <c r="F1032" s="52" t="str">
        <f t="shared" si="129"/>
        <v>Jumping girth in leather with protectors</v>
      </c>
      <c r="G1032" s="52" t="s">
        <v>2962</v>
      </c>
      <c r="H1032" s="116" t="str">
        <f t="shared" si="130"/>
        <v>Equestro</v>
      </c>
      <c r="I1032" s="38" t="s">
        <v>3000</v>
      </c>
      <c r="J1032" s="38" t="str">
        <f t="shared" si="131"/>
        <v>Lófelszerelés</v>
      </c>
      <c r="K1032" s="38" t="s">
        <v>3007</v>
      </c>
      <c r="L1032" s="38" t="str">
        <f t="shared" si="132"/>
        <v>Nyereg és tartozékai</v>
      </c>
      <c r="M1032" s="38" t="s">
        <v>3008</v>
      </c>
      <c r="N1032" s="35" t="str">
        <f t="shared" si="133"/>
        <v>Heveder</v>
      </c>
      <c r="O1032" s="35" t="s">
        <v>3009</v>
      </c>
      <c r="P1032" s="85" t="str">
        <f t="shared" si="134"/>
        <v>Hasvédős heveder</v>
      </c>
      <c r="Q1032" s="85" t="s">
        <v>3012</v>
      </c>
      <c r="R1032" s="55" t="s">
        <v>3190</v>
      </c>
      <c r="S1032" s="38" t="s">
        <v>2268</v>
      </c>
      <c r="T1032" s="34">
        <v>0</v>
      </c>
      <c r="U1032" s="38">
        <v>184</v>
      </c>
      <c r="V1032" s="1" t="s">
        <v>2603</v>
      </c>
      <c r="W1032" s="55">
        <v>1</v>
      </c>
      <c r="X1032" s="38" t="str">
        <f>IFERROR(
    IF(ISNUMBER(MATCH(TRIM(CLEAN(SUBSTITUTE(SUBSTITUTE(Y1032, CHAR(13), ""), CHAR(10), " "))), sizeList!A:A, 0)),
        INDEX(sizeList!B:B, MATCH(TRIM(CLEAN(SUBSTITUTE(SUBSTITUTE(Y1032, CHAR(13), ""), CHAR(10), " "))), sizeList!A:A, 0)),
        IF(ISNUMBER(MATCH(Y1032, sizeList!A:A, 0)),
            INDEX(sizeList!B:B, MATCH(Y1032, sizeList!A:A, 0)),
            IF(ISNUMBER(MATCH(TRIM(CLEAN(SUBSTITUTE(SUBSTITUTE(Y1032, CHAR(13), ""), CHAR(10), " "))), sizeList!B:B, 0)),
                INDEX(sizeList!B:B, MATCH(TRIM(CLEAN(SUBSTITUTE(SUBSTITUTE(Y1032, CHAR(13), ""), CHAR(10), " "))), sizeList!B:B, 0)),
                IF(ISNUMBER(MATCH(Y1032, sizeList!B:B, 0)),
                    INDEX(sizeList!B:B, MATCH(Y1032, sizeList!B:B, 0)),
                    "")
            )
        )
    ),
    ""
)</f>
        <v>110 cm</v>
      </c>
      <c r="Y1032" s="38" t="s">
        <v>837</v>
      </c>
      <c r="Z1032" s="38" t="s">
        <v>2605</v>
      </c>
      <c r="AA1032" s="117" t="str">
        <f t="shared" si="135"/>
        <v>DARK BROWN</v>
      </c>
      <c r="AB1032" s="7" t="str">
        <f>IF(AA1032="", "", IFERROR(VLOOKUP(AA1032, colorList!A:B,2,FALSE),""))</f>
        <v>sötétbarna</v>
      </c>
      <c r="AC1032" s="7" t="str">
        <f>IF(Z1032="", "", IFERROR(VLOOKUP(Z1032, colorList!A:B,2,FALSE),""))</f>
        <v>sötétbarna</v>
      </c>
      <c r="AD1032" s="7"/>
    </row>
    <row r="1033" spans="1:30" ht="60" customHeight="1" x14ac:dyDescent="0.25">
      <c r="A1033" s="53" t="s">
        <v>946</v>
      </c>
      <c r="B1033" s="7" t="str" cm="1">
        <f t="array" ref="B1033">ProcessN2(S1033,A1033,C1033)</f>
        <v>SP00450_TM</v>
      </c>
      <c r="C1033" s="7" t="s">
        <v>985</v>
      </c>
      <c r="D1033" s="52" t="str">
        <f t="shared" si="128"/>
        <v>Equestro Desiree hasvédős heveder</v>
      </c>
      <c r="E1033" s="52" t="s">
        <v>2837</v>
      </c>
      <c r="F1033" s="52" t="str">
        <f t="shared" si="129"/>
        <v>Jumping girth in leather with protectors</v>
      </c>
      <c r="G1033" s="52" t="s">
        <v>2962</v>
      </c>
      <c r="H1033" s="116" t="str">
        <f t="shared" si="130"/>
        <v>Equestro</v>
      </c>
      <c r="I1033" s="38" t="s">
        <v>3000</v>
      </c>
      <c r="J1033" s="38" t="str">
        <f t="shared" si="131"/>
        <v>Lófelszerelés</v>
      </c>
      <c r="K1033" s="38" t="s">
        <v>3007</v>
      </c>
      <c r="L1033" s="38" t="str">
        <f t="shared" si="132"/>
        <v>Nyereg és tartozékai</v>
      </c>
      <c r="M1033" s="38" t="s">
        <v>3008</v>
      </c>
      <c r="N1033" s="35" t="str">
        <f t="shared" si="133"/>
        <v>Heveder</v>
      </c>
      <c r="O1033" s="35" t="s">
        <v>3009</v>
      </c>
      <c r="P1033" s="85" t="str">
        <f t="shared" si="134"/>
        <v>Hasvédős heveder</v>
      </c>
      <c r="Q1033" s="85" t="s">
        <v>3012</v>
      </c>
      <c r="R1033" s="55" t="s">
        <v>3190</v>
      </c>
      <c r="S1033" s="38" t="s">
        <v>2269</v>
      </c>
      <c r="T1033" s="34">
        <v>0</v>
      </c>
      <c r="U1033" s="38">
        <v>184</v>
      </c>
      <c r="V1033" s="1" t="s">
        <v>2603</v>
      </c>
      <c r="W1033" s="55">
        <v>1</v>
      </c>
      <c r="X1033" s="38" t="str">
        <f>IFERROR(
    IF(ISNUMBER(MATCH(TRIM(CLEAN(SUBSTITUTE(SUBSTITUTE(Y1033, CHAR(13), ""), CHAR(10), " "))), sizeList!A:A, 0)),
        INDEX(sizeList!B:B, MATCH(TRIM(CLEAN(SUBSTITUTE(SUBSTITUTE(Y1033, CHAR(13), ""), CHAR(10), " "))), sizeList!A:A, 0)),
        IF(ISNUMBER(MATCH(Y1033, sizeList!A:A, 0)),
            INDEX(sizeList!B:B, MATCH(Y1033, sizeList!A:A, 0)),
            IF(ISNUMBER(MATCH(TRIM(CLEAN(SUBSTITUTE(SUBSTITUTE(Y1033, CHAR(13), ""), CHAR(10), " "))), sizeList!B:B, 0)),
                INDEX(sizeList!B:B, MATCH(TRIM(CLEAN(SUBSTITUTE(SUBSTITUTE(Y1033, CHAR(13), ""), CHAR(10), " "))), sizeList!B:B, 0)),
                IF(ISNUMBER(MATCH(Y1033, sizeList!B:B, 0)),
                    INDEX(sizeList!B:B, MATCH(Y1033, sizeList!B:B, 0)),
                    "")
            )
        )
    ),
    ""
)</f>
        <v>115 cm</v>
      </c>
      <c r="Y1033" s="38" t="s">
        <v>838</v>
      </c>
      <c r="Z1033" s="38" t="s">
        <v>2605</v>
      </c>
      <c r="AA1033" s="117" t="str">
        <f t="shared" si="135"/>
        <v>DARK BROWN</v>
      </c>
      <c r="AB1033" s="7" t="str">
        <f>IF(AA1033="", "", IFERROR(VLOOKUP(AA1033, colorList!A:B,2,FALSE),""))</f>
        <v>sötétbarna</v>
      </c>
      <c r="AC1033" s="7" t="str">
        <f>IF(Z1033="", "", IFERROR(VLOOKUP(Z1033, colorList!A:B,2,FALSE),""))</f>
        <v>sötétbarna</v>
      </c>
      <c r="AD1033" s="7"/>
    </row>
    <row r="1034" spans="1:30" ht="60" customHeight="1" x14ac:dyDescent="0.25">
      <c r="A1034" s="53" t="s">
        <v>946</v>
      </c>
      <c r="B1034" s="7" t="str" cm="1">
        <f t="array" ref="B1034">ProcessN2(S1034,A1034,C1034)</f>
        <v>SP00450_TM</v>
      </c>
      <c r="C1034" s="7" t="s">
        <v>986</v>
      </c>
      <c r="D1034" s="52" t="str">
        <f t="shared" si="128"/>
        <v>Equestro Desiree hasvédős heveder</v>
      </c>
      <c r="E1034" s="52" t="s">
        <v>2837</v>
      </c>
      <c r="F1034" s="52" t="str">
        <f t="shared" si="129"/>
        <v>Jumping girth in leather with protectors</v>
      </c>
      <c r="G1034" s="52" t="s">
        <v>2962</v>
      </c>
      <c r="H1034" s="116" t="str">
        <f t="shared" si="130"/>
        <v>Equestro</v>
      </c>
      <c r="I1034" s="38" t="s">
        <v>3000</v>
      </c>
      <c r="J1034" s="38" t="str">
        <f t="shared" si="131"/>
        <v>Lófelszerelés</v>
      </c>
      <c r="K1034" s="38" t="s">
        <v>3007</v>
      </c>
      <c r="L1034" s="38" t="str">
        <f t="shared" si="132"/>
        <v>Nyereg és tartozékai</v>
      </c>
      <c r="M1034" s="38" t="s">
        <v>3008</v>
      </c>
      <c r="N1034" s="35" t="str">
        <f t="shared" si="133"/>
        <v>Heveder</v>
      </c>
      <c r="O1034" s="35" t="s">
        <v>3009</v>
      </c>
      <c r="P1034" s="85" t="str">
        <f t="shared" si="134"/>
        <v>Hasvédős heveder</v>
      </c>
      <c r="Q1034" s="85" t="s">
        <v>3012</v>
      </c>
      <c r="R1034" s="55" t="s">
        <v>3190</v>
      </c>
      <c r="S1034" s="38" t="s">
        <v>2270</v>
      </c>
      <c r="T1034" s="34">
        <v>0</v>
      </c>
      <c r="U1034" s="38">
        <v>184</v>
      </c>
      <c r="V1034" s="1" t="s">
        <v>2603</v>
      </c>
      <c r="W1034" s="55">
        <v>1</v>
      </c>
      <c r="X1034" s="38" t="str">
        <f>IFERROR(
    IF(ISNUMBER(MATCH(TRIM(CLEAN(SUBSTITUTE(SUBSTITUTE(Y1034, CHAR(13), ""), CHAR(10), " "))), sizeList!A:A, 0)),
        INDEX(sizeList!B:B, MATCH(TRIM(CLEAN(SUBSTITUTE(SUBSTITUTE(Y1034, CHAR(13), ""), CHAR(10), " "))), sizeList!A:A, 0)),
        IF(ISNUMBER(MATCH(Y1034, sizeList!A:A, 0)),
            INDEX(sizeList!B:B, MATCH(Y1034, sizeList!A:A, 0)),
            IF(ISNUMBER(MATCH(TRIM(CLEAN(SUBSTITUTE(SUBSTITUTE(Y1034, CHAR(13), ""), CHAR(10), " "))), sizeList!B:B, 0)),
                INDEX(sizeList!B:B, MATCH(TRIM(CLEAN(SUBSTITUTE(SUBSTITUTE(Y1034, CHAR(13), ""), CHAR(10), " "))), sizeList!B:B, 0)),
                IF(ISNUMBER(MATCH(Y1034, sizeList!B:B, 0)),
                    INDEX(sizeList!B:B, MATCH(Y1034, sizeList!B:B, 0)),
                    "")
            )
        )
    ),
    ""
)</f>
        <v>120 cm</v>
      </c>
      <c r="Y1034" s="38" t="s">
        <v>840</v>
      </c>
      <c r="Z1034" s="38" t="s">
        <v>2605</v>
      </c>
      <c r="AA1034" s="117" t="str">
        <f t="shared" si="135"/>
        <v>DARK BROWN</v>
      </c>
      <c r="AB1034" s="7" t="str">
        <f>IF(AA1034="", "", IFERROR(VLOOKUP(AA1034, colorList!A:B,2,FALSE),""))</f>
        <v>sötétbarna</v>
      </c>
      <c r="AC1034" s="7" t="str">
        <f>IF(Z1034="", "", IFERROR(VLOOKUP(Z1034, colorList!A:B,2,FALSE),""))</f>
        <v>sötétbarna</v>
      </c>
      <c r="AD1034" s="7"/>
    </row>
    <row r="1035" spans="1:30" ht="60" customHeight="1" x14ac:dyDescent="0.25">
      <c r="A1035" s="53" t="s">
        <v>946</v>
      </c>
      <c r="B1035" s="7" t="str" cm="1">
        <f t="array" ref="B1035">ProcessN2(S1035,A1035,C1035)</f>
        <v>SP00450_TM</v>
      </c>
      <c r="C1035" s="7" t="s">
        <v>987</v>
      </c>
      <c r="D1035" s="52" t="str">
        <f t="shared" si="128"/>
        <v>Equestro Desiree hasvédős heveder</v>
      </c>
      <c r="E1035" s="52" t="s">
        <v>2837</v>
      </c>
      <c r="F1035" s="52" t="str">
        <f t="shared" si="129"/>
        <v>Jumping girth in leather with protectors</v>
      </c>
      <c r="G1035" s="52" t="s">
        <v>2962</v>
      </c>
      <c r="H1035" s="116" t="str">
        <f t="shared" si="130"/>
        <v>Equestro</v>
      </c>
      <c r="I1035" s="38" t="s">
        <v>3000</v>
      </c>
      <c r="J1035" s="38" t="str">
        <f t="shared" si="131"/>
        <v>Lófelszerelés</v>
      </c>
      <c r="K1035" s="38" t="s">
        <v>3007</v>
      </c>
      <c r="L1035" s="38" t="str">
        <f t="shared" si="132"/>
        <v>Nyereg és tartozékai</v>
      </c>
      <c r="M1035" s="38" t="s">
        <v>3008</v>
      </c>
      <c r="N1035" s="35" t="str">
        <f t="shared" si="133"/>
        <v>Heveder</v>
      </c>
      <c r="O1035" s="35" t="s">
        <v>3009</v>
      </c>
      <c r="P1035" s="85" t="str">
        <f t="shared" si="134"/>
        <v>Hasvédős heveder</v>
      </c>
      <c r="Q1035" s="85" t="s">
        <v>3012</v>
      </c>
      <c r="R1035" s="55" t="s">
        <v>3190</v>
      </c>
      <c r="S1035" s="38" t="s">
        <v>2271</v>
      </c>
      <c r="T1035" s="34">
        <v>0</v>
      </c>
      <c r="U1035" s="38">
        <v>184</v>
      </c>
      <c r="V1035" s="1" t="s">
        <v>2603</v>
      </c>
      <c r="W1035" s="55">
        <v>1</v>
      </c>
      <c r="X1035" s="38" t="str">
        <f>IFERROR(
    IF(ISNUMBER(MATCH(TRIM(CLEAN(SUBSTITUTE(SUBSTITUTE(Y1035, CHAR(13), ""), CHAR(10), " "))), sizeList!A:A, 0)),
        INDEX(sizeList!B:B, MATCH(TRIM(CLEAN(SUBSTITUTE(SUBSTITUTE(Y1035, CHAR(13), ""), CHAR(10), " "))), sizeList!A:A, 0)),
        IF(ISNUMBER(MATCH(Y1035, sizeList!A:A, 0)),
            INDEX(sizeList!B:B, MATCH(Y1035, sizeList!A:A, 0)),
            IF(ISNUMBER(MATCH(TRIM(CLEAN(SUBSTITUTE(SUBSTITUTE(Y1035, CHAR(13), ""), CHAR(10), " "))), sizeList!B:B, 0)),
                INDEX(sizeList!B:B, MATCH(TRIM(CLEAN(SUBSTITUTE(SUBSTITUTE(Y1035, CHAR(13), ""), CHAR(10), " "))), sizeList!B:B, 0)),
                IF(ISNUMBER(MATCH(Y1035, sizeList!B:B, 0)),
                    INDEX(sizeList!B:B, MATCH(Y1035, sizeList!B:B, 0)),
                    "")
            )
        )
    ),
    ""
)</f>
        <v>125 cm</v>
      </c>
      <c r="Y1035" s="38" t="s">
        <v>841</v>
      </c>
      <c r="Z1035" s="38" t="s">
        <v>2605</v>
      </c>
      <c r="AA1035" s="117" t="str">
        <f t="shared" si="135"/>
        <v>DARK BROWN</v>
      </c>
      <c r="AB1035" s="7" t="str">
        <f>IF(AA1035="", "", IFERROR(VLOOKUP(AA1035, colorList!A:B,2,FALSE),""))</f>
        <v>sötétbarna</v>
      </c>
      <c r="AC1035" s="7" t="str">
        <f>IF(Z1035="", "", IFERROR(VLOOKUP(Z1035, colorList!A:B,2,FALSE),""))</f>
        <v>sötétbarna</v>
      </c>
      <c r="AD1035" s="7"/>
    </row>
    <row r="1036" spans="1:30" ht="60" customHeight="1" x14ac:dyDescent="0.25">
      <c r="A1036" s="53" t="s">
        <v>946</v>
      </c>
      <c r="B1036" s="7" t="str" cm="1">
        <f t="array" ref="B1036">ProcessN2(S1036,A1036,C1036)</f>
        <v>SP00450_TM</v>
      </c>
      <c r="C1036" s="7" t="s">
        <v>988</v>
      </c>
      <c r="D1036" s="52" t="str">
        <f t="shared" si="128"/>
        <v>Equestro Desiree hasvédős heveder</v>
      </c>
      <c r="E1036" s="52" t="s">
        <v>2837</v>
      </c>
      <c r="F1036" s="52" t="str">
        <f t="shared" si="129"/>
        <v>Jumping girth in leather with protectors</v>
      </c>
      <c r="G1036" s="52" t="s">
        <v>2962</v>
      </c>
      <c r="H1036" s="116" t="str">
        <f t="shared" si="130"/>
        <v>Equestro</v>
      </c>
      <c r="I1036" s="38" t="s">
        <v>3000</v>
      </c>
      <c r="J1036" s="38" t="str">
        <f t="shared" si="131"/>
        <v>Lófelszerelés</v>
      </c>
      <c r="K1036" s="38" t="s">
        <v>3007</v>
      </c>
      <c r="L1036" s="38" t="str">
        <f t="shared" si="132"/>
        <v>Nyereg és tartozékai</v>
      </c>
      <c r="M1036" s="38" t="s">
        <v>3008</v>
      </c>
      <c r="N1036" s="35" t="str">
        <f t="shared" si="133"/>
        <v>Heveder</v>
      </c>
      <c r="O1036" s="35" t="s">
        <v>3009</v>
      </c>
      <c r="P1036" s="85" t="str">
        <f t="shared" si="134"/>
        <v>Hasvédős heveder</v>
      </c>
      <c r="Q1036" s="85" t="s">
        <v>3012</v>
      </c>
      <c r="R1036" s="55" t="s">
        <v>3190</v>
      </c>
      <c r="S1036" s="38" t="s">
        <v>2272</v>
      </c>
      <c r="T1036" s="34">
        <v>0</v>
      </c>
      <c r="U1036" s="38">
        <v>184</v>
      </c>
      <c r="V1036" s="1" t="s">
        <v>2603</v>
      </c>
      <c r="W1036" s="55">
        <v>1</v>
      </c>
      <c r="X1036" s="38" t="str">
        <f>IFERROR(
    IF(ISNUMBER(MATCH(TRIM(CLEAN(SUBSTITUTE(SUBSTITUTE(Y1036, CHAR(13), ""), CHAR(10), " "))), sizeList!A:A, 0)),
        INDEX(sizeList!B:B, MATCH(TRIM(CLEAN(SUBSTITUTE(SUBSTITUTE(Y1036, CHAR(13), ""), CHAR(10), " "))), sizeList!A:A, 0)),
        IF(ISNUMBER(MATCH(Y1036, sizeList!A:A, 0)),
            INDEX(sizeList!B:B, MATCH(Y1036, sizeList!A:A, 0)),
            IF(ISNUMBER(MATCH(TRIM(CLEAN(SUBSTITUTE(SUBSTITUTE(Y1036, CHAR(13), ""), CHAR(10), " "))), sizeList!B:B, 0)),
                INDEX(sizeList!B:B, MATCH(TRIM(CLEAN(SUBSTITUTE(SUBSTITUTE(Y1036, CHAR(13), ""), CHAR(10), " "))), sizeList!B:B, 0)),
                IF(ISNUMBER(MATCH(Y1036, sizeList!B:B, 0)),
                    INDEX(sizeList!B:B, MATCH(Y1036, sizeList!B:B, 0)),
                    "")
            )
        )
    ),
    ""
)</f>
        <v>130 cm</v>
      </c>
      <c r="Y1036" s="38" t="s">
        <v>842</v>
      </c>
      <c r="Z1036" s="38" t="s">
        <v>2605</v>
      </c>
      <c r="AA1036" s="117" t="str">
        <f t="shared" si="135"/>
        <v>DARK BROWN</v>
      </c>
      <c r="AB1036" s="7" t="str">
        <f>IF(AA1036="", "", IFERROR(VLOOKUP(AA1036, colorList!A:B,2,FALSE),""))</f>
        <v>sötétbarna</v>
      </c>
      <c r="AC1036" s="7" t="str">
        <f>IF(Z1036="", "", IFERROR(VLOOKUP(Z1036, colorList!A:B,2,FALSE),""))</f>
        <v>sötétbarna</v>
      </c>
      <c r="AD1036" s="7"/>
    </row>
    <row r="1037" spans="1:30" ht="60" customHeight="1" x14ac:dyDescent="0.25">
      <c r="A1037" s="53" t="s">
        <v>946</v>
      </c>
      <c r="B1037" s="7" t="str" cm="1">
        <f t="array" ref="B1037">ProcessN2(S1037,A1037,C1037)</f>
        <v>SP00450_TM</v>
      </c>
      <c r="C1037" s="7" t="s">
        <v>989</v>
      </c>
      <c r="D1037" s="52" t="str">
        <f t="shared" si="128"/>
        <v>Equestro Desiree hasvédős heveder</v>
      </c>
      <c r="E1037" s="52" t="s">
        <v>2837</v>
      </c>
      <c r="F1037" s="52" t="str">
        <f t="shared" si="129"/>
        <v>Jumping girth in leather with protectors</v>
      </c>
      <c r="G1037" s="52" t="s">
        <v>2962</v>
      </c>
      <c r="H1037" s="116" t="str">
        <f t="shared" si="130"/>
        <v>Equestro</v>
      </c>
      <c r="I1037" s="38" t="s">
        <v>3000</v>
      </c>
      <c r="J1037" s="38" t="str">
        <f t="shared" si="131"/>
        <v>Lófelszerelés</v>
      </c>
      <c r="K1037" s="38" t="s">
        <v>3007</v>
      </c>
      <c r="L1037" s="38" t="str">
        <f t="shared" si="132"/>
        <v>Nyereg és tartozékai</v>
      </c>
      <c r="M1037" s="38" t="s">
        <v>3008</v>
      </c>
      <c r="N1037" s="35" t="str">
        <f t="shared" si="133"/>
        <v>Heveder</v>
      </c>
      <c r="O1037" s="35" t="s">
        <v>3009</v>
      </c>
      <c r="P1037" s="85" t="str">
        <f t="shared" si="134"/>
        <v>Hasvédős heveder</v>
      </c>
      <c r="Q1037" s="85" t="s">
        <v>3012</v>
      </c>
      <c r="R1037" s="55" t="s">
        <v>3190</v>
      </c>
      <c r="S1037" s="38" t="s">
        <v>2273</v>
      </c>
      <c r="T1037" s="34">
        <v>0</v>
      </c>
      <c r="U1037" s="38">
        <v>184</v>
      </c>
      <c r="V1037" s="1" t="s">
        <v>2603</v>
      </c>
      <c r="W1037" s="55">
        <v>1</v>
      </c>
      <c r="X1037" s="38" t="str">
        <f>IFERROR(
    IF(ISNUMBER(MATCH(TRIM(CLEAN(SUBSTITUTE(SUBSTITUTE(Y1037, CHAR(13), ""), CHAR(10), " "))), sizeList!A:A, 0)),
        INDEX(sizeList!B:B, MATCH(TRIM(CLEAN(SUBSTITUTE(SUBSTITUTE(Y1037, CHAR(13), ""), CHAR(10), " "))), sizeList!A:A, 0)),
        IF(ISNUMBER(MATCH(Y1037, sizeList!A:A, 0)),
            INDEX(sizeList!B:B, MATCH(Y1037, sizeList!A:A, 0)),
            IF(ISNUMBER(MATCH(TRIM(CLEAN(SUBSTITUTE(SUBSTITUTE(Y1037, CHAR(13), ""), CHAR(10), " "))), sizeList!B:B, 0)),
                INDEX(sizeList!B:B, MATCH(TRIM(CLEAN(SUBSTITUTE(SUBSTITUTE(Y1037, CHAR(13), ""), CHAR(10), " "))), sizeList!B:B, 0)),
                IF(ISNUMBER(MATCH(Y1037, sizeList!B:B, 0)),
                    INDEX(sizeList!B:B, MATCH(Y1037, sizeList!B:B, 0)),
                    "")
            )
        )
    ),
    ""
)</f>
        <v>135 cm</v>
      </c>
      <c r="Y1037" s="38" t="s">
        <v>843</v>
      </c>
      <c r="Z1037" s="38" t="s">
        <v>2605</v>
      </c>
      <c r="AA1037" s="117" t="str">
        <f t="shared" si="135"/>
        <v>DARK BROWN</v>
      </c>
      <c r="AB1037" s="7" t="str">
        <f>IF(AA1037="", "", IFERROR(VLOOKUP(AA1037, colorList!A:B,2,FALSE),""))</f>
        <v>sötétbarna</v>
      </c>
      <c r="AC1037" s="7" t="str">
        <f>IF(Z1037="", "", IFERROR(VLOOKUP(Z1037, colorList!A:B,2,FALSE),""))</f>
        <v>sötétbarna</v>
      </c>
      <c r="AD1037" s="7"/>
    </row>
    <row r="1038" spans="1:30" ht="60" customHeight="1" x14ac:dyDescent="0.25">
      <c r="A1038" s="53" t="s">
        <v>946</v>
      </c>
      <c r="B1038" s="7" t="str" cm="1">
        <f t="array" ref="B1038">ProcessN2(S1038,A1038,C1038)</f>
        <v>SP00450_TM</v>
      </c>
      <c r="C1038" s="7" t="s">
        <v>990</v>
      </c>
      <c r="D1038" s="52" t="str">
        <f t="shared" si="128"/>
        <v>Equestro Desiree hasvédős heveder</v>
      </c>
      <c r="E1038" s="52" t="s">
        <v>2837</v>
      </c>
      <c r="F1038" s="52" t="str">
        <f t="shared" si="129"/>
        <v>Jumping girth in leather with protectors</v>
      </c>
      <c r="G1038" s="52" t="s">
        <v>2962</v>
      </c>
      <c r="H1038" s="116" t="str">
        <f t="shared" si="130"/>
        <v>Equestro</v>
      </c>
      <c r="I1038" s="38" t="s">
        <v>3000</v>
      </c>
      <c r="J1038" s="38" t="str">
        <f t="shared" si="131"/>
        <v>Lófelszerelés</v>
      </c>
      <c r="K1038" s="38" t="s">
        <v>3007</v>
      </c>
      <c r="L1038" s="38" t="str">
        <f t="shared" si="132"/>
        <v>Nyereg és tartozékai</v>
      </c>
      <c r="M1038" s="38" t="s">
        <v>3008</v>
      </c>
      <c r="N1038" s="35" t="str">
        <f t="shared" si="133"/>
        <v>Heveder</v>
      </c>
      <c r="O1038" s="35" t="s">
        <v>3009</v>
      </c>
      <c r="P1038" s="85" t="str">
        <f t="shared" si="134"/>
        <v>Hasvédős heveder</v>
      </c>
      <c r="Q1038" s="85" t="s">
        <v>3012</v>
      </c>
      <c r="R1038" s="55" t="s">
        <v>3190</v>
      </c>
      <c r="S1038" s="38" t="s">
        <v>2274</v>
      </c>
      <c r="T1038" s="34">
        <v>0</v>
      </c>
      <c r="U1038" s="38">
        <v>184</v>
      </c>
      <c r="V1038" s="1" t="s">
        <v>2603</v>
      </c>
      <c r="W1038" s="55">
        <v>1</v>
      </c>
      <c r="X1038" s="38" t="str">
        <f>IFERROR(
    IF(ISNUMBER(MATCH(TRIM(CLEAN(SUBSTITUTE(SUBSTITUTE(Y1038, CHAR(13), ""), CHAR(10), " "))), sizeList!A:A, 0)),
        INDEX(sizeList!B:B, MATCH(TRIM(CLEAN(SUBSTITUTE(SUBSTITUTE(Y1038, CHAR(13), ""), CHAR(10), " "))), sizeList!A:A, 0)),
        IF(ISNUMBER(MATCH(Y1038, sizeList!A:A, 0)),
            INDEX(sizeList!B:B, MATCH(Y1038, sizeList!A:A, 0)),
            IF(ISNUMBER(MATCH(TRIM(CLEAN(SUBSTITUTE(SUBSTITUTE(Y1038, CHAR(13), ""), CHAR(10), " "))), sizeList!B:B, 0)),
                INDEX(sizeList!B:B, MATCH(TRIM(CLEAN(SUBSTITUTE(SUBSTITUTE(Y1038, CHAR(13), ""), CHAR(10), " "))), sizeList!B:B, 0)),
                IF(ISNUMBER(MATCH(Y1038, sizeList!B:B, 0)),
                    INDEX(sizeList!B:B, MATCH(Y1038, sizeList!B:B, 0)),
                    "")
            )
        )
    ),
    ""
)</f>
        <v>140 cm</v>
      </c>
      <c r="Y1038" s="38" t="s">
        <v>844</v>
      </c>
      <c r="Z1038" s="38" t="s">
        <v>2605</v>
      </c>
      <c r="AA1038" s="117" t="str">
        <f t="shared" si="135"/>
        <v>DARK BROWN</v>
      </c>
      <c r="AB1038" s="7" t="str">
        <f>IF(AA1038="", "", IFERROR(VLOOKUP(AA1038, colorList!A:B,2,FALSE),""))</f>
        <v>sötétbarna</v>
      </c>
      <c r="AC1038" s="7" t="str">
        <f>IF(Z1038="", "", IFERROR(VLOOKUP(Z1038, colorList!A:B,2,FALSE),""))</f>
        <v>sötétbarna</v>
      </c>
      <c r="AD1038" s="7"/>
    </row>
    <row r="1039" spans="1:30" ht="60" customHeight="1" x14ac:dyDescent="0.25">
      <c r="A1039" s="53" t="s">
        <v>946</v>
      </c>
      <c r="B1039" s="7" t="str" cm="1">
        <f t="array" ref="B1039">ProcessN2(S1039,A1039,C1039)</f>
        <v>SP00450_TM</v>
      </c>
      <c r="C1039" s="7" t="s">
        <v>1031</v>
      </c>
      <c r="D1039" s="52" t="str">
        <f t="shared" si="128"/>
        <v>Equestro Desiree hasvédős heveder</v>
      </c>
      <c r="E1039" s="52" t="s">
        <v>2837</v>
      </c>
      <c r="F1039" s="52" t="str">
        <f t="shared" si="129"/>
        <v>Jumping girth in leather with protectors</v>
      </c>
      <c r="G1039" s="52" t="s">
        <v>2962</v>
      </c>
      <c r="H1039" s="116" t="str">
        <f t="shared" si="130"/>
        <v>Equestro</v>
      </c>
      <c r="I1039" s="38" t="s">
        <v>3000</v>
      </c>
      <c r="J1039" s="38" t="str">
        <f t="shared" si="131"/>
        <v>Lófelszerelés</v>
      </c>
      <c r="K1039" s="38" t="s">
        <v>3007</v>
      </c>
      <c r="L1039" s="38" t="str">
        <f t="shared" si="132"/>
        <v>Nyereg és tartozékai</v>
      </c>
      <c r="M1039" s="38" t="s">
        <v>3008</v>
      </c>
      <c r="N1039" s="35" t="str">
        <f t="shared" si="133"/>
        <v>Heveder</v>
      </c>
      <c r="O1039" s="35" t="s">
        <v>3009</v>
      </c>
      <c r="P1039" s="85" t="str">
        <f t="shared" si="134"/>
        <v>Hasvédős heveder</v>
      </c>
      <c r="Q1039" s="85" t="s">
        <v>3012</v>
      </c>
      <c r="R1039" s="55" t="s">
        <v>3190</v>
      </c>
      <c r="S1039" s="38" t="s">
        <v>2275</v>
      </c>
      <c r="T1039" s="34">
        <v>0</v>
      </c>
      <c r="U1039" s="38">
        <v>184</v>
      </c>
      <c r="V1039" s="1" t="s">
        <v>2603</v>
      </c>
      <c r="W1039" s="55">
        <v>1</v>
      </c>
      <c r="X1039" s="38" t="str">
        <f>IFERROR(
    IF(ISNUMBER(MATCH(TRIM(CLEAN(SUBSTITUTE(SUBSTITUTE(Y1039, CHAR(13), ""), CHAR(10), " "))), sizeList!A:A, 0)),
        INDEX(sizeList!B:B, MATCH(TRIM(CLEAN(SUBSTITUTE(SUBSTITUTE(Y1039, CHAR(13), ""), CHAR(10), " "))), sizeList!A:A, 0)),
        IF(ISNUMBER(MATCH(Y1039, sizeList!A:A, 0)),
            INDEX(sizeList!B:B, MATCH(Y1039, sizeList!A:A, 0)),
            IF(ISNUMBER(MATCH(TRIM(CLEAN(SUBSTITUTE(SUBSTITUTE(Y1039, CHAR(13), ""), CHAR(10), " "))), sizeList!B:B, 0)),
                INDEX(sizeList!B:B, MATCH(TRIM(CLEAN(SUBSTITUTE(SUBSTITUTE(Y1039, CHAR(13), ""), CHAR(10), " "))), sizeList!B:B, 0)),
                IF(ISNUMBER(MATCH(Y1039, sizeList!B:B, 0)),
                    INDEX(sizeList!B:B, MATCH(Y1039, sizeList!B:B, 0)),
                    "")
            )
        )
    ),
    ""
)</f>
        <v>145 cm</v>
      </c>
      <c r="Y1039" s="38" t="s">
        <v>845</v>
      </c>
      <c r="Z1039" s="38" t="s">
        <v>2605</v>
      </c>
      <c r="AA1039" s="117" t="str">
        <f t="shared" si="135"/>
        <v>DARK BROWN</v>
      </c>
      <c r="AB1039" s="7" t="str">
        <f>IF(AA1039="", "", IFERROR(VLOOKUP(AA1039, colorList!A:B,2,FALSE),""))</f>
        <v>sötétbarna</v>
      </c>
      <c r="AC1039" s="7" t="str">
        <f>IF(Z1039="", "", IFERROR(VLOOKUP(Z1039, colorList!A:B,2,FALSE),""))</f>
        <v>sötétbarna</v>
      </c>
      <c r="AD1039" s="7"/>
    </row>
    <row r="1040" spans="1:30" ht="60" customHeight="1" x14ac:dyDescent="0.25">
      <c r="A1040" s="53" t="s">
        <v>946</v>
      </c>
      <c r="B1040" s="7" t="str" cm="1">
        <f t="array" ref="B1040">ProcessN2(S1040,A1040,C1040)</f>
        <v>SP00450_TM</v>
      </c>
      <c r="C1040" s="7" t="s">
        <v>1032</v>
      </c>
      <c r="D1040" s="52" t="str">
        <f t="shared" si="128"/>
        <v>Equestro Desiree hasvédős heveder</v>
      </c>
      <c r="E1040" s="52" t="s">
        <v>2837</v>
      </c>
      <c r="F1040" s="52" t="str">
        <f t="shared" si="129"/>
        <v>Jumping girth in leather with protectors</v>
      </c>
      <c r="G1040" s="52" t="s">
        <v>2962</v>
      </c>
      <c r="H1040" s="116" t="str">
        <f t="shared" si="130"/>
        <v>Equestro</v>
      </c>
      <c r="I1040" s="38" t="s">
        <v>3000</v>
      </c>
      <c r="J1040" s="38" t="str">
        <f t="shared" si="131"/>
        <v>Lófelszerelés</v>
      </c>
      <c r="K1040" s="38" t="s">
        <v>3007</v>
      </c>
      <c r="L1040" s="38" t="str">
        <f t="shared" si="132"/>
        <v>Nyereg és tartozékai</v>
      </c>
      <c r="M1040" s="38" t="s">
        <v>3008</v>
      </c>
      <c r="N1040" s="35" t="str">
        <f t="shared" si="133"/>
        <v>Heveder</v>
      </c>
      <c r="O1040" s="35" t="s">
        <v>3009</v>
      </c>
      <c r="P1040" s="85" t="str">
        <f t="shared" si="134"/>
        <v>Hasvédős heveder</v>
      </c>
      <c r="Q1040" s="85" t="s">
        <v>3012</v>
      </c>
      <c r="R1040" s="84" t="s">
        <v>3190</v>
      </c>
      <c r="S1040" s="38" t="s">
        <v>2276</v>
      </c>
      <c r="T1040" s="34">
        <v>0</v>
      </c>
      <c r="U1040" s="38">
        <v>184</v>
      </c>
      <c r="V1040" s="1" t="s">
        <v>2603</v>
      </c>
      <c r="W1040" s="55">
        <v>1</v>
      </c>
      <c r="X1040" s="38" t="str">
        <f>IFERROR(
    IF(ISNUMBER(MATCH(TRIM(CLEAN(SUBSTITUTE(SUBSTITUTE(Y1040, CHAR(13), ""), CHAR(10), " "))), sizeList!A:A, 0)),
        INDEX(sizeList!B:B, MATCH(TRIM(CLEAN(SUBSTITUTE(SUBSTITUTE(Y1040, CHAR(13), ""), CHAR(10), " "))), sizeList!A:A, 0)),
        IF(ISNUMBER(MATCH(Y1040, sizeList!A:A, 0)),
            INDEX(sizeList!B:B, MATCH(Y1040, sizeList!A:A, 0)),
            IF(ISNUMBER(MATCH(TRIM(CLEAN(SUBSTITUTE(SUBSTITUTE(Y1040, CHAR(13), ""), CHAR(10), " "))), sizeList!B:B, 0)),
                INDEX(sizeList!B:B, MATCH(TRIM(CLEAN(SUBSTITUTE(SUBSTITUTE(Y1040, CHAR(13), ""), CHAR(10), " "))), sizeList!B:B, 0)),
                IF(ISNUMBER(MATCH(Y1040, sizeList!B:B, 0)),
                    INDEX(sizeList!B:B, MATCH(Y1040, sizeList!B:B, 0)),
                    "")
            )
        )
    ),
    ""
)</f>
        <v>150 cm</v>
      </c>
      <c r="Y1040" s="38" t="s">
        <v>846</v>
      </c>
      <c r="Z1040" s="38" t="s">
        <v>2605</v>
      </c>
      <c r="AA1040" s="117" t="str">
        <f t="shared" si="135"/>
        <v>DARK BROWN</v>
      </c>
      <c r="AB1040" s="7" t="str">
        <f>IF(AA1040="", "", IFERROR(VLOOKUP(AA1040, colorList!A:B,2,FALSE),""))</f>
        <v>sötétbarna</v>
      </c>
      <c r="AC1040" s="7" t="str">
        <f>IF(Z1040="", "", IFERROR(VLOOKUP(Z1040, colorList!A:B,2,FALSE),""))</f>
        <v>sötétbarna</v>
      </c>
      <c r="AD1040" s="7"/>
    </row>
    <row r="1041" spans="1:30" ht="60" customHeight="1" x14ac:dyDescent="0.25">
      <c r="A1041" s="53" t="s">
        <v>947</v>
      </c>
      <c r="B1041" s="7" t="str" cm="1">
        <f t="array" ref="B1041">ProcessN2(S1041,A1041,C1041)</f>
        <v>SP00451_BK</v>
      </c>
      <c r="C1041" s="7" t="s">
        <v>1185</v>
      </c>
      <c r="D1041" s="52" t="str">
        <f t="shared" si="128"/>
        <v>Equestro Aline műszőrös hasvédős heveder</v>
      </c>
      <c r="E1041" s="52" t="s">
        <v>2838</v>
      </c>
      <c r="F1041" s="52" t="str">
        <f t="shared" si="129"/>
        <v>Jumping girth with belly guard for English saddle</v>
      </c>
      <c r="G1041" s="52" t="s">
        <v>2963</v>
      </c>
      <c r="H1041" s="116" t="str">
        <f t="shared" si="130"/>
        <v>Equestro</v>
      </c>
      <c r="I1041" s="35" t="s">
        <v>3000</v>
      </c>
      <c r="J1041" s="53" t="str">
        <f t="shared" si="131"/>
        <v>Lófelszerelés</v>
      </c>
      <c r="K1041" s="53" t="s">
        <v>3007</v>
      </c>
      <c r="L1041" s="53" t="str">
        <f t="shared" si="132"/>
        <v>Nyereg és tartozékai</v>
      </c>
      <c r="M1041" s="53" t="s">
        <v>3008</v>
      </c>
      <c r="N1041" s="35" t="str">
        <f t="shared" si="133"/>
        <v>Heveder</v>
      </c>
      <c r="O1041" s="35" t="s">
        <v>3009</v>
      </c>
      <c r="P1041" s="82" t="str">
        <f t="shared" si="134"/>
        <v>Hasvédős heveder</v>
      </c>
      <c r="Q1041" s="82" t="s">
        <v>3012</v>
      </c>
      <c r="R1041" s="55" t="s">
        <v>3191</v>
      </c>
      <c r="S1041" s="35" t="s">
        <v>2277</v>
      </c>
      <c r="T1041" s="34">
        <v>0</v>
      </c>
      <c r="U1041" s="35">
        <v>208</v>
      </c>
      <c r="V1041" s="1" t="s">
        <v>2603</v>
      </c>
      <c r="W1041" s="55">
        <v>1</v>
      </c>
      <c r="X1041" s="35" t="str">
        <f>IFERROR(
    IF(ISNUMBER(MATCH(TRIM(CLEAN(SUBSTITUTE(SUBSTITUTE(Y1041, CHAR(13), ""), CHAR(10), " "))), sizeList!A:A, 0)),
        INDEX(sizeList!B:B, MATCH(TRIM(CLEAN(SUBSTITUTE(SUBSTITUTE(Y1041, CHAR(13), ""), CHAR(10), " "))), sizeList!A:A, 0)),
        IF(ISNUMBER(MATCH(Y1041, sizeList!A:A, 0)),
            INDEX(sizeList!B:B, MATCH(Y1041, sizeList!A:A, 0)),
            IF(ISNUMBER(MATCH(TRIM(CLEAN(SUBSTITUTE(SUBSTITUTE(Y1041, CHAR(13), ""), CHAR(10), " "))), sizeList!B:B, 0)),
                INDEX(sizeList!B:B, MATCH(TRIM(CLEAN(SUBSTITUTE(SUBSTITUTE(Y1041, CHAR(13), ""), CHAR(10), " "))), sizeList!B:B, 0)),
                IF(ISNUMBER(MATCH(Y1041, sizeList!B:B, 0)),
                    INDEX(sizeList!B:B, MATCH(Y1041, sizeList!B:B, 0)),
                    "")
            )
        )
    ),
    ""
)</f>
        <v>100 cm</v>
      </c>
      <c r="Y1041" s="35" t="s">
        <v>835</v>
      </c>
      <c r="Z1041" s="35" t="s">
        <v>2604</v>
      </c>
      <c r="AA1041" s="117" t="str">
        <f t="shared" si="135"/>
        <v>BLACK</v>
      </c>
      <c r="AB1041" s="7" t="str">
        <f>IF(AA1041="", "", IFERROR(VLOOKUP(AA1041, colorList!A:B,2,FALSE),""))</f>
        <v>fekete</v>
      </c>
      <c r="AC1041" s="7" t="str">
        <f>IF(Z1041="", "", IFERROR(VLOOKUP(Z1041, colorList!A:B,2,FALSE),""))</f>
        <v>fekete</v>
      </c>
      <c r="AD1041" s="7"/>
    </row>
    <row r="1042" spans="1:30" ht="60" customHeight="1" x14ac:dyDescent="0.25">
      <c r="A1042" s="53" t="s">
        <v>947</v>
      </c>
      <c r="B1042" s="7" t="str" cm="1">
        <f t="array" ref="B1042">ProcessN2(S1042,A1042,C1042)</f>
        <v>SP00451_BK</v>
      </c>
      <c r="C1042" s="7" t="s">
        <v>1186</v>
      </c>
      <c r="D1042" s="52" t="str">
        <f t="shared" si="128"/>
        <v>Equestro Aline műszőrös hasvédős heveder</v>
      </c>
      <c r="E1042" s="52" t="s">
        <v>2838</v>
      </c>
      <c r="F1042" s="52" t="str">
        <f t="shared" si="129"/>
        <v>Jumping girth with belly guard for English saddle</v>
      </c>
      <c r="G1042" s="52" t="s">
        <v>2963</v>
      </c>
      <c r="H1042" s="116" t="str">
        <f t="shared" si="130"/>
        <v>Equestro</v>
      </c>
      <c r="I1042" s="35" t="s">
        <v>3000</v>
      </c>
      <c r="J1042" s="53" t="str">
        <f t="shared" si="131"/>
        <v>Lófelszerelés</v>
      </c>
      <c r="K1042" s="53" t="s">
        <v>3007</v>
      </c>
      <c r="L1042" s="53" t="str">
        <f t="shared" si="132"/>
        <v>Nyereg és tartozékai</v>
      </c>
      <c r="M1042" s="53" t="s">
        <v>3008</v>
      </c>
      <c r="N1042" s="35" t="str">
        <f t="shared" si="133"/>
        <v>Heveder</v>
      </c>
      <c r="O1042" s="35" t="s">
        <v>3009</v>
      </c>
      <c r="P1042" s="82" t="str">
        <f t="shared" si="134"/>
        <v>Hasvédős heveder</v>
      </c>
      <c r="Q1042" s="82" t="s">
        <v>3012</v>
      </c>
      <c r="R1042" s="55" t="s">
        <v>3191</v>
      </c>
      <c r="S1042" s="35" t="s">
        <v>2278</v>
      </c>
      <c r="T1042" s="34">
        <v>0</v>
      </c>
      <c r="U1042" s="35">
        <v>208</v>
      </c>
      <c r="V1042" s="1" t="s">
        <v>2603</v>
      </c>
      <c r="W1042" s="55">
        <v>1</v>
      </c>
      <c r="X1042" s="35" t="str">
        <f>IFERROR(
    IF(ISNUMBER(MATCH(TRIM(CLEAN(SUBSTITUTE(SUBSTITUTE(Y1042, CHAR(13), ""), CHAR(10), " "))), sizeList!A:A, 0)),
        INDEX(sizeList!B:B, MATCH(TRIM(CLEAN(SUBSTITUTE(SUBSTITUTE(Y1042, CHAR(13), ""), CHAR(10), " "))), sizeList!A:A, 0)),
        IF(ISNUMBER(MATCH(Y1042, sizeList!A:A, 0)),
            INDEX(sizeList!B:B, MATCH(Y1042, sizeList!A:A, 0)),
            IF(ISNUMBER(MATCH(TRIM(CLEAN(SUBSTITUTE(SUBSTITUTE(Y1042, CHAR(13), ""), CHAR(10), " "))), sizeList!B:B, 0)),
                INDEX(sizeList!B:B, MATCH(TRIM(CLEAN(SUBSTITUTE(SUBSTITUTE(Y1042, CHAR(13), ""), CHAR(10), " "))), sizeList!B:B, 0)),
                IF(ISNUMBER(MATCH(Y1042, sizeList!B:B, 0)),
                    INDEX(sizeList!B:B, MATCH(Y1042, sizeList!B:B, 0)),
                    "")
            )
        )
    ),
    ""
)</f>
        <v>105 cm</v>
      </c>
      <c r="Y1042" s="35" t="s">
        <v>836</v>
      </c>
      <c r="Z1042" s="35" t="s">
        <v>2604</v>
      </c>
      <c r="AA1042" s="117" t="str">
        <f t="shared" si="135"/>
        <v>BLACK</v>
      </c>
      <c r="AB1042" s="7" t="str">
        <f>IF(AA1042="", "", IFERROR(VLOOKUP(AA1042, colorList!A:B,2,FALSE),""))</f>
        <v>fekete</v>
      </c>
      <c r="AC1042" s="7" t="str">
        <f>IF(Z1042="", "", IFERROR(VLOOKUP(Z1042, colorList!A:B,2,FALSE),""))</f>
        <v>fekete</v>
      </c>
      <c r="AD1042" s="7"/>
    </row>
    <row r="1043" spans="1:30" ht="60" customHeight="1" x14ac:dyDescent="0.25">
      <c r="A1043" s="53" t="s">
        <v>947</v>
      </c>
      <c r="B1043" s="7" t="str" cm="1">
        <f t="array" ref="B1043">ProcessN2(S1043,A1043,C1043)</f>
        <v>SP00451_BK</v>
      </c>
      <c r="C1043" s="7" t="s">
        <v>1018</v>
      </c>
      <c r="D1043" s="52" t="str">
        <f t="shared" si="128"/>
        <v>Equestro Aline műszőrös hasvédős heveder</v>
      </c>
      <c r="E1043" s="52" t="s">
        <v>2838</v>
      </c>
      <c r="F1043" s="52" t="str">
        <f t="shared" si="129"/>
        <v>Jumping girth with belly guard for English saddle</v>
      </c>
      <c r="G1043" s="52" t="s">
        <v>2963</v>
      </c>
      <c r="H1043" s="116" t="str">
        <f t="shared" si="130"/>
        <v>Equestro</v>
      </c>
      <c r="I1043" s="35" t="s">
        <v>3000</v>
      </c>
      <c r="J1043" s="53" t="str">
        <f t="shared" si="131"/>
        <v>Lófelszerelés</v>
      </c>
      <c r="K1043" s="53" t="s">
        <v>3007</v>
      </c>
      <c r="L1043" s="53" t="str">
        <f t="shared" si="132"/>
        <v>Nyereg és tartozékai</v>
      </c>
      <c r="M1043" s="53" t="s">
        <v>3008</v>
      </c>
      <c r="N1043" s="35" t="str">
        <f t="shared" si="133"/>
        <v>Heveder</v>
      </c>
      <c r="O1043" s="35" t="s">
        <v>3009</v>
      </c>
      <c r="P1043" s="82" t="str">
        <f t="shared" si="134"/>
        <v>Hasvédős heveder</v>
      </c>
      <c r="Q1043" s="82" t="s">
        <v>3012</v>
      </c>
      <c r="R1043" s="55" t="s">
        <v>3191</v>
      </c>
      <c r="S1043" s="35" t="s">
        <v>2279</v>
      </c>
      <c r="T1043" s="34">
        <v>0</v>
      </c>
      <c r="U1043" s="35">
        <v>208</v>
      </c>
      <c r="V1043" s="1" t="s">
        <v>2603</v>
      </c>
      <c r="W1043" s="55">
        <v>1</v>
      </c>
      <c r="X1043" s="35" t="str">
        <f>IFERROR(
    IF(ISNUMBER(MATCH(TRIM(CLEAN(SUBSTITUTE(SUBSTITUTE(Y1043, CHAR(13), ""), CHAR(10), " "))), sizeList!A:A, 0)),
        INDEX(sizeList!B:B, MATCH(TRIM(CLEAN(SUBSTITUTE(SUBSTITUTE(Y1043, CHAR(13), ""), CHAR(10), " "))), sizeList!A:A, 0)),
        IF(ISNUMBER(MATCH(Y1043, sizeList!A:A, 0)),
            INDEX(sizeList!B:B, MATCH(Y1043, sizeList!A:A, 0)),
            IF(ISNUMBER(MATCH(TRIM(CLEAN(SUBSTITUTE(SUBSTITUTE(Y1043, CHAR(13), ""), CHAR(10), " "))), sizeList!B:B, 0)),
                INDEX(sizeList!B:B, MATCH(TRIM(CLEAN(SUBSTITUTE(SUBSTITUTE(Y1043, CHAR(13), ""), CHAR(10), " "))), sizeList!B:B, 0)),
                IF(ISNUMBER(MATCH(Y1043, sizeList!B:B, 0)),
                    INDEX(sizeList!B:B, MATCH(Y1043, sizeList!B:B, 0)),
                    "")
            )
        )
    ),
    ""
)</f>
        <v>110 cm</v>
      </c>
      <c r="Y1043" s="35" t="s">
        <v>837</v>
      </c>
      <c r="Z1043" s="35" t="s">
        <v>2604</v>
      </c>
      <c r="AA1043" s="117" t="str">
        <f t="shared" si="135"/>
        <v>BLACK</v>
      </c>
      <c r="AB1043" s="7" t="str">
        <f>IF(AA1043="", "", IFERROR(VLOOKUP(AA1043, colorList!A:B,2,FALSE),""))</f>
        <v>fekete</v>
      </c>
      <c r="AC1043" s="7" t="str">
        <f>IF(Z1043="", "", IFERROR(VLOOKUP(Z1043, colorList!A:B,2,FALSE),""))</f>
        <v>fekete</v>
      </c>
      <c r="AD1043" s="7"/>
    </row>
    <row r="1044" spans="1:30" ht="60" customHeight="1" x14ac:dyDescent="0.25">
      <c r="A1044" s="53" t="s">
        <v>947</v>
      </c>
      <c r="B1044" s="7" t="str" cm="1">
        <f t="array" ref="B1044">ProcessN2(S1044,A1044,C1044)</f>
        <v>SP00451_BK</v>
      </c>
      <c r="C1044" s="7" t="s">
        <v>979</v>
      </c>
      <c r="D1044" s="52" t="str">
        <f t="shared" si="128"/>
        <v>Equestro Aline műszőrös hasvédős heveder</v>
      </c>
      <c r="E1044" s="52" t="s">
        <v>2838</v>
      </c>
      <c r="F1044" s="52" t="str">
        <f t="shared" si="129"/>
        <v>Jumping girth with belly guard for English saddle</v>
      </c>
      <c r="G1044" s="52" t="s">
        <v>2963</v>
      </c>
      <c r="H1044" s="116" t="str">
        <f t="shared" si="130"/>
        <v>Equestro</v>
      </c>
      <c r="I1044" s="35" t="s">
        <v>3000</v>
      </c>
      <c r="J1044" s="53" t="str">
        <f t="shared" si="131"/>
        <v>Lófelszerelés</v>
      </c>
      <c r="K1044" s="53" t="s">
        <v>3007</v>
      </c>
      <c r="L1044" s="53" t="str">
        <f t="shared" si="132"/>
        <v>Nyereg és tartozékai</v>
      </c>
      <c r="M1044" s="53" t="s">
        <v>3008</v>
      </c>
      <c r="N1044" s="35" t="str">
        <f t="shared" si="133"/>
        <v>Heveder</v>
      </c>
      <c r="O1044" s="35" t="s">
        <v>3009</v>
      </c>
      <c r="P1044" s="82" t="str">
        <f t="shared" si="134"/>
        <v>Hasvédős heveder</v>
      </c>
      <c r="Q1044" s="82" t="s">
        <v>3012</v>
      </c>
      <c r="R1044" s="55" t="s">
        <v>3191</v>
      </c>
      <c r="S1044" s="35" t="s">
        <v>2280</v>
      </c>
      <c r="T1044" s="34">
        <v>0</v>
      </c>
      <c r="U1044" s="35">
        <v>208</v>
      </c>
      <c r="V1044" s="1" t="s">
        <v>2603</v>
      </c>
      <c r="W1044" s="55">
        <v>1</v>
      </c>
      <c r="X1044" s="35" t="str">
        <f>IFERROR(
    IF(ISNUMBER(MATCH(TRIM(CLEAN(SUBSTITUTE(SUBSTITUTE(Y1044, CHAR(13), ""), CHAR(10), " "))), sizeList!A:A, 0)),
        INDEX(sizeList!B:B, MATCH(TRIM(CLEAN(SUBSTITUTE(SUBSTITUTE(Y1044, CHAR(13), ""), CHAR(10), " "))), sizeList!A:A, 0)),
        IF(ISNUMBER(MATCH(Y1044, sizeList!A:A, 0)),
            INDEX(sizeList!B:B, MATCH(Y1044, sizeList!A:A, 0)),
            IF(ISNUMBER(MATCH(TRIM(CLEAN(SUBSTITUTE(SUBSTITUTE(Y1044, CHAR(13), ""), CHAR(10), " "))), sizeList!B:B, 0)),
                INDEX(sizeList!B:B, MATCH(TRIM(CLEAN(SUBSTITUTE(SUBSTITUTE(Y1044, CHAR(13), ""), CHAR(10), " "))), sizeList!B:B, 0)),
                IF(ISNUMBER(MATCH(Y1044, sizeList!B:B, 0)),
                    INDEX(sizeList!B:B, MATCH(Y1044, sizeList!B:B, 0)),
                    "")
            )
        )
    ),
    ""
)</f>
        <v>115 cm</v>
      </c>
      <c r="Y1044" s="35" t="s">
        <v>838</v>
      </c>
      <c r="Z1044" s="35" t="s">
        <v>2604</v>
      </c>
      <c r="AA1044" s="117" t="str">
        <f t="shared" si="135"/>
        <v>BLACK</v>
      </c>
      <c r="AB1044" s="7" t="str">
        <f>IF(AA1044="", "", IFERROR(VLOOKUP(AA1044, colorList!A:B,2,FALSE),""))</f>
        <v>fekete</v>
      </c>
      <c r="AC1044" s="7" t="str">
        <f>IF(Z1044="", "", IFERROR(VLOOKUP(Z1044, colorList!A:B,2,FALSE),""))</f>
        <v>fekete</v>
      </c>
      <c r="AD1044" s="7"/>
    </row>
    <row r="1045" spans="1:30" ht="60" customHeight="1" x14ac:dyDescent="0.25">
      <c r="A1045" s="53" t="s">
        <v>947</v>
      </c>
      <c r="B1045" s="7" t="str" cm="1">
        <f t="array" ref="B1045">ProcessN2(S1045,A1045,C1045)</f>
        <v>SP00451_BK</v>
      </c>
      <c r="C1045" s="7" t="s">
        <v>980</v>
      </c>
      <c r="D1045" s="52" t="str">
        <f t="shared" si="128"/>
        <v>Equestro Aline műszőrös hasvédős heveder</v>
      </c>
      <c r="E1045" s="52" t="s">
        <v>2838</v>
      </c>
      <c r="F1045" s="52" t="str">
        <f t="shared" si="129"/>
        <v>Jumping girth with belly guard for English saddle</v>
      </c>
      <c r="G1045" s="52" t="s">
        <v>2963</v>
      </c>
      <c r="H1045" s="116" t="str">
        <f t="shared" si="130"/>
        <v>Equestro</v>
      </c>
      <c r="I1045" s="35" t="s">
        <v>3000</v>
      </c>
      <c r="J1045" s="53" t="str">
        <f t="shared" si="131"/>
        <v>Lófelszerelés</v>
      </c>
      <c r="K1045" s="53" t="s">
        <v>3007</v>
      </c>
      <c r="L1045" s="53" t="str">
        <f t="shared" si="132"/>
        <v>Nyereg és tartozékai</v>
      </c>
      <c r="M1045" s="53" t="s">
        <v>3008</v>
      </c>
      <c r="N1045" s="35" t="str">
        <f t="shared" si="133"/>
        <v>Heveder</v>
      </c>
      <c r="O1045" s="35" t="s">
        <v>3009</v>
      </c>
      <c r="P1045" s="82" t="str">
        <f t="shared" si="134"/>
        <v>Hasvédős heveder</v>
      </c>
      <c r="Q1045" s="82" t="s">
        <v>3012</v>
      </c>
      <c r="R1045" s="55" t="s">
        <v>3191</v>
      </c>
      <c r="S1045" s="35" t="s">
        <v>2281</v>
      </c>
      <c r="T1045" s="34">
        <v>0</v>
      </c>
      <c r="U1045" s="35">
        <v>208</v>
      </c>
      <c r="V1045" s="1" t="s">
        <v>2603</v>
      </c>
      <c r="W1045" s="55">
        <v>1</v>
      </c>
      <c r="X1045" s="35" t="str">
        <f>IFERROR(
    IF(ISNUMBER(MATCH(TRIM(CLEAN(SUBSTITUTE(SUBSTITUTE(Y1045, CHAR(13), ""), CHAR(10), " "))), sizeList!A:A, 0)),
        INDEX(sizeList!B:B, MATCH(TRIM(CLEAN(SUBSTITUTE(SUBSTITUTE(Y1045, CHAR(13), ""), CHAR(10), " "))), sizeList!A:A, 0)),
        IF(ISNUMBER(MATCH(Y1045, sizeList!A:A, 0)),
            INDEX(sizeList!B:B, MATCH(Y1045, sizeList!A:A, 0)),
            IF(ISNUMBER(MATCH(TRIM(CLEAN(SUBSTITUTE(SUBSTITUTE(Y1045, CHAR(13), ""), CHAR(10), " "))), sizeList!B:B, 0)),
                INDEX(sizeList!B:B, MATCH(TRIM(CLEAN(SUBSTITUTE(SUBSTITUTE(Y1045, CHAR(13), ""), CHAR(10), " "))), sizeList!B:B, 0)),
                IF(ISNUMBER(MATCH(Y1045, sizeList!B:B, 0)),
                    INDEX(sizeList!B:B, MATCH(Y1045, sizeList!B:B, 0)),
                    "")
            )
        )
    ),
    ""
)</f>
        <v>120 cm</v>
      </c>
      <c r="Y1045" s="35" t="s">
        <v>840</v>
      </c>
      <c r="Z1045" s="35" t="s">
        <v>2604</v>
      </c>
      <c r="AA1045" s="117" t="str">
        <f t="shared" si="135"/>
        <v>BLACK</v>
      </c>
      <c r="AB1045" s="7" t="str">
        <f>IF(AA1045="", "", IFERROR(VLOOKUP(AA1045, colorList!A:B,2,FALSE),""))</f>
        <v>fekete</v>
      </c>
      <c r="AC1045" s="7" t="str">
        <f>IF(Z1045="", "", IFERROR(VLOOKUP(Z1045, colorList!A:B,2,FALSE),""))</f>
        <v>fekete</v>
      </c>
      <c r="AD1045" s="7"/>
    </row>
    <row r="1046" spans="1:30" ht="60" customHeight="1" x14ac:dyDescent="0.25">
      <c r="A1046" s="53" t="s">
        <v>947</v>
      </c>
      <c r="B1046" s="7" t="str" cm="1">
        <f t="array" ref="B1046">ProcessN2(S1046,A1046,C1046)</f>
        <v>SP00451_BK</v>
      </c>
      <c r="C1046" s="7" t="s">
        <v>981</v>
      </c>
      <c r="D1046" s="52" t="str">
        <f t="shared" si="128"/>
        <v>Equestro Aline műszőrös hasvédős heveder</v>
      </c>
      <c r="E1046" s="52" t="s">
        <v>2838</v>
      </c>
      <c r="F1046" s="52" t="str">
        <f t="shared" si="129"/>
        <v>Jumping girth with belly guard for English saddle</v>
      </c>
      <c r="G1046" s="52" t="s">
        <v>2963</v>
      </c>
      <c r="H1046" s="116" t="str">
        <f t="shared" si="130"/>
        <v>Equestro</v>
      </c>
      <c r="I1046" s="35" t="s">
        <v>3000</v>
      </c>
      <c r="J1046" s="53" t="str">
        <f t="shared" si="131"/>
        <v>Lófelszerelés</v>
      </c>
      <c r="K1046" s="53" t="s">
        <v>3007</v>
      </c>
      <c r="L1046" s="53" t="str">
        <f t="shared" si="132"/>
        <v>Nyereg és tartozékai</v>
      </c>
      <c r="M1046" s="53" t="s">
        <v>3008</v>
      </c>
      <c r="N1046" s="35" t="str">
        <f t="shared" si="133"/>
        <v>Heveder</v>
      </c>
      <c r="O1046" s="35" t="s">
        <v>3009</v>
      </c>
      <c r="P1046" s="82" t="str">
        <f t="shared" si="134"/>
        <v>Hasvédős heveder</v>
      </c>
      <c r="Q1046" s="82" t="s">
        <v>3012</v>
      </c>
      <c r="R1046" s="55" t="s">
        <v>3191</v>
      </c>
      <c r="S1046" s="35" t="s">
        <v>2282</v>
      </c>
      <c r="T1046" s="34">
        <v>0</v>
      </c>
      <c r="U1046" s="35">
        <v>208</v>
      </c>
      <c r="V1046" s="1" t="s">
        <v>2603</v>
      </c>
      <c r="W1046" s="55">
        <v>1</v>
      </c>
      <c r="X1046" s="35" t="str">
        <f>IFERROR(
    IF(ISNUMBER(MATCH(TRIM(CLEAN(SUBSTITUTE(SUBSTITUTE(Y1046, CHAR(13), ""), CHAR(10), " "))), sizeList!A:A, 0)),
        INDEX(sizeList!B:B, MATCH(TRIM(CLEAN(SUBSTITUTE(SUBSTITUTE(Y1046, CHAR(13), ""), CHAR(10), " "))), sizeList!A:A, 0)),
        IF(ISNUMBER(MATCH(Y1046, sizeList!A:A, 0)),
            INDEX(sizeList!B:B, MATCH(Y1046, sizeList!A:A, 0)),
            IF(ISNUMBER(MATCH(TRIM(CLEAN(SUBSTITUTE(SUBSTITUTE(Y1046, CHAR(13), ""), CHAR(10), " "))), sizeList!B:B, 0)),
                INDEX(sizeList!B:B, MATCH(TRIM(CLEAN(SUBSTITUTE(SUBSTITUTE(Y1046, CHAR(13), ""), CHAR(10), " "))), sizeList!B:B, 0)),
                IF(ISNUMBER(MATCH(Y1046, sizeList!B:B, 0)),
                    INDEX(sizeList!B:B, MATCH(Y1046, sizeList!B:B, 0)),
                    "")
            )
        )
    ),
    ""
)</f>
        <v>125 cm</v>
      </c>
      <c r="Y1046" s="35" t="s">
        <v>841</v>
      </c>
      <c r="Z1046" s="35" t="s">
        <v>2604</v>
      </c>
      <c r="AA1046" s="117" t="str">
        <f t="shared" si="135"/>
        <v>BLACK</v>
      </c>
      <c r="AB1046" s="7" t="str">
        <f>IF(AA1046="", "", IFERROR(VLOOKUP(AA1046, colorList!A:B,2,FALSE),""))</f>
        <v>fekete</v>
      </c>
      <c r="AC1046" s="7" t="str">
        <f>IF(Z1046="", "", IFERROR(VLOOKUP(Z1046, colorList!A:B,2,FALSE),""))</f>
        <v>fekete</v>
      </c>
      <c r="AD1046" s="7"/>
    </row>
    <row r="1047" spans="1:30" ht="60" customHeight="1" x14ac:dyDescent="0.25">
      <c r="A1047" s="53" t="s">
        <v>947</v>
      </c>
      <c r="B1047" s="7" t="str" cm="1">
        <f t="array" ref="B1047">ProcessN2(S1047,A1047,C1047)</f>
        <v>SP00451_BK</v>
      </c>
      <c r="C1047" s="7" t="s">
        <v>982</v>
      </c>
      <c r="D1047" s="52" t="str">
        <f t="shared" si="128"/>
        <v>Equestro Aline műszőrös hasvédős heveder</v>
      </c>
      <c r="E1047" s="52" t="s">
        <v>2838</v>
      </c>
      <c r="F1047" s="52" t="str">
        <f t="shared" si="129"/>
        <v>Jumping girth with belly guard for English saddle</v>
      </c>
      <c r="G1047" s="52" t="s">
        <v>2963</v>
      </c>
      <c r="H1047" s="116" t="str">
        <f t="shared" si="130"/>
        <v>Equestro</v>
      </c>
      <c r="I1047" s="35" t="s">
        <v>3000</v>
      </c>
      <c r="J1047" s="53" t="str">
        <f t="shared" si="131"/>
        <v>Lófelszerelés</v>
      </c>
      <c r="K1047" s="53" t="s">
        <v>3007</v>
      </c>
      <c r="L1047" s="53" t="str">
        <f t="shared" si="132"/>
        <v>Nyereg és tartozékai</v>
      </c>
      <c r="M1047" s="53" t="s">
        <v>3008</v>
      </c>
      <c r="N1047" s="35" t="str">
        <f t="shared" si="133"/>
        <v>Heveder</v>
      </c>
      <c r="O1047" s="35" t="s">
        <v>3009</v>
      </c>
      <c r="P1047" s="82" t="str">
        <f t="shared" si="134"/>
        <v>Hasvédős heveder</v>
      </c>
      <c r="Q1047" s="82" t="s">
        <v>3012</v>
      </c>
      <c r="R1047" s="55" t="s">
        <v>3191</v>
      </c>
      <c r="S1047" s="35" t="s">
        <v>2283</v>
      </c>
      <c r="T1047" s="34">
        <v>0</v>
      </c>
      <c r="U1047" s="35">
        <v>208</v>
      </c>
      <c r="V1047" s="1" t="s">
        <v>2603</v>
      </c>
      <c r="W1047" s="55">
        <v>1</v>
      </c>
      <c r="X1047" s="35" t="str">
        <f>IFERROR(
    IF(ISNUMBER(MATCH(TRIM(CLEAN(SUBSTITUTE(SUBSTITUTE(Y1047, CHAR(13), ""), CHAR(10), " "))), sizeList!A:A, 0)),
        INDEX(sizeList!B:B, MATCH(TRIM(CLEAN(SUBSTITUTE(SUBSTITUTE(Y1047, CHAR(13), ""), CHAR(10), " "))), sizeList!A:A, 0)),
        IF(ISNUMBER(MATCH(Y1047, sizeList!A:A, 0)),
            INDEX(sizeList!B:B, MATCH(Y1047, sizeList!A:A, 0)),
            IF(ISNUMBER(MATCH(TRIM(CLEAN(SUBSTITUTE(SUBSTITUTE(Y1047, CHAR(13), ""), CHAR(10), " "))), sizeList!B:B, 0)),
                INDEX(sizeList!B:B, MATCH(TRIM(CLEAN(SUBSTITUTE(SUBSTITUTE(Y1047, CHAR(13), ""), CHAR(10), " "))), sizeList!B:B, 0)),
                IF(ISNUMBER(MATCH(Y1047, sizeList!B:B, 0)),
                    INDEX(sizeList!B:B, MATCH(Y1047, sizeList!B:B, 0)),
                    "")
            )
        )
    ),
    ""
)</f>
        <v>130 cm</v>
      </c>
      <c r="Y1047" s="35" t="s">
        <v>842</v>
      </c>
      <c r="Z1047" s="35" t="s">
        <v>2604</v>
      </c>
      <c r="AA1047" s="117" t="str">
        <f t="shared" si="135"/>
        <v>BLACK</v>
      </c>
      <c r="AB1047" s="7" t="str">
        <f>IF(AA1047="", "", IFERROR(VLOOKUP(AA1047, colorList!A:B,2,FALSE),""))</f>
        <v>fekete</v>
      </c>
      <c r="AC1047" s="7" t="str">
        <f>IF(Z1047="", "", IFERROR(VLOOKUP(Z1047, colorList!A:B,2,FALSE),""))</f>
        <v>fekete</v>
      </c>
      <c r="AD1047" s="7"/>
    </row>
    <row r="1048" spans="1:30" ht="60" customHeight="1" x14ac:dyDescent="0.25">
      <c r="A1048" s="53" t="s">
        <v>947</v>
      </c>
      <c r="B1048" s="7" t="str" cm="1">
        <f t="array" ref="B1048">ProcessN2(S1048,A1048,C1048)</f>
        <v>SP00451_BK</v>
      </c>
      <c r="C1048" s="7" t="s">
        <v>983</v>
      </c>
      <c r="D1048" s="52" t="str">
        <f t="shared" si="128"/>
        <v>Equestro Aline műszőrös hasvédős heveder</v>
      </c>
      <c r="E1048" s="52" t="s">
        <v>2838</v>
      </c>
      <c r="F1048" s="52" t="str">
        <f t="shared" si="129"/>
        <v>Jumping girth with belly guard for English saddle</v>
      </c>
      <c r="G1048" s="52" t="s">
        <v>2963</v>
      </c>
      <c r="H1048" s="116" t="str">
        <f t="shared" si="130"/>
        <v>Equestro</v>
      </c>
      <c r="I1048" s="35" t="s">
        <v>3000</v>
      </c>
      <c r="J1048" s="53" t="str">
        <f t="shared" si="131"/>
        <v>Lófelszerelés</v>
      </c>
      <c r="K1048" s="53" t="s">
        <v>3007</v>
      </c>
      <c r="L1048" s="53" t="str">
        <f t="shared" si="132"/>
        <v>Nyereg és tartozékai</v>
      </c>
      <c r="M1048" s="53" t="s">
        <v>3008</v>
      </c>
      <c r="N1048" s="35" t="str">
        <f t="shared" si="133"/>
        <v>Heveder</v>
      </c>
      <c r="O1048" s="35" t="s">
        <v>3009</v>
      </c>
      <c r="P1048" s="82" t="str">
        <f t="shared" si="134"/>
        <v>Hasvédős heveder</v>
      </c>
      <c r="Q1048" s="82" t="s">
        <v>3012</v>
      </c>
      <c r="R1048" s="55" t="s">
        <v>3191</v>
      </c>
      <c r="S1048" s="35" t="s">
        <v>2284</v>
      </c>
      <c r="T1048" s="34">
        <v>0</v>
      </c>
      <c r="U1048" s="35">
        <v>208</v>
      </c>
      <c r="V1048" s="1" t="s">
        <v>2603</v>
      </c>
      <c r="W1048" s="55">
        <v>1</v>
      </c>
      <c r="X1048" s="35" t="str">
        <f>IFERROR(
    IF(ISNUMBER(MATCH(TRIM(CLEAN(SUBSTITUTE(SUBSTITUTE(Y1048, CHAR(13), ""), CHAR(10), " "))), sizeList!A:A, 0)),
        INDEX(sizeList!B:B, MATCH(TRIM(CLEAN(SUBSTITUTE(SUBSTITUTE(Y1048, CHAR(13), ""), CHAR(10), " "))), sizeList!A:A, 0)),
        IF(ISNUMBER(MATCH(Y1048, sizeList!A:A, 0)),
            INDEX(sizeList!B:B, MATCH(Y1048, sizeList!A:A, 0)),
            IF(ISNUMBER(MATCH(TRIM(CLEAN(SUBSTITUTE(SUBSTITUTE(Y1048, CHAR(13), ""), CHAR(10), " "))), sizeList!B:B, 0)),
                INDEX(sizeList!B:B, MATCH(TRIM(CLEAN(SUBSTITUTE(SUBSTITUTE(Y1048, CHAR(13), ""), CHAR(10), " "))), sizeList!B:B, 0)),
                IF(ISNUMBER(MATCH(Y1048, sizeList!B:B, 0)),
                    INDEX(sizeList!B:B, MATCH(Y1048, sizeList!B:B, 0)),
                    "")
            )
        )
    ),
    ""
)</f>
        <v>135 cm</v>
      </c>
      <c r="Y1048" s="35" t="s">
        <v>843</v>
      </c>
      <c r="Z1048" s="35" t="s">
        <v>2604</v>
      </c>
      <c r="AA1048" s="117" t="str">
        <f t="shared" si="135"/>
        <v>BLACK</v>
      </c>
      <c r="AB1048" s="7" t="str">
        <f>IF(AA1048="", "", IFERROR(VLOOKUP(AA1048, colorList!A:B,2,FALSE),""))</f>
        <v>fekete</v>
      </c>
      <c r="AC1048" s="7" t="str">
        <f>IF(Z1048="", "", IFERROR(VLOOKUP(Z1048, colorList!A:B,2,FALSE),""))</f>
        <v>fekete</v>
      </c>
      <c r="AD1048" s="7"/>
    </row>
    <row r="1049" spans="1:30" ht="60" customHeight="1" x14ac:dyDescent="0.25">
      <c r="A1049" s="53" t="s">
        <v>947</v>
      </c>
      <c r="B1049" s="7" t="str" cm="1">
        <f t="array" ref="B1049">ProcessN2(S1049,A1049,C1049)</f>
        <v>SP00451_BK</v>
      </c>
      <c r="C1049" s="7" t="s">
        <v>984</v>
      </c>
      <c r="D1049" s="52" t="str">
        <f t="shared" si="128"/>
        <v>Equestro Aline műszőrös hasvédős heveder</v>
      </c>
      <c r="E1049" s="52" t="s">
        <v>2838</v>
      </c>
      <c r="F1049" s="52" t="str">
        <f t="shared" si="129"/>
        <v>Jumping girth with belly guard for English saddle</v>
      </c>
      <c r="G1049" s="52" t="s">
        <v>2963</v>
      </c>
      <c r="H1049" s="116" t="str">
        <f t="shared" si="130"/>
        <v>Equestro</v>
      </c>
      <c r="I1049" s="35" t="s">
        <v>3000</v>
      </c>
      <c r="J1049" s="53" t="str">
        <f t="shared" si="131"/>
        <v>Lófelszerelés</v>
      </c>
      <c r="K1049" s="53" t="s">
        <v>3007</v>
      </c>
      <c r="L1049" s="53" t="str">
        <f t="shared" si="132"/>
        <v>Nyereg és tartozékai</v>
      </c>
      <c r="M1049" s="53" t="s">
        <v>3008</v>
      </c>
      <c r="N1049" s="35" t="str">
        <f t="shared" si="133"/>
        <v>Heveder</v>
      </c>
      <c r="O1049" s="35" t="s">
        <v>3009</v>
      </c>
      <c r="P1049" s="82" t="str">
        <f t="shared" si="134"/>
        <v>Hasvédős heveder</v>
      </c>
      <c r="Q1049" s="82" t="s">
        <v>3012</v>
      </c>
      <c r="R1049" s="55" t="s">
        <v>3191</v>
      </c>
      <c r="S1049" s="35" t="s">
        <v>2285</v>
      </c>
      <c r="T1049" s="34">
        <v>0</v>
      </c>
      <c r="U1049" s="35">
        <v>208</v>
      </c>
      <c r="V1049" s="1" t="s">
        <v>2603</v>
      </c>
      <c r="W1049" s="55">
        <v>1</v>
      </c>
      <c r="X1049" s="35" t="str">
        <f>IFERROR(
    IF(ISNUMBER(MATCH(TRIM(CLEAN(SUBSTITUTE(SUBSTITUTE(Y1049, CHAR(13), ""), CHAR(10), " "))), sizeList!A:A, 0)),
        INDEX(sizeList!B:B, MATCH(TRIM(CLEAN(SUBSTITUTE(SUBSTITUTE(Y1049, CHAR(13), ""), CHAR(10), " "))), sizeList!A:A, 0)),
        IF(ISNUMBER(MATCH(Y1049, sizeList!A:A, 0)),
            INDEX(sizeList!B:B, MATCH(Y1049, sizeList!A:A, 0)),
            IF(ISNUMBER(MATCH(TRIM(CLEAN(SUBSTITUTE(SUBSTITUTE(Y1049, CHAR(13), ""), CHAR(10), " "))), sizeList!B:B, 0)),
                INDEX(sizeList!B:B, MATCH(TRIM(CLEAN(SUBSTITUTE(SUBSTITUTE(Y1049, CHAR(13), ""), CHAR(10), " "))), sizeList!B:B, 0)),
                IF(ISNUMBER(MATCH(Y1049, sizeList!B:B, 0)),
                    INDEX(sizeList!B:B, MATCH(Y1049, sizeList!B:B, 0)),
                    "")
            )
        )
    ),
    ""
)</f>
        <v>140 cm</v>
      </c>
      <c r="Y1049" s="35" t="s">
        <v>844</v>
      </c>
      <c r="Z1049" s="35" t="s">
        <v>2604</v>
      </c>
      <c r="AA1049" s="117" t="str">
        <f t="shared" si="135"/>
        <v>BLACK</v>
      </c>
      <c r="AB1049" s="7" t="str">
        <f>IF(AA1049="", "", IFERROR(VLOOKUP(AA1049, colorList!A:B,2,FALSE),""))</f>
        <v>fekete</v>
      </c>
      <c r="AC1049" s="7" t="str">
        <f>IF(Z1049="", "", IFERROR(VLOOKUP(Z1049, colorList!A:B,2,FALSE),""))</f>
        <v>fekete</v>
      </c>
      <c r="AD1049" s="7"/>
    </row>
    <row r="1050" spans="1:30" ht="60" customHeight="1" x14ac:dyDescent="0.25">
      <c r="A1050" s="53" t="s">
        <v>947</v>
      </c>
      <c r="B1050" s="7" t="str" cm="1">
        <f t="array" ref="B1050">ProcessN2(S1050,A1050,C1050)</f>
        <v>SP00451_BK</v>
      </c>
      <c r="C1050" s="7" t="s">
        <v>1019</v>
      </c>
      <c r="D1050" s="52" t="str">
        <f t="shared" si="128"/>
        <v>Equestro Aline műszőrös hasvédős heveder</v>
      </c>
      <c r="E1050" s="52" t="s">
        <v>2838</v>
      </c>
      <c r="F1050" s="52" t="str">
        <f t="shared" si="129"/>
        <v>Jumping girth with belly guard for English saddle</v>
      </c>
      <c r="G1050" s="52" t="s">
        <v>2963</v>
      </c>
      <c r="H1050" s="116" t="str">
        <f t="shared" si="130"/>
        <v>Equestro</v>
      </c>
      <c r="I1050" s="35" t="s">
        <v>3000</v>
      </c>
      <c r="J1050" s="53" t="str">
        <f t="shared" si="131"/>
        <v>Lófelszerelés</v>
      </c>
      <c r="K1050" s="53" t="s">
        <v>3007</v>
      </c>
      <c r="L1050" s="53" t="str">
        <f t="shared" si="132"/>
        <v>Nyereg és tartozékai</v>
      </c>
      <c r="M1050" s="53" t="s">
        <v>3008</v>
      </c>
      <c r="N1050" s="35" t="str">
        <f t="shared" si="133"/>
        <v>Heveder</v>
      </c>
      <c r="O1050" s="35" t="s">
        <v>3009</v>
      </c>
      <c r="P1050" s="82" t="str">
        <f t="shared" si="134"/>
        <v>Hasvédős heveder</v>
      </c>
      <c r="Q1050" s="82" t="s">
        <v>3012</v>
      </c>
      <c r="R1050" s="55" t="s">
        <v>3191</v>
      </c>
      <c r="S1050" s="35" t="s">
        <v>2286</v>
      </c>
      <c r="T1050" s="34">
        <v>0</v>
      </c>
      <c r="U1050" s="35">
        <v>208</v>
      </c>
      <c r="V1050" s="1" t="s">
        <v>2603</v>
      </c>
      <c r="W1050" s="55">
        <v>1</v>
      </c>
      <c r="X1050" s="35" t="str">
        <f>IFERROR(
    IF(ISNUMBER(MATCH(TRIM(CLEAN(SUBSTITUTE(SUBSTITUTE(Y1050, CHAR(13), ""), CHAR(10), " "))), sizeList!A:A, 0)),
        INDEX(sizeList!B:B, MATCH(TRIM(CLEAN(SUBSTITUTE(SUBSTITUTE(Y1050, CHAR(13), ""), CHAR(10), " "))), sizeList!A:A, 0)),
        IF(ISNUMBER(MATCH(Y1050, sizeList!A:A, 0)),
            INDEX(sizeList!B:B, MATCH(Y1050, sizeList!A:A, 0)),
            IF(ISNUMBER(MATCH(TRIM(CLEAN(SUBSTITUTE(SUBSTITUTE(Y1050, CHAR(13), ""), CHAR(10), " "))), sizeList!B:B, 0)),
                INDEX(sizeList!B:B, MATCH(TRIM(CLEAN(SUBSTITUTE(SUBSTITUTE(Y1050, CHAR(13), ""), CHAR(10), " "))), sizeList!B:B, 0)),
                IF(ISNUMBER(MATCH(Y1050, sizeList!B:B, 0)),
                    INDEX(sizeList!B:B, MATCH(Y1050, sizeList!B:B, 0)),
                    "")
            )
        )
    ),
    ""
)</f>
        <v>145 cm</v>
      </c>
      <c r="Y1050" s="35" t="s">
        <v>845</v>
      </c>
      <c r="Z1050" s="35" t="s">
        <v>2604</v>
      </c>
      <c r="AA1050" s="117" t="str">
        <f t="shared" si="135"/>
        <v>BLACK</v>
      </c>
      <c r="AB1050" s="7" t="str">
        <f>IF(AA1050="", "", IFERROR(VLOOKUP(AA1050, colorList!A:B,2,FALSE),""))</f>
        <v>fekete</v>
      </c>
      <c r="AC1050" s="7" t="str">
        <f>IF(Z1050="", "", IFERROR(VLOOKUP(Z1050, colorList!A:B,2,FALSE),""))</f>
        <v>fekete</v>
      </c>
      <c r="AD1050" s="7"/>
    </row>
    <row r="1051" spans="1:30" ht="60" customHeight="1" x14ac:dyDescent="0.25">
      <c r="A1051" s="53" t="s">
        <v>947</v>
      </c>
      <c r="B1051" s="7" t="str" cm="1">
        <f t="array" ref="B1051">ProcessN2(S1051,A1051,C1051)</f>
        <v>SP00451_BK</v>
      </c>
      <c r="C1051" s="7" t="s">
        <v>1020</v>
      </c>
      <c r="D1051" s="52" t="str">
        <f t="shared" si="128"/>
        <v>Equestro Aline műszőrös hasvédős heveder</v>
      </c>
      <c r="E1051" s="52" t="s">
        <v>2838</v>
      </c>
      <c r="F1051" s="52" t="str">
        <f t="shared" si="129"/>
        <v>Jumping girth with belly guard for English saddle</v>
      </c>
      <c r="G1051" s="52" t="s">
        <v>2963</v>
      </c>
      <c r="H1051" s="116" t="str">
        <f t="shared" si="130"/>
        <v>Equestro</v>
      </c>
      <c r="I1051" s="35" t="s">
        <v>3000</v>
      </c>
      <c r="J1051" s="53" t="str">
        <f t="shared" si="131"/>
        <v>Lófelszerelés</v>
      </c>
      <c r="K1051" s="53" t="s">
        <v>3007</v>
      </c>
      <c r="L1051" s="53" t="str">
        <f t="shared" si="132"/>
        <v>Nyereg és tartozékai</v>
      </c>
      <c r="M1051" s="53" t="s">
        <v>3008</v>
      </c>
      <c r="N1051" s="35" t="str">
        <f t="shared" si="133"/>
        <v>Heveder</v>
      </c>
      <c r="O1051" s="35" t="s">
        <v>3009</v>
      </c>
      <c r="P1051" s="53" t="str">
        <f t="shared" si="134"/>
        <v>Hasvédős heveder</v>
      </c>
      <c r="Q1051" s="53" t="s">
        <v>3012</v>
      </c>
      <c r="R1051" s="86" t="s">
        <v>3191</v>
      </c>
      <c r="S1051" s="35" t="s">
        <v>2287</v>
      </c>
      <c r="T1051" s="34">
        <v>0</v>
      </c>
      <c r="U1051" s="35">
        <v>208</v>
      </c>
      <c r="V1051" s="1" t="s">
        <v>2603</v>
      </c>
      <c r="W1051" s="55">
        <v>1</v>
      </c>
      <c r="X1051" s="35" t="str">
        <f>IFERROR(
    IF(ISNUMBER(MATCH(TRIM(CLEAN(SUBSTITUTE(SUBSTITUTE(Y1051, CHAR(13), ""), CHAR(10), " "))), sizeList!A:A, 0)),
        INDEX(sizeList!B:B, MATCH(TRIM(CLEAN(SUBSTITUTE(SUBSTITUTE(Y1051, CHAR(13), ""), CHAR(10), " "))), sizeList!A:A, 0)),
        IF(ISNUMBER(MATCH(Y1051, sizeList!A:A, 0)),
            INDEX(sizeList!B:B, MATCH(Y1051, sizeList!A:A, 0)),
            IF(ISNUMBER(MATCH(TRIM(CLEAN(SUBSTITUTE(SUBSTITUTE(Y1051, CHAR(13), ""), CHAR(10), " "))), sizeList!B:B, 0)),
                INDEX(sizeList!B:B, MATCH(TRIM(CLEAN(SUBSTITUTE(SUBSTITUTE(Y1051, CHAR(13), ""), CHAR(10), " "))), sizeList!B:B, 0)),
                IF(ISNUMBER(MATCH(Y1051, sizeList!B:B, 0)),
                    INDEX(sizeList!B:B, MATCH(Y1051, sizeList!B:B, 0)),
                    "")
            )
        )
    ),
    ""
)</f>
        <v>150 cm</v>
      </c>
      <c r="Y1051" s="35" t="s">
        <v>846</v>
      </c>
      <c r="Z1051" s="35" t="s">
        <v>2604</v>
      </c>
      <c r="AA1051" s="117" t="str">
        <f t="shared" si="135"/>
        <v>BLACK</v>
      </c>
      <c r="AB1051" s="7" t="str">
        <f>IF(AA1051="", "", IFERROR(VLOOKUP(AA1051, colorList!A:B,2,FALSE),""))</f>
        <v>fekete</v>
      </c>
      <c r="AC1051" s="7" t="str">
        <f>IF(Z1051="", "", IFERROR(VLOOKUP(Z1051, colorList!A:B,2,FALSE),""))</f>
        <v>fekete</v>
      </c>
      <c r="AD1051" s="7"/>
    </row>
    <row r="1052" spans="1:30" ht="60" customHeight="1" x14ac:dyDescent="0.25">
      <c r="A1052" s="53" t="s">
        <v>947</v>
      </c>
      <c r="B1052" s="7" t="str" cm="1">
        <f t="array" ref="B1052">ProcessN2(S1052,A1052,C1052)</f>
        <v>SP00451_TM</v>
      </c>
      <c r="C1052" s="7" t="s">
        <v>1187</v>
      </c>
      <c r="D1052" s="52" t="str">
        <f t="shared" si="128"/>
        <v>Equestro Aline műszőrös hasvédős heveder</v>
      </c>
      <c r="E1052" s="52" t="s">
        <v>2838</v>
      </c>
      <c r="F1052" s="52" t="str">
        <f t="shared" si="129"/>
        <v>Jumping girth with belly guard for English saddle</v>
      </c>
      <c r="G1052" s="52" t="s">
        <v>2963</v>
      </c>
      <c r="H1052" s="116" t="str">
        <f t="shared" si="130"/>
        <v>Equestro</v>
      </c>
      <c r="I1052" s="35" t="s">
        <v>3000</v>
      </c>
      <c r="J1052" s="53" t="str">
        <f t="shared" si="131"/>
        <v>Lófelszerelés</v>
      </c>
      <c r="K1052" s="53" t="s">
        <v>3007</v>
      </c>
      <c r="L1052" s="53" t="str">
        <f t="shared" si="132"/>
        <v>Nyereg és tartozékai</v>
      </c>
      <c r="M1052" s="53" t="s">
        <v>3008</v>
      </c>
      <c r="N1052" s="35" t="str">
        <f t="shared" si="133"/>
        <v>Heveder</v>
      </c>
      <c r="O1052" s="35" t="s">
        <v>3009</v>
      </c>
      <c r="P1052" s="82" t="str">
        <f t="shared" si="134"/>
        <v>Hasvédős heveder</v>
      </c>
      <c r="Q1052" s="82" t="s">
        <v>3012</v>
      </c>
      <c r="R1052" s="84" t="s">
        <v>3191</v>
      </c>
      <c r="S1052" s="35" t="s">
        <v>2288</v>
      </c>
      <c r="T1052" s="34">
        <v>0</v>
      </c>
      <c r="U1052" s="35">
        <v>208</v>
      </c>
      <c r="V1052" s="1" t="s">
        <v>2603</v>
      </c>
      <c r="W1052" s="55">
        <v>1</v>
      </c>
      <c r="X1052" s="35" t="str">
        <f>IFERROR(
    IF(ISNUMBER(MATCH(TRIM(CLEAN(SUBSTITUTE(SUBSTITUTE(Y1052, CHAR(13), ""), CHAR(10), " "))), sizeList!A:A, 0)),
        INDEX(sizeList!B:B, MATCH(TRIM(CLEAN(SUBSTITUTE(SUBSTITUTE(Y1052, CHAR(13), ""), CHAR(10), " "))), sizeList!A:A, 0)),
        IF(ISNUMBER(MATCH(Y1052, sizeList!A:A, 0)),
            INDEX(sizeList!B:B, MATCH(Y1052, sizeList!A:A, 0)),
            IF(ISNUMBER(MATCH(TRIM(CLEAN(SUBSTITUTE(SUBSTITUTE(Y1052, CHAR(13), ""), CHAR(10), " "))), sizeList!B:B, 0)),
                INDEX(sizeList!B:B, MATCH(TRIM(CLEAN(SUBSTITUTE(SUBSTITUTE(Y1052, CHAR(13), ""), CHAR(10), " "))), sizeList!B:B, 0)),
                IF(ISNUMBER(MATCH(Y1052, sizeList!B:B, 0)),
                    INDEX(sizeList!B:B, MATCH(Y1052, sizeList!B:B, 0)),
                    "")
            )
        )
    ),
    ""
)</f>
        <v>100 cm</v>
      </c>
      <c r="Y1052" s="35" t="s">
        <v>835</v>
      </c>
      <c r="Z1052" s="35" t="s">
        <v>2605</v>
      </c>
      <c r="AA1052" s="117" t="str">
        <f t="shared" si="135"/>
        <v>DARK BROWN</v>
      </c>
      <c r="AB1052" s="7" t="str">
        <f>IF(AA1052="", "", IFERROR(VLOOKUP(AA1052, colorList!A:B,2,FALSE),""))</f>
        <v>sötétbarna</v>
      </c>
      <c r="AC1052" s="7" t="str">
        <f>IF(Z1052="", "", IFERROR(VLOOKUP(Z1052, colorList!A:B,2,FALSE),""))</f>
        <v>sötétbarna</v>
      </c>
      <c r="AD1052" s="7"/>
    </row>
    <row r="1053" spans="1:30" ht="60" customHeight="1" x14ac:dyDescent="0.25">
      <c r="A1053" s="53" t="s">
        <v>947</v>
      </c>
      <c r="B1053" s="7" t="str" cm="1">
        <f t="array" ref="B1053">ProcessN2(S1053,A1053,C1053)</f>
        <v>SP00451_TM</v>
      </c>
      <c r="C1053" s="7" t="s">
        <v>1188</v>
      </c>
      <c r="D1053" s="52" t="str">
        <f t="shared" si="128"/>
        <v>Equestro Aline műszőrös hasvédős heveder</v>
      </c>
      <c r="E1053" s="52" t="s">
        <v>2838</v>
      </c>
      <c r="F1053" s="52" t="str">
        <f t="shared" si="129"/>
        <v>Jumping girth with belly guard for English saddle</v>
      </c>
      <c r="G1053" s="52" t="s">
        <v>2963</v>
      </c>
      <c r="H1053" s="116" t="str">
        <f t="shared" si="130"/>
        <v>Equestro</v>
      </c>
      <c r="I1053" s="35" t="s">
        <v>3000</v>
      </c>
      <c r="J1053" s="53" t="str">
        <f t="shared" si="131"/>
        <v>Lófelszerelés</v>
      </c>
      <c r="K1053" s="53" t="s">
        <v>3007</v>
      </c>
      <c r="L1053" s="53" t="str">
        <f t="shared" si="132"/>
        <v>Nyereg és tartozékai</v>
      </c>
      <c r="M1053" s="53" t="s">
        <v>3008</v>
      </c>
      <c r="N1053" s="35" t="str">
        <f t="shared" si="133"/>
        <v>Heveder</v>
      </c>
      <c r="O1053" s="35" t="s">
        <v>3009</v>
      </c>
      <c r="P1053" s="82" t="str">
        <f t="shared" si="134"/>
        <v>Hasvédős heveder</v>
      </c>
      <c r="Q1053" s="82" t="s">
        <v>3012</v>
      </c>
      <c r="R1053" s="55" t="s">
        <v>3191</v>
      </c>
      <c r="S1053" s="35" t="s">
        <v>2289</v>
      </c>
      <c r="T1053" s="34">
        <v>0</v>
      </c>
      <c r="U1053" s="35">
        <v>208</v>
      </c>
      <c r="V1053" s="1" t="s">
        <v>2603</v>
      </c>
      <c r="W1053" s="55">
        <v>1</v>
      </c>
      <c r="X1053" s="35" t="str">
        <f>IFERROR(
    IF(ISNUMBER(MATCH(TRIM(CLEAN(SUBSTITUTE(SUBSTITUTE(Y1053, CHAR(13), ""), CHAR(10), " "))), sizeList!A:A, 0)),
        INDEX(sizeList!B:B, MATCH(TRIM(CLEAN(SUBSTITUTE(SUBSTITUTE(Y1053, CHAR(13), ""), CHAR(10), " "))), sizeList!A:A, 0)),
        IF(ISNUMBER(MATCH(Y1053, sizeList!A:A, 0)),
            INDEX(sizeList!B:B, MATCH(Y1053, sizeList!A:A, 0)),
            IF(ISNUMBER(MATCH(TRIM(CLEAN(SUBSTITUTE(SUBSTITUTE(Y1053, CHAR(13), ""), CHAR(10), " "))), sizeList!B:B, 0)),
                INDEX(sizeList!B:B, MATCH(TRIM(CLEAN(SUBSTITUTE(SUBSTITUTE(Y1053, CHAR(13), ""), CHAR(10), " "))), sizeList!B:B, 0)),
                IF(ISNUMBER(MATCH(Y1053, sizeList!B:B, 0)),
                    INDEX(sizeList!B:B, MATCH(Y1053, sizeList!B:B, 0)),
                    "")
            )
        )
    ),
    ""
)</f>
        <v>105 cm</v>
      </c>
      <c r="Y1053" s="35" t="s">
        <v>836</v>
      </c>
      <c r="Z1053" s="35" t="s">
        <v>2605</v>
      </c>
      <c r="AA1053" s="117" t="str">
        <f t="shared" si="135"/>
        <v>DARK BROWN</v>
      </c>
      <c r="AB1053" s="7" t="str">
        <f>IF(AA1053="", "", IFERROR(VLOOKUP(AA1053, colorList!A:B,2,FALSE),""))</f>
        <v>sötétbarna</v>
      </c>
      <c r="AC1053" s="7" t="str">
        <f>IF(Z1053="", "", IFERROR(VLOOKUP(Z1053, colorList!A:B,2,FALSE),""))</f>
        <v>sötétbarna</v>
      </c>
      <c r="AD1053" s="7"/>
    </row>
    <row r="1054" spans="1:30" ht="60" customHeight="1" x14ac:dyDescent="0.25">
      <c r="A1054" s="53" t="s">
        <v>947</v>
      </c>
      <c r="B1054" s="7" t="str" cm="1">
        <f t="array" ref="B1054">ProcessN2(S1054,A1054,C1054)</f>
        <v>SP00451_TM</v>
      </c>
      <c r="C1054" s="7" t="s">
        <v>1030</v>
      </c>
      <c r="D1054" s="52" t="str">
        <f t="shared" si="128"/>
        <v>Equestro Aline műszőrös hasvédős heveder</v>
      </c>
      <c r="E1054" s="52" t="s">
        <v>2838</v>
      </c>
      <c r="F1054" s="52" t="str">
        <f t="shared" si="129"/>
        <v>Jumping girth with belly guard for English saddle</v>
      </c>
      <c r="G1054" s="52" t="s">
        <v>2963</v>
      </c>
      <c r="H1054" s="116" t="str">
        <f t="shared" si="130"/>
        <v>Equestro</v>
      </c>
      <c r="I1054" s="35" t="s">
        <v>3000</v>
      </c>
      <c r="J1054" s="53" t="str">
        <f t="shared" si="131"/>
        <v>Lófelszerelés</v>
      </c>
      <c r="K1054" s="53" t="s">
        <v>3007</v>
      </c>
      <c r="L1054" s="53" t="str">
        <f t="shared" si="132"/>
        <v>Nyereg és tartozékai</v>
      </c>
      <c r="M1054" s="53" t="s">
        <v>3008</v>
      </c>
      <c r="N1054" s="35" t="str">
        <f t="shared" si="133"/>
        <v>Heveder</v>
      </c>
      <c r="O1054" s="35" t="s">
        <v>3009</v>
      </c>
      <c r="P1054" s="82" t="str">
        <f t="shared" si="134"/>
        <v>Hasvédős heveder</v>
      </c>
      <c r="Q1054" s="82" t="s">
        <v>3012</v>
      </c>
      <c r="R1054" s="55" t="s">
        <v>3191</v>
      </c>
      <c r="S1054" s="35" t="s">
        <v>2290</v>
      </c>
      <c r="T1054" s="34">
        <v>0</v>
      </c>
      <c r="U1054" s="35">
        <v>208</v>
      </c>
      <c r="V1054" s="1" t="s">
        <v>2603</v>
      </c>
      <c r="W1054" s="55">
        <v>1</v>
      </c>
      <c r="X1054" s="35" t="str">
        <f>IFERROR(
    IF(ISNUMBER(MATCH(TRIM(CLEAN(SUBSTITUTE(SUBSTITUTE(Y1054, CHAR(13), ""), CHAR(10), " "))), sizeList!A:A, 0)),
        INDEX(sizeList!B:B, MATCH(TRIM(CLEAN(SUBSTITUTE(SUBSTITUTE(Y1054, CHAR(13), ""), CHAR(10), " "))), sizeList!A:A, 0)),
        IF(ISNUMBER(MATCH(Y1054, sizeList!A:A, 0)),
            INDEX(sizeList!B:B, MATCH(Y1054, sizeList!A:A, 0)),
            IF(ISNUMBER(MATCH(TRIM(CLEAN(SUBSTITUTE(SUBSTITUTE(Y1054, CHAR(13), ""), CHAR(10), " "))), sizeList!B:B, 0)),
                INDEX(sizeList!B:B, MATCH(TRIM(CLEAN(SUBSTITUTE(SUBSTITUTE(Y1054, CHAR(13), ""), CHAR(10), " "))), sizeList!B:B, 0)),
                IF(ISNUMBER(MATCH(Y1054, sizeList!B:B, 0)),
                    INDEX(sizeList!B:B, MATCH(Y1054, sizeList!B:B, 0)),
                    "")
            )
        )
    ),
    ""
)</f>
        <v>110 cm</v>
      </c>
      <c r="Y1054" s="35" t="s">
        <v>837</v>
      </c>
      <c r="Z1054" s="35" t="s">
        <v>2605</v>
      </c>
      <c r="AA1054" s="117" t="str">
        <f t="shared" si="135"/>
        <v>DARK BROWN</v>
      </c>
      <c r="AB1054" s="7" t="str">
        <f>IF(AA1054="", "", IFERROR(VLOOKUP(AA1054, colorList!A:B,2,FALSE),""))</f>
        <v>sötétbarna</v>
      </c>
      <c r="AC1054" s="7" t="str">
        <f>IF(Z1054="", "", IFERROR(VLOOKUP(Z1054, colorList!A:B,2,FALSE),""))</f>
        <v>sötétbarna</v>
      </c>
      <c r="AD1054" s="7"/>
    </row>
    <row r="1055" spans="1:30" ht="60" customHeight="1" x14ac:dyDescent="0.25">
      <c r="A1055" s="53" t="s">
        <v>947</v>
      </c>
      <c r="B1055" s="7" t="str" cm="1">
        <f t="array" ref="B1055">ProcessN2(S1055,A1055,C1055)</f>
        <v>SP00451_TM</v>
      </c>
      <c r="C1055" s="7" t="s">
        <v>985</v>
      </c>
      <c r="D1055" s="52" t="str">
        <f t="shared" si="128"/>
        <v>Equestro Aline műszőrös hasvédős heveder</v>
      </c>
      <c r="E1055" s="52" t="s">
        <v>2838</v>
      </c>
      <c r="F1055" s="52" t="str">
        <f t="shared" si="129"/>
        <v>Jumping girth with belly guard for English saddle</v>
      </c>
      <c r="G1055" s="52" t="s">
        <v>2963</v>
      </c>
      <c r="H1055" s="116" t="str">
        <f t="shared" si="130"/>
        <v>Equestro</v>
      </c>
      <c r="I1055" s="35" t="s">
        <v>3000</v>
      </c>
      <c r="J1055" s="53" t="str">
        <f t="shared" si="131"/>
        <v>Lófelszerelés</v>
      </c>
      <c r="K1055" s="53" t="s">
        <v>3007</v>
      </c>
      <c r="L1055" s="53" t="str">
        <f t="shared" si="132"/>
        <v>Nyereg és tartozékai</v>
      </c>
      <c r="M1055" s="53" t="s">
        <v>3008</v>
      </c>
      <c r="N1055" s="35" t="str">
        <f t="shared" si="133"/>
        <v>Heveder</v>
      </c>
      <c r="O1055" s="35" t="s">
        <v>3009</v>
      </c>
      <c r="P1055" s="82" t="str">
        <f t="shared" si="134"/>
        <v>Hasvédős heveder</v>
      </c>
      <c r="Q1055" s="82" t="s">
        <v>3012</v>
      </c>
      <c r="R1055" s="55" t="s">
        <v>3191</v>
      </c>
      <c r="S1055" s="35" t="s">
        <v>2291</v>
      </c>
      <c r="T1055" s="34">
        <v>0</v>
      </c>
      <c r="U1055" s="35">
        <v>208</v>
      </c>
      <c r="V1055" s="1" t="s">
        <v>2603</v>
      </c>
      <c r="W1055" s="55">
        <v>1</v>
      </c>
      <c r="X1055" s="35" t="str">
        <f>IFERROR(
    IF(ISNUMBER(MATCH(TRIM(CLEAN(SUBSTITUTE(SUBSTITUTE(Y1055, CHAR(13), ""), CHAR(10), " "))), sizeList!A:A, 0)),
        INDEX(sizeList!B:B, MATCH(TRIM(CLEAN(SUBSTITUTE(SUBSTITUTE(Y1055, CHAR(13), ""), CHAR(10), " "))), sizeList!A:A, 0)),
        IF(ISNUMBER(MATCH(Y1055, sizeList!A:A, 0)),
            INDEX(sizeList!B:B, MATCH(Y1055, sizeList!A:A, 0)),
            IF(ISNUMBER(MATCH(TRIM(CLEAN(SUBSTITUTE(SUBSTITUTE(Y1055, CHAR(13), ""), CHAR(10), " "))), sizeList!B:B, 0)),
                INDEX(sizeList!B:B, MATCH(TRIM(CLEAN(SUBSTITUTE(SUBSTITUTE(Y1055, CHAR(13), ""), CHAR(10), " "))), sizeList!B:B, 0)),
                IF(ISNUMBER(MATCH(Y1055, sizeList!B:B, 0)),
                    INDEX(sizeList!B:B, MATCH(Y1055, sizeList!B:B, 0)),
                    "")
            )
        )
    ),
    ""
)</f>
        <v>115 cm</v>
      </c>
      <c r="Y1055" s="35" t="s">
        <v>838</v>
      </c>
      <c r="Z1055" s="35" t="s">
        <v>2605</v>
      </c>
      <c r="AA1055" s="117" t="str">
        <f t="shared" si="135"/>
        <v>DARK BROWN</v>
      </c>
      <c r="AB1055" s="7" t="str">
        <f>IF(AA1055="", "", IFERROR(VLOOKUP(AA1055, colorList!A:B,2,FALSE),""))</f>
        <v>sötétbarna</v>
      </c>
      <c r="AC1055" s="7" t="str">
        <f>IF(Z1055="", "", IFERROR(VLOOKUP(Z1055, colorList!A:B,2,FALSE),""))</f>
        <v>sötétbarna</v>
      </c>
      <c r="AD1055" s="7"/>
    </row>
    <row r="1056" spans="1:30" ht="60" customHeight="1" x14ac:dyDescent="0.25">
      <c r="A1056" s="53" t="s">
        <v>947</v>
      </c>
      <c r="B1056" s="7" t="str" cm="1">
        <f t="array" ref="B1056">ProcessN2(S1056,A1056,C1056)</f>
        <v>SP00451_TM</v>
      </c>
      <c r="C1056" s="7" t="s">
        <v>986</v>
      </c>
      <c r="D1056" s="52" t="str">
        <f t="shared" si="128"/>
        <v>Equestro Aline műszőrös hasvédős heveder</v>
      </c>
      <c r="E1056" s="52" t="s">
        <v>2838</v>
      </c>
      <c r="F1056" s="52" t="str">
        <f t="shared" si="129"/>
        <v>Jumping girth with belly guard for English saddle</v>
      </c>
      <c r="G1056" s="52" t="s">
        <v>2963</v>
      </c>
      <c r="H1056" s="116" t="str">
        <f t="shared" si="130"/>
        <v>Equestro</v>
      </c>
      <c r="I1056" s="35" t="s">
        <v>3000</v>
      </c>
      <c r="J1056" s="53" t="str">
        <f t="shared" si="131"/>
        <v>Lófelszerelés</v>
      </c>
      <c r="K1056" s="53" t="s">
        <v>3007</v>
      </c>
      <c r="L1056" s="53" t="str">
        <f t="shared" si="132"/>
        <v>Nyereg és tartozékai</v>
      </c>
      <c r="M1056" s="53" t="s">
        <v>3008</v>
      </c>
      <c r="N1056" s="35" t="str">
        <f t="shared" si="133"/>
        <v>Heveder</v>
      </c>
      <c r="O1056" s="35" t="s">
        <v>3009</v>
      </c>
      <c r="P1056" s="82" t="str">
        <f t="shared" si="134"/>
        <v>Hasvédős heveder</v>
      </c>
      <c r="Q1056" s="82" t="s">
        <v>3012</v>
      </c>
      <c r="R1056" s="55" t="s">
        <v>3191</v>
      </c>
      <c r="S1056" s="35" t="s">
        <v>2292</v>
      </c>
      <c r="T1056" s="34">
        <v>0</v>
      </c>
      <c r="U1056" s="35">
        <v>208</v>
      </c>
      <c r="V1056" s="1" t="s">
        <v>2603</v>
      </c>
      <c r="W1056" s="55">
        <v>1</v>
      </c>
      <c r="X1056" s="35" t="str">
        <f>IFERROR(
    IF(ISNUMBER(MATCH(TRIM(CLEAN(SUBSTITUTE(SUBSTITUTE(Y1056, CHAR(13), ""), CHAR(10), " "))), sizeList!A:A, 0)),
        INDEX(sizeList!B:B, MATCH(TRIM(CLEAN(SUBSTITUTE(SUBSTITUTE(Y1056, CHAR(13), ""), CHAR(10), " "))), sizeList!A:A, 0)),
        IF(ISNUMBER(MATCH(Y1056, sizeList!A:A, 0)),
            INDEX(sizeList!B:B, MATCH(Y1056, sizeList!A:A, 0)),
            IF(ISNUMBER(MATCH(TRIM(CLEAN(SUBSTITUTE(SUBSTITUTE(Y1056, CHAR(13), ""), CHAR(10), " "))), sizeList!B:B, 0)),
                INDEX(sizeList!B:B, MATCH(TRIM(CLEAN(SUBSTITUTE(SUBSTITUTE(Y1056, CHAR(13), ""), CHAR(10), " "))), sizeList!B:B, 0)),
                IF(ISNUMBER(MATCH(Y1056, sizeList!B:B, 0)),
                    INDEX(sizeList!B:B, MATCH(Y1056, sizeList!B:B, 0)),
                    "")
            )
        )
    ),
    ""
)</f>
        <v>120 cm</v>
      </c>
      <c r="Y1056" s="35" t="s">
        <v>840</v>
      </c>
      <c r="Z1056" s="35" t="s">
        <v>2605</v>
      </c>
      <c r="AA1056" s="117" t="str">
        <f t="shared" si="135"/>
        <v>DARK BROWN</v>
      </c>
      <c r="AB1056" s="7" t="str">
        <f>IF(AA1056="", "", IFERROR(VLOOKUP(AA1056, colorList!A:B,2,FALSE),""))</f>
        <v>sötétbarna</v>
      </c>
      <c r="AC1056" s="7" t="str">
        <f>IF(Z1056="", "", IFERROR(VLOOKUP(Z1056, colorList!A:B,2,FALSE),""))</f>
        <v>sötétbarna</v>
      </c>
      <c r="AD1056" s="7"/>
    </row>
    <row r="1057" spans="1:30" ht="60" customHeight="1" x14ac:dyDescent="0.25">
      <c r="A1057" s="53" t="s">
        <v>947</v>
      </c>
      <c r="B1057" s="7" t="str" cm="1">
        <f t="array" ref="B1057">ProcessN2(S1057,A1057,C1057)</f>
        <v>SP00451_TM</v>
      </c>
      <c r="C1057" s="7" t="s">
        <v>987</v>
      </c>
      <c r="D1057" s="52" t="str">
        <f t="shared" si="128"/>
        <v>Equestro Aline műszőrös hasvédős heveder</v>
      </c>
      <c r="E1057" s="52" t="s">
        <v>2838</v>
      </c>
      <c r="F1057" s="52" t="str">
        <f t="shared" si="129"/>
        <v>Jumping girth with belly guard for English saddle</v>
      </c>
      <c r="G1057" s="52" t="s">
        <v>2963</v>
      </c>
      <c r="H1057" s="116" t="str">
        <f t="shared" si="130"/>
        <v>Equestro</v>
      </c>
      <c r="I1057" s="35" t="s">
        <v>3000</v>
      </c>
      <c r="J1057" s="53" t="str">
        <f t="shared" si="131"/>
        <v>Lófelszerelés</v>
      </c>
      <c r="K1057" s="53" t="s">
        <v>3007</v>
      </c>
      <c r="L1057" s="53" t="str">
        <f t="shared" si="132"/>
        <v>Nyereg és tartozékai</v>
      </c>
      <c r="M1057" s="53" t="s">
        <v>3008</v>
      </c>
      <c r="N1057" s="35" t="str">
        <f t="shared" si="133"/>
        <v>Heveder</v>
      </c>
      <c r="O1057" s="35" t="s">
        <v>3009</v>
      </c>
      <c r="P1057" s="82" t="str">
        <f t="shared" si="134"/>
        <v>Hasvédős heveder</v>
      </c>
      <c r="Q1057" s="82" t="s">
        <v>3012</v>
      </c>
      <c r="R1057" s="55" t="s">
        <v>3191</v>
      </c>
      <c r="S1057" s="35" t="s">
        <v>2293</v>
      </c>
      <c r="T1057" s="34">
        <v>0</v>
      </c>
      <c r="U1057" s="35">
        <v>208</v>
      </c>
      <c r="V1057" s="1" t="s">
        <v>2603</v>
      </c>
      <c r="W1057" s="55">
        <v>1</v>
      </c>
      <c r="X1057" s="35" t="str">
        <f>IFERROR(
    IF(ISNUMBER(MATCH(TRIM(CLEAN(SUBSTITUTE(SUBSTITUTE(Y1057, CHAR(13), ""), CHAR(10), " "))), sizeList!A:A, 0)),
        INDEX(sizeList!B:B, MATCH(TRIM(CLEAN(SUBSTITUTE(SUBSTITUTE(Y1057, CHAR(13), ""), CHAR(10), " "))), sizeList!A:A, 0)),
        IF(ISNUMBER(MATCH(Y1057, sizeList!A:A, 0)),
            INDEX(sizeList!B:B, MATCH(Y1057, sizeList!A:A, 0)),
            IF(ISNUMBER(MATCH(TRIM(CLEAN(SUBSTITUTE(SUBSTITUTE(Y1057, CHAR(13), ""), CHAR(10), " "))), sizeList!B:B, 0)),
                INDEX(sizeList!B:B, MATCH(TRIM(CLEAN(SUBSTITUTE(SUBSTITUTE(Y1057, CHAR(13), ""), CHAR(10), " "))), sizeList!B:B, 0)),
                IF(ISNUMBER(MATCH(Y1057, sizeList!B:B, 0)),
                    INDEX(sizeList!B:B, MATCH(Y1057, sizeList!B:B, 0)),
                    "")
            )
        )
    ),
    ""
)</f>
        <v>125 cm</v>
      </c>
      <c r="Y1057" s="35" t="s">
        <v>841</v>
      </c>
      <c r="Z1057" s="35" t="s">
        <v>2605</v>
      </c>
      <c r="AA1057" s="117" t="str">
        <f t="shared" si="135"/>
        <v>DARK BROWN</v>
      </c>
      <c r="AB1057" s="7" t="str">
        <f>IF(AA1057="", "", IFERROR(VLOOKUP(AA1057, colorList!A:B,2,FALSE),""))</f>
        <v>sötétbarna</v>
      </c>
      <c r="AC1057" s="7" t="str">
        <f>IF(Z1057="", "", IFERROR(VLOOKUP(Z1057, colorList!A:B,2,FALSE),""))</f>
        <v>sötétbarna</v>
      </c>
      <c r="AD1057" s="7"/>
    </row>
    <row r="1058" spans="1:30" ht="60" customHeight="1" x14ac:dyDescent="0.25">
      <c r="A1058" s="53" t="s">
        <v>947</v>
      </c>
      <c r="B1058" s="7" t="str" cm="1">
        <f t="array" ref="B1058">ProcessN2(S1058,A1058,C1058)</f>
        <v>SP00451_TM</v>
      </c>
      <c r="C1058" s="7" t="s">
        <v>988</v>
      </c>
      <c r="D1058" s="52" t="str">
        <f t="shared" si="128"/>
        <v>Equestro Aline műszőrös hasvédős heveder</v>
      </c>
      <c r="E1058" s="52" t="s">
        <v>2838</v>
      </c>
      <c r="F1058" s="52" t="str">
        <f t="shared" si="129"/>
        <v>Jumping girth with belly guard for English saddle</v>
      </c>
      <c r="G1058" s="52" t="s">
        <v>2963</v>
      </c>
      <c r="H1058" s="116" t="str">
        <f t="shared" si="130"/>
        <v>Equestro</v>
      </c>
      <c r="I1058" s="35" t="s">
        <v>3000</v>
      </c>
      <c r="J1058" s="53" t="str">
        <f t="shared" si="131"/>
        <v>Lófelszerelés</v>
      </c>
      <c r="K1058" s="53" t="s">
        <v>3007</v>
      </c>
      <c r="L1058" s="53" t="str">
        <f t="shared" si="132"/>
        <v>Nyereg és tartozékai</v>
      </c>
      <c r="M1058" s="53" t="s">
        <v>3008</v>
      </c>
      <c r="N1058" s="35" t="str">
        <f t="shared" si="133"/>
        <v>Heveder</v>
      </c>
      <c r="O1058" s="35" t="s">
        <v>3009</v>
      </c>
      <c r="P1058" s="82" t="str">
        <f t="shared" si="134"/>
        <v>Hasvédős heveder</v>
      </c>
      <c r="Q1058" s="82" t="s">
        <v>3012</v>
      </c>
      <c r="R1058" s="55" t="s">
        <v>3191</v>
      </c>
      <c r="S1058" s="35" t="s">
        <v>2294</v>
      </c>
      <c r="T1058" s="34">
        <v>0</v>
      </c>
      <c r="U1058" s="35">
        <v>208</v>
      </c>
      <c r="V1058" s="1" t="s">
        <v>2603</v>
      </c>
      <c r="W1058" s="55">
        <v>1</v>
      </c>
      <c r="X1058" s="35" t="str">
        <f>IFERROR(
    IF(ISNUMBER(MATCH(TRIM(CLEAN(SUBSTITUTE(SUBSTITUTE(Y1058, CHAR(13), ""), CHAR(10), " "))), sizeList!A:A, 0)),
        INDEX(sizeList!B:B, MATCH(TRIM(CLEAN(SUBSTITUTE(SUBSTITUTE(Y1058, CHAR(13), ""), CHAR(10), " "))), sizeList!A:A, 0)),
        IF(ISNUMBER(MATCH(Y1058, sizeList!A:A, 0)),
            INDEX(sizeList!B:B, MATCH(Y1058, sizeList!A:A, 0)),
            IF(ISNUMBER(MATCH(TRIM(CLEAN(SUBSTITUTE(SUBSTITUTE(Y1058, CHAR(13), ""), CHAR(10), " "))), sizeList!B:B, 0)),
                INDEX(sizeList!B:B, MATCH(TRIM(CLEAN(SUBSTITUTE(SUBSTITUTE(Y1058, CHAR(13), ""), CHAR(10), " "))), sizeList!B:B, 0)),
                IF(ISNUMBER(MATCH(Y1058, sizeList!B:B, 0)),
                    INDEX(sizeList!B:B, MATCH(Y1058, sizeList!B:B, 0)),
                    "")
            )
        )
    ),
    ""
)</f>
        <v>130 cm</v>
      </c>
      <c r="Y1058" s="35" t="s">
        <v>842</v>
      </c>
      <c r="Z1058" s="35" t="s">
        <v>2605</v>
      </c>
      <c r="AA1058" s="117" t="str">
        <f t="shared" si="135"/>
        <v>DARK BROWN</v>
      </c>
      <c r="AB1058" s="7" t="str">
        <f>IF(AA1058="", "", IFERROR(VLOOKUP(AA1058, colorList!A:B,2,FALSE),""))</f>
        <v>sötétbarna</v>
      </c>
      <c r="AC1058" s="7" t="str">
        <f>IF(Z1058="", "", IFERROR(VLOOKUP(Z1058, colorList!A:B,2,FALSE),""))</f>
        <v>sötétbarna</v>
      </c>
      <c r="AD1058" s="7"/>
    </row>
    <row r="1059" spans="1:30" ht="60" customHeight="1" x14ac:dyDescent="0.25">
      <c r="A1059" s="53" t="s">
        <v>947</v>
      </c>
      <c r="B1059" s="7" t="str" cm="1">
        <f t="array" ref="B1059">ProcessN2(S1059,A1059,C1059)</f>
        <v>SP00451_TM</v>
      </c>
      <c r="C1059" s="7" t="s">
        <v>989</v>
      </c>
      <c r="D1059" s="80" t="str">
        <f t="shared" si="128"/>
        <v>Equestro Aline műszőrös hasvédős heveder</v>
      </c>
      <c r="E1059" s="80" t="s">
        <v>2838</v>
      </c>
      <c r="F1059" s="52" t="str">
        <f t="shared" si="129"/>
        <v>Jumping girth with belly guard for English saddle</v>
      </c>
      <c r="G1059" s="52" t="s">
        <v>2963</v>
      </c>
      <c r="H1059" s="116" t="str">
        <f t="shared" si="130"/>
        <v>Equestro</v>
      </c>
      <c r="I1059" s="35" t="s">
        <v>3000</v>
      </c>
      <c r="J1059" s="53" t="str">
        <f t="shared" si="131"/>
        <v>Lófelszerelés</v>
      </c>
      <c r="K1059" s="53" t="s">
        <v>3007</v>
      </c>
      <c r="L1059" s="53" t="str">
        <f t="shared" si="132"/>
        <v>Nyereg és tartozékai</v>
      </c>
      <c r="M1059" s="53" t="s">
        <v>3008</v>
      </c>
      <c r="N1059" s="35" t="str">
        <f t="shared" si="133"/>
        <v>Heveder</v>
      </c>
      <c r="O1059" s="35" t="s">
        <v>3009</v>
      </c>
      <c r="P1059" s="82" t="str">
        <f t="shared" si="134"/>
        <v>Hasvédős heveder</v>
      </c>
      <c r="Q1059" s="82" t="s">
        <v>3012</v>
      </c>
      <c r="R1059" s="55" t="s">
        <v>3191</v>
      </c>
      <c r="S1059" s="35" t="s">
        <v>2295</v>
      </c>
      <c r="T1059" s="34">
        <v>0</v>
      </c>
      <c r="U1059" s="35">
        <v>208</v>
      </c>
      <c r="V1059" s="1" t="s">
        <v>2603</v>
      </c>
      <c r="W1059" s="55">
        <v>1</v>
      </c>
      <c r="X1059" s="35" t="str">
        <f>IFERROR(
    IF(ISNUMBER(MATCH(TRIM(CLEAN(SUBSTITUTE(SUBSTITUTE(Y1059, CHAR(13), ""), CHAR(10), " "))), sizeList!A:A, 0)),
        INDEX(sizeList!B:B, MATCH(TRIM(CLEAN(SUBSTITUTE(SUBSTITUTE(Y1059, CHAR(13), ""), CHAR(10), " "))), sizeList!A:A, 0)),
        IF(ISNUMBER(MATCH(Y1059, sizeList!A:A, 0)),
            INDEX(sizeList!B:B, MATCH(Y1059, sizeList!A:A, 0)),
            IF(ISNUMBER(MATCH(TRIM(CLEAN(SUBSTITUTE(SUBSTITUTE(Y1059, CHAR(13), ""), CHAR(10), " "))), sizeList!B:B, 0)),
                INDEX(sizeList!B:B, MATCH(TRIM(CLEAN(SUBSTITUTE(SUBSTITUTE(Y1059, CHAR(13), ""), CHAR(10), " "))), sizeList!B:B, 0)),
                IF(ISNUMBER(MATCH(Y1059, sizeList!B:B, 0)),
                    INDEX(sizeList!B:B, MATCH(Y1059, sizeList!B:B, 0)),
                    "")
            )
        )
    ),
    ""
)</f>
        <v>135 cm</v>
      </c>
      <c r="Y1059" s="35" t="s">
        <v>843</v>
      </c>
      <c r="Z1059" s="35" t="s">
        <v>2605</v>
      </c>
      <c r="AA1059" s="117" t="str">
        <f t="shared" si="135"/>
        <v>DARK BROWN</v>
      </c>
      <c r="AB1059" s="7" t="str">
        <f>IF(AA1059="", "", IFERROR(VLOOKUP(AA1059, colorList!A:B,2,FALSE),""))</f>
        <v>sötétbarna</v>
      </c>
      <c r="AC1059" s="7" t="str">
        <f>IF(Z1059="", "", IFERROR(VLOOKUP(Z1059, colorList!A:B,2,FALSE),""))</f>
        <v>sötétbarna</v>
      </c>
      <c r="AD1059" s="7"/>
    </row>
    <row r="1060" spans="1:30" s="62" customFormat="1" ht="60" customHeight="1" x14ac:dyDescent="0.25">
      <c r="A1060" s="82" t="s">
        <v>947</v>
      </c>
      <c r="B1060" s="7" t="str" cm="1">
        <f t="array" ref="B1060">ProcessN2(S1060,A1060,C1060)</f>
        <v>SP00451_TM</v>
      </c>
      <c r="C1060" s="7" t="s">
        <v>990</v>
      </c>
      <c r="D1060" s="52" t="str">
        <f t="shared" si="128"/>
        <v>Equestro Aline műszőrös hasvédős heveder</v>
      </c>
      <c r="E1060" s="52" t="s">
        <v>2838</v>
      </c>
      <c r="F1060" s="52" t="str">
        <f t="shared" si="129"/>
        <v>Jumping girth with belly guard for English saddle</v>
      </c>
      <c r="G1060" s="87" t="s">
        <v>2963</v>
      </c>
      <c r="H1060" s="117" t="str">
        <f t="shared" si="130"/>
        <v>Equestro</v>
      </c>
      <c r="I1060" s="35" t="s">
        <v>3000</v>
      </c>
      <c r="J1060" s="53" t="str">
        <f t="shared" si="131"/>
        <v>Lófelszerelés</v>
      </c>
      <c r="K1060" s="53" t="s">
        <v>3007</v>
      </c>
      <c r="L1060" s="53" t="str">
        <f t="shared" si="132"/>
        <v>Nyereg és tartozékai</v>
      </c>
      <c r="M1060" s="53" t="s">
        <v>3008</v>
      </c>
      <c r="N1060" s="35" t="str">
        <f t="shared" si="133"/>
        <v>Heveder</v>
      </c>
      <c r="O1060" s="35" t="s">
        <v>3009</v>
      </c>
      <c r="P1060" s="82" t="str">
        <f t="shared" si="134"/>
        <v>Hasvédős heveder</v>
      </c>
      <c r="Q1060" s="82" t="s">
        <v>3012</v>
      </c>
      <c r="R1060" s="86" t="s">
        <v>3191</v>
      </c>
      <c r="S1060" s="35" t="s">
        <v>2296</v>
      </c>
      <c r="T1060" s="34">
        <v>0</v>
      </c>
      <c r="U1060" s="35">
        <v>208</v>
      </c>
      <c r="V1060" s="1" t="s">
        <v>2603</v>
      </c>
      <c r="W1060" s="55">
        <v>1</v>
      </c>
      <c r="X1060" s="35" t="str">
        <f>IFERROR(
    IF(ISNUMBER(MATCH(TRIM(CLEAN(SUBSTITUTE(SUBSTITUTE(Y1060, CHAR(13), ""), CHAR(10), " "))), sizeList!A:A, 0)),
        INDEX(sizeList!B:B, MATCH(TRIM(CLEAN(SUBSTITUTE(SUBSTITUTE(Y1060, CHAR(13), ""), CHAR(10), " "))), sizeList!A:A, 0)),
        IF(ISNUMBER(MATCH(Y1060, sizeList!A:A, 0)),
            INDEX(sizeList!B:B, MATCH(Y1060, sizeList!A:A, 0)),
            IF(ISNUMBER(MATCH(TRIM(CLEAN(SUBSTITUTE(SUBSTITUTE(Y1060, CHAR(13), ""), CHAR(10), " "))), sizeList!B:B, 0)),
                INDEX(sizeList!B:B, MATCH(TRIM(CLEAN(SUBSTITUTE(SUBSTITUTE(Y1060, CHAR(13), ""), CHAR(10), " "))), sizeList!B:B, 0)),
                IF(ISNUMBER(MATCH(Y1060, sizeList!B:B, 0)),
                    INDEX(sizeList!B:B, MATCH(Y1060, sizeList!B:B, 0)),
                    "")
            )
        )
    ),
    ""
)</f>
        <v>140 cm</v>
      </c>
      <c r="Y1060" s="35" t="s">
        <v>844</v>
      </c>
      <c r="Z1060" s="35" t="s">
        <v>2605</v>
      </c>
      <c r="AA1060" s="117" t="str">
        <f t="shared" si="135"/>
        <v>DARK BROWN</v>
      </c>
      <c r="AB1060" s="7" t="str">
        <f>IF(AA1060="", "", IFERROR(VLOOKUP(AA1060, colorList!A:B,2,FALSE),""))</f>
        <v>sötétbarna</v>
      </c>
      <c r="AC1060" s="7" t="str">
        <f>IF(Z1060="", "", IFERROR(VLOOKUP(Z1060, colorList!A:B,2,FALSE),""))</f>
        <v>sötétbarna</v>
      </c>
    </row>
    <row r="1061" spans="1:30" ht="60" customHeight="1" x14ac:dyDescent="0.25">
      <c r="A1061" s="53" t="s">
        <v>947</v>
      </c>
      <c r="B1061" s="7" t="str" cm="1">
        <f t="array" ref="B1061">ProcessN2(S1061,A1061,C1061)</f>
        <v>SP00451_TM</v>
      </c>
      <c r="C1061" s="7" t="s">
        <v>1031</v>
      </c>
      <c r="D1061" s="83" t="str">
        <f t="shared" si="128"/>
        <v>Equestro Aline műszőrös hasvédős heveder</v>
      </c>
      <c r="E1061" s="83" t="s">
        <v>2838</v>
      </c>
      <c r="F1061" s="52" t="str">
        <f t="shared" si="129"/>
        <v>Jumping girth with belly guard for English saddle</v>
      </c>
      <c r="G1061" s="52" t="s">
        <v>2963</v>
      </c>
      <c r="H1061" s="116" t="str">
        <f t="shared" si="130"/>
        <v>Equestro</v>
      </c>
      <c r="I1061" s="35" t="s">
        <v>3000</v>
      </c>
      <c r="J1061" s="53" t="str">
        <f t="shared" si="131"/>
        <v>Lófelszerelés</v>
      </c>
      <c r="K1061" s="53" t="s">
        <v>3007</v>
      </c>
      <c r="L1061" s="53" t="str">
        <f t="shared" si="132"/>
        <v>Nyereg és tartozékai</v>
      </c>
      <c r="M1061" s="53" t="s">
        <v>3008</v>
      </c>
      <c r="N1061" s="35" t="str">
        <f t="shared" si="133"/>
        <v>Heveder</v>
      </c>
      <c r="O1061" s="35" t="s">
        <v>3009</v>
      </c>
      <c r="P1061" s="82" t="str">
        <f t="shared" si="134"/>
        <v>Hasvédős heveder</v>
      </c>
      <c r="Q1061" s="82" t="s">
        <v>3012</v>
      </c>
      <c r="R1061" s="55" t="s">
        <v>3193</v>
      </c>
      <c r="S1061" s="35" t="s">
        <v>2331</v>
      </c>
      <c r="T1061" s="34">
        <v>0</v>
      </c>
      <c r="U1061" s="35">
        <v>208</v>
      </c>
      <c r="V1061" s="1" t="s">
        <v>2603</v>
      </c>
      <c r="W1061" s="55">
        <v>1</v>
      </c>
      <c r="X1061" s="35" t="str">
        <f>IFERROR(
    IF(ISNUMBER(MATCH(TRIM(CLEAN(SUBSTITUTE(SUBSTITUTE(Y1061, CHAR(13), ""), CHAR(10), " "))), sizeList!A:A, 0)),
        INDEX(sizeList!B:B, MATCH(TRIM(CLEAN(SUBSTITUTE(SUBSTITUTE(Y1061, CHAR(13), ""), CHAR(10), " "))), sizeList!A:A, 0)),
        IF(ISNUMBER(MATCH(Y1061, sizeList!A:A, 0)),
            INDEX(sizeList!B:B, MATCH(Y1061, sizeList!A:A, 0)),
            IF(ISNUMBER(MATCH(TRIM(CLEAN(SUBSTITUTE(SUBSTITUTE(Y1061, CHAR(13), ""), CHAR(10), " "))), sizeList!B:B, 0)),
                INDEX(sizeList!B:B, MATCH(TRIM(CLEAN(SUBSTITUTE(SUBSTITUTE(Y1061, CHAR(13), ""), CHAR(10), " "))), sizeList!B:B, 0)),
                IF(ISNUMBER(MATCH(Y1061, sizeList!B:B, 0)),
                    INDEX(sizeList!B:B, MATCH(Y1061, sizeList!B:B, 0)),
                    "")
            )
        )
    ),
    ""
)</f>
        <v>145 cm</v>
      </c>
      <c r="Y1061" s="35" t="s">
        <v>845</v>
      </c>
      <c r="Z1061" s="35" t="s">
        <v>2605</v>
      </c>
      <c r="AA1061" s="117" t="str">
        <f t="shared" si="135"/>
        <v>DARK BROWN</v>
      </c>
      <c r="AB1061" s="7" t="str">
        <f>IF(AA1061="", "", IFERROR(VLOOKUP(AA1061, colorList!A:B,2,FALSE),""))</f>
        <v>sötétbarna</v>
      </c>
      <c r="AC1061" s="7" t="str">
        <f>IF(Z1061="", "", IFERROR(VLOOKUP(Z1061, colorList!A:B,2,FALSE),""))</f>
        <v>sötétbarna</v>
      </c>
      <c r="AD1061" s="7"/>
    </row>
    <row r="1062" spans="1:30" ht="60" customHeight="1" x14ac:dyDescent="0.25">
      <c r="A1062" s="53" t="s">
        <v>947</v>
      </c>
      <c r="B1062" s="7" t="str" cm="1">
        <f t="array" ref="B1062">ProcessN2(S1062,A1062,C1062)</f>
        <v>SP00451_TM</v>
      </c>
      <c r="C1062" s="7" t="s">
        <v>1032</v>
      </c>
      <c r="D1062" s="52" t="str">
        <f t="shared" si="128"/>
        <v>Equestro Aline műszőrös hasvédős heveder</v>
      </c>
      <c r="E1062" s="52" t="s">
        <v>2838</v>
      </c>
      <c r="F1062" s="52" t="str">
        <f t="shared" si="129"/>
        <v>Jumping girth with belly guard for English saddle</v>
      </c>
      <c r="G1062" s="52" t="s">
        <v>2963</v>
      </c>
      <c r="H1062" s="116" t="str">
        <f t="shared" si="130"/>
        <v>Equestro</v>
      </c>
      <c r="I1062" s="35" t="s">
        <v>3000</v>
      </c>
      <c r="J1062" s="53" t="str">
        <f t="shared" si="131"/>
        <v>Lófelszerelés</v>
      </c>
      <c r="K1062" s="53" t="s">
        <v>3007</v>
      </c>
      <c r="L1062" s="53" t="str">
        <f t="shared" si="132"/>
        <v>Nyereg és tartozékai</v>
      </c>
      <c r="M1062" s="53" t="s">
        <v>3008</v>
      </c>
      <c r="N1062" s="35" t="str">
        <f t="shared" si="133"/>
        <v>Heveder</v>
      </c>
      <c r="O1062" s="35" t="s">
        <v>3009</v>
      </c>
      <c r="P1062" s="82" t="str">
        <f t="shared" si="134"/>
        <v>Hasvédős heveder</v>
      </c>
      <c r="Q1062" s="82" t="s">
        <v>3012</v>
      </c>
      <c r="R1062" s="55" t="s">
        <v>3193</v>
      </c>
      <c r="S1062" s="35" t="s">
        <v>2332</v>
      </c>
      <c r="T1062" s="34">
        <v>0</v>
      </c>
      <c r="U1062" s="35">
        <v>208</v>
      </c>
      <c r="V1062" s="1" t="s">
        <v>2603</v>
      </c>
      <c r="W1062" s="55">
        <v>1</v>
      </c>
      <c r="X1062" s="35" t="str">
        <f>IFERROR(
    IF(ISNUMBER(MATCH(TRIM(CLEAN(SUBSTITUTE(SUBSTITUTE(Y1062, CHAR(13), ""), CHAR(10), " "))), sizeList!A:A, 0)),
        INDEX(sizeList!B:B, MATCH(TRIM(CLEAN(SUBSTITUTE(SUBSTITUTE(Y1062, CHAR(13), ""), CHAR(10), " "))), sizeList!A:A, 0)),
        IF(ISNUMBER(MATCH(Y1062, sizeList!A:A, 0)),
            INDEX(sizeList!B:B, MATCH(Y1062, sizeList!A:A, 0)),
            IF(ISNUMBER(MATCH(TRIM(CLEAN(SUBSTITUTE(SUBSTITUTE(Y1062, CHAR(13), ""), CHAR(10), " "))), sizeList!B:B, 0)),
                INDEX(sizeList!B:B, MATCH(TRIM(CLEAN(SUBSTITUTE(SUBSTITUTE(Y1062, CHAR(13), ""), CHAR(10), " "))), sizeList!B:B, 0)),
                IF(ISNUMBER(MATCH(Y1062, sizeList!B:B, 0)),
                    INDEX(sizeList!B:B, MATCH(Y1062, sizeList!B:B, 0)),
                    "")
            )
        )
    ),
    ""
)</f>
        <v>150 cm</v>
      </c>
      <c r="Y1062" s="35" t="s">
        <v>846</v>
      </c>
      <c r="Z1062" s="35" t="s">
        <v>2605</v>
      </c>
      <c r="AA1062" s="117" t="str">
        <f t="shared" si="135"/>
        <v>DARK BROWN</v>
      </c>
      <c r="AB1062" s="7" t="str">
        <f>IF(AA1062="", "", IFERROR(VLOOKUP(AA1062, colorList!A:B,2,FALSE),""))</f>
        <v>sötétbarna</v>
      </c>
      <c r="AC1062" s="7" t="str">
        <f>IF(Z1062="", "", IFERROR(VLOOKUP(Z1062, colorList!A:B,2,FALSE),""))</f>
        <v>sötétbarna</v>
      </c>
      <c r="AD1062" s="7"/>
    </row>
    <row r="1063" spans="1:30" ht="60" customHeight="1" x14ac:dyDescent="0.25">
      <c r="A1063" s="53" t="s">
        <v>950</v>
      </c>
      <c r="B1063" s="7" t="str" cm="1">
        <f t="array" ref="B1063">ProcessN2(S1063,A1063,C1063)</f>
        <v>SP00451</v>
      </c>
      <c r="C1063" s="7">
        <v>100</v>
      </c>
      <c r="D1063" s="52" t="str">
        <f t="shared" si="128"/>
        <v>Equestro csere bárányszőr hasvédős hevederhez</v>
      </c>
      <c r="E1063" s="52" t="s">
        <v>2841</v>
      </c>
      <c r="F1063" s="52" t="str">
        <f t="shared" si="129"/>
        <v>Replacement for synthetic sheepskin girth</v>
      </c>
      <c r="G1063" s="52" t="s">
        <v>2966</v>
      </c>
      <c r="H1063" s="116" t="str">
        <f t="shared" si="130"/>
        <v>Equestro</v>
      </c>
      <c r="I1063" s="35" t="s">
        <v>3000</v>
      </c>
      <c r="J1063" s="53" t="str">
        <f t="shared" si="131"/>
        <v>Lófelszerelés</v>
      </c>
      <c r="K1063" s="53" t="s">
        <v>3007</v>
      </c>
      <c r="L1063" s="53" t="str">
        <f t="shared" si="132"/>
        <v>Nyereg és tartozékai</v>
      </c>
      <c r="M1063" s="53" t="s">
        <v>3008</v>
      </c>
      <c r="N1063" s="35" t="str">
        <f t="shared" si="133"/>
        <v>Heveder</v>
      </c>
      <c r="O1063" s="35" t="s">
        <v>3009</v>
      </c>
      <c r="P1063" s="82" t="str">
        <f t="shared" si="134"/>
        <v>Heveder kiegészítők</v>
      </c>
      <c r="Q1063" s="82" t="s">
        <v>3013</v>
      </c>
      <c r="R1063" s="55" t="s">
        <v>3194</v>
      </c>
      <c r="S1063" s="35" t="s">
        <v>2333</v>
      </c>
      <c r="T1063" s="34">
        <v>0</v>
      </c>
      <c r="U1063" s="35">
        <v>109</v>
      </c>
      <c r="V1063" s="1" t="s">
        <v>2603</v>
      </c>
      <c r="W1063" s="55">
        <v>0.2</v>
      </c>
      <c r="X1063" s="35" t="str">
        <f>IFERROR(
    IF(ISNUMBER(MATCH(TRIM(CLEAN(SUBSTITUTE(SUBSTITUTE(Y1063, CHAR(13), ""), CHAR(10), " "))), sizeList!A:A, 0)),
        INDEX(sizeList!B:B, MATCH(TRIM(CLEAN(SUBSTITUTE(SUBSTITUTE(Y1063, CHAR(13), ""), CHAR(10), " "))), sizeList!A:A, 0)),
        IF(ISNUMBER(MATCH(Y1063, sizeList!A:A, 0)),
            INDEX(sizeList!B:B, MATCH(Y1063, sizeList!A:A, 0)),
            IF(ISNUMBER(MATCH(TRIM(CLEAN(SUBSTITUTE(SUBSTITUTE(Y1063, CHAR(13), ""), CHAR(10), " "))), sizeList!B:B, 0)),
                INDEX(sizeList!B:B, MATCH(TRIM(CLEAN(SUBSTITUTE(SUBSTITUTE(Y1063, CHAR(13), ""), CHAR(10), " "))), sizeList!B:B, 0)),
                IF(ISNUMBER(MATCH(Y1063, sizeList!B:B, 0)),
                    INDEX(sizeList!B:B, MATCH(Y1063, sizeList!B:B, 0)),
                    "")
            )
        )
    ),
    ""
)</f>
        <v>100 cm</v>
      </c>
      <c r="Y1063" s="35" t="s">
        <v>835</v>
      </c>
      <c r="Z1063" s="35"/>
      <c r="AA1063" s="117" t="str">
        <f t="shared" si="135"/>
        <v/>
      </c>
      <c r="AB1063" s="7" t="str">
        <f>IF(AA1063="", "", IFERROR(VLOOKUP(AA1063, colorList!A:B,2,FALSE),""))</f>
        <v/>
      </c>
      <c r="AC1063" s="7" t="str">
        <f>IF(Z1063="", "", IFERROR(VLOOKUP(Z1063, colorList!A:B,2,FALSE),""))</f>
        <v/>
      </c>
      <c r="AD1063" s="7"/>
    </row>
    <row r="1064" spans="1:30" ht="60" customHeight="1" x14ac:dyDescent="0.25">
      <c r="A1064" s="53" t="s">
        <v>950</v>
      </c>
      <c r="B1064" s="7" t="str" cm="1">
        <f t="array" ref="B1064">ProcessN2(S1064,A1064,C1064)</f>
        <v>SP00451</v>
      </c>
      <c r="C1064" s="7">
        <v>105</v>
      </c>
      <c r="D1064" s="52" t="str">
        <f t="shared" si="128"/>
        <v>Equestro csere bárányszőr hasvédős hevederhez</v>
      </c>
      <c r="E1064" s="52" t="s">
        <v>2841</v>
      </c>
      <c r="F1064" s="52" t="str">
        <f t="shared" si="129"/>
        <v>Replacement for synthetic sheepskin girth</v>
      </c>
      <c r="G1064" s="52" t="s">
        <v>2966</v>
      </c>
      <c r="H1064" s="116" t="str">
        <f t="shared" si="130"/>
        <v>Equestro</v>
      </c>
      <c r="I1064" s="35" t="s">
        <v>3000</v>
      </c>
      <c r="J1064" s="53" t="str">
        <f t="shared" si="131"/>
        <v>Lófelszerelés</v>
      </c>
      <c r="K1064" s="53" t="s">
        <v>3007</v>
      </c>
      <c r="L1064" s="53" t="str">
        <f t="shared" si="132"/>
        <v>Nyereg és tartozékai</v>
      </c>
      <c r="M1064" s="53" t="s">
        <v>3008</v>
      </c>
      <c r="N1064" s="35" t="str">
        <f t="shared" si="133"/>
        <v>Heveder</v>
      </c>
      <c r="O1064" s="35" t="s">
        <v>3009</v>
      </c>
      <c r="P1064" s="82" t="str">
        <f t="shared" si="134"/>
        <v>Heveder kiegészítők</v>
      </c>
      <c r="Q1064" s="82" t="s">
        <v>3013</v>
      </c>
      <c r="R1064" s="55" t="s">
        <v>3194</v>
      </c>
      <c r="S1064" s="35" t="s">
        <v>2334</v>
      </c>
      <c r="T1064" s="34">
        <v>0</v>
      </c>
      <c r="U1064" s="35">
        <v>109</v>
      </c>
      <c r="V1064" s="1" t="s">
        <v>2603</v>
      </c>
      <c r="W1064" s="55">
        <v>0.2</v>
      </c>
      <c r="X1064" s="35" t="str">
        <f>IFERROR(
    IF(ISNUMBER(MATCH(TRIM(CLEAN(SUBSTITUTE(SUBSTITUTE(Y1064, CHAR(13), ""), CHAR(10), " "))), sizeList!A:A, 0)),
        INDEX(sizeList!B:B, MATCH(TRIM(CLEAN(SUBSTITUTE(SUBSTITUTE(Y1064, CHAR(13), ""), CHAR(10), " "))), sizeList!A:A, 0)),
        IF(ISNUMBER(MATCH(Y1064, sizeList!A:A, 0)),
            INDEX(sizeList!B:B, MATCH(Y1064, sizeList!A:A, 0)),
            IF(ISNUMBER(MATCH(TRIM(CLEAN(SUBSTITUTE(SUBSTITUTE(Y1064, CHAR(13), ""), CHAR(10), " "))), sizeList!B:B, 0)),
                INDEX(sizeList!B:B, MATCH(TRIM(CLEAN(SUBSTITUTE(SUBSTITUTE(Y1064, CHAR(13), ""), CHAR(10), " "))), sizeList!B:B, 0)),
                IF(ISNUMBER(MATCH(Y1064, sizeList!B:B, 0)),
                    INDEX(sizeList!B:B, MATCH(Y1064, sizeList!B:B, 0)),
                    "")
            )
        )
    ),
    ""
)</f>
        <v>105 cm</v>
      </c>
      <c r="Y1064" s="35" t="s">
        <v>836</v>
      </c>
      <c r="Z1064" s="35"/>
      <c r="AA1064" s="117" t="str">
        <f t="shared" si="135"/>
        <v/>
      </c>
      <c r="AB1064" s="7" t="str">
        <f>IF(AA1064="", "", IFERROR(VLOOKUP(AA1064, colorList!A:B,2,FALSE),""))</f>
        <v/>
      </c>
      <c r="AC1064" s="7" t="str">
        <f>IF(Z1064="", "", IFERROR(VLOOKUP(Z1064, colorList!A:B,2,FALSE),""))</f>
        <v/>
      </c>
      <c r="AD1064" s="7"/>
    </row>
    <row r="1065" spans="1:30" ht="60" customHeight="1" x14ac:dyDescent="0.25">
      <c r="A1065" s="53" t="s">
        <v>950</v>
      </c>
      <c r="B1065" s="7" t="str" cm="1">
        <f t="array" ref="B1065">ProcessN2(S1065,A1065,C1065)</f>
        <v>SP00451</v>
      </c>
      <c r="C1065" s="7">
        <v>110</v>
      </c>
      <c r="D1065" s="52" t="str">
        <f t="shared" si="128"/>
        <v>Equestro csere bárányszőr hasvédős hevederhez</v>
      </c>
      <c r="E1065" s="52" t="s">
        <v>2841</v>
      </c>
      <c r="F1065" s="52" t="str">
        <f t="shared" si="129"/>
        <v>Replacement for synthetic sheepskin girth</v>
      </c>
      <c r="G1065" s="52" t="s">
        <v>2966</v>
      </c>
      <c r="H1065" s="116" t="str">
        <f t="shared" si="130"/>
        <v>Equestro</v>
      </c>
      <c r="I1065" s="35" t="s">
        <v>3000</v>
      </c>
      <c r="J1065" s="53" t="str">
        <f t="shared" si="131"/>
        <v>Lófelszerelés</v>
      </c>
      <c r="K1065" s="53" t="s">
        <v>3007</v>
      </c>
      <c r="L1065" s="53" t="str">
        <f t="shared" si="132"/>
        <v>Nyereg és tartozékai</v>
      </c>
      <c r="M1065" s="53" t="s">
        <v>3008</v>
      </c>
      <c r="N1065" s="35" t="str">
        <f t="shared" si="133"/>
        <v>Heveder</v>
      </c>
      <c r="O1065" s="35" t="s">
        <v>3009</v>
      </c>
      <c r="P1065" s="82" t="str">
        <f t="shared" si="134"/>
        <v>Heveder kiegészítők</v>
      </c>
      <c r="Q1065" s="82" t="s">
        <v>3013</v>
      </c>
      <c r="R1065" s="55" t="s">
        <v>3194</v>
      </c>
      <c r="S1065" s="35" t="s">
        <v>2335</v>
      </c>
      <c r="T1065" s="34">
        <v>0</v>
      </c>
      <c r="U1065" s="35">
        <v>109</v>
      </c>
      <c r="V1065" s="1" t="s">
        <v>2603</v>
      </c>
      <c r="W1065" s="55">
        <v>0.2</v>
      </c>
      <c r="X1065" s="35" t="str">
        <f>IFERROR(
    IF(ISNUMBER(MATCH(TRIM(CLEAN(SUBSTITUTE(SUBSTITUTE(Y1065, CHAR(13), ""), CHAR(10), " "))), sizeList!A:A, 0)),
        INDEX(sizeList!B:B, MATCH(TRIM(CLEAN(SUBSTITUTE(SUBSTITUTE(Y1065, CHAR(13), ""), CHAR(10), " "))), sizeList!A:A, 0)),
        IF(ISNUMBER(MATCH(Y1065, sizeList!A:A, 0)),
            INDEX(sizeList!B:B, MATCH(Y1065, sizeList!A:A, 0)),
            IF(ISNUMBER(MATCH(TRIM(CLEAN(SUBSTITUTE(SUBSTITUTE(Y1065, CHAR(13), ""), CHAR(10), " "))), sizeList!B:B, 0)),
                INDEX(sizeList!B:B, MATCH(TRIM(CLEAN(SUBSTITUTE(SUBSTITUTE(Y1065, CHAR(13), ""), CHAR(10), " "))), sizeList!B:B, 0)),
                IF(ISNUMBER(MATCH(Y1065, sizeList!B:B, 0)),
                    INDEX(sizeList!B:B, MATCH(Y1065, sizeList!B:B, 0)),
                    "")
            )
        )
    ),
    ""
)</f>
        <v>110 cm</v>
      </c>
      <c r="Y1065" s="35" t="s">
        <v>837</v>
      </c>
      <c r="Z1065" s="35"/>
      <c r="AA1065" s="117" t="str">
        <f t="shared" si="135"/>
        <v/>
      </c>
      <c r="AB1065" s="7" t="str">
        <f>IF(AA1065="", "", IFERROR(VLOOKUP(AA1065, colorList!A:B,2,FALSE),""))</f>
        <v/>
      </c>
      <c r="AC1065" s="7" t="str">
        <f>IF(Z1065="", "", IFERROR(VLOOKUP(Z1065, colorList!A:B,2,FALSE),""))</f>
        <v/>
      </c>
      <c r="AD1065" s="7"/>
    </row>
    <row r="1066" spans="1:30" ht="60" customHeight="1" x14ac:dyDescent="0.25">
      <c r="A1066" s="53" t="s">
        <v>950</v>
      </c>
      <c r="B1066" s="7" t="str" cm="1">
        <f t="array" ref="B1066">ProcessN2(S1066,A1066,C1066)</f>
        <v>SP00451</v>
      </c>
      <c r="C1066" s="7">
        <v>115</v>
      </c>
      <c r="D1066" s="52" t="str">
        <f t="shared" si="128"/>
        <v>Equestro csere bárányszőr hasvédős hevederhez</v>
      </c>
      <c r="E1066" s="52" t="s">
        <v>2841</v>
      </c>
      <c r="F1066" s="52" t="str">
        <f t="shared" si="129"/>
        <v>Replacement for synthetic sheepskin girth</v>
      </c>
      <c r="G1066" s="52" t="s">
        <v>2966</v>
      </c>
      <c r="H1066" s="116" t="str">
        <f t="shared" si="130"/>
        <v>Equestro</v>
      </c>
      <c r="I1066" s="35" t="s">
        <v>3000</v>
      </c>
      <c r="J1066" s="53" t="str">
        <f t="shared" si="131"/>
        <v>Lófelszerelés</v>
      </c>
      <c r="K1066" s="53" t="s">
        <v>3007</v>
      </c>
      <c r="L1066" s="53" t="str">
        <f t="shared" si="132"/>
        <v>Nyereg és tartozékai</v>
      </c>
      <c r="M1066" s="53" t="s">
        <v>3008</v>
      </c>
      <c r="N1066" s="35" t="str">
        <f t="shared" si="133"/>
        <v>Heveder</v>
      </c>
      <c r="O1066" s="35" t="s">
        <v>3009</v>
      </c>
      <c r="P1066" s="82" t="str">
        <f t="shared" si="134"/>
        <v>Heveder kiegészítők</v>
      </c>
      <c r="Q1066" s="82" t="s">
        <v>3013</v>
      </c>
      <c r="R1066" s="55" t="s">
        <v>3194</v>
      </c>
      <c r="S1066" s="35" t="s">
        <v>2336</v>
      </c>
      <c r="T1066" s="34">
        <v>0</v>
      </c>
      <c r="U1066" s="35">
        <v>109</v>
      </c>
      <c r="V1066" s="1" t="s">
        <v>2603</v>
      </c>
      <c r="W1066" s="55">
        <v>0.2</v>
      </c>
      <c r="X1066" s="35" t="str">
        <f>IFERROR(
    IF(ISNUMBER(MATCH(TRIM(CLEAN(SUBSTITUTE(SUBSTITUTE(Y1066, CHAR(13), ""), CHAR(10), " "))), sizeList!A:A, 0)),
        INDEX(sizeList!B:B, MATCH(TRIM(CLEAN(SUBSTITUTE(SUBSTITUTE(Y1066, CHAR(13), ""), CHAR(10), " "))), sizeList!A:A, 0)),
        IF(ISNUMBER(MATCH(Y1066, sizeList!A:A, 0)),
            INDEX(sizeList!B:B, MATCH(Y1066, sizeList!A:A, 0)),
            IF(ISNUMBER(MATCH(TRIM(CLEAN(SUBSTITUTE(SUBSTITUTE(Y1066, CHAR(13), ""), CHAR(10), " "))), sizeList!B:B, 0)),
                INDEX(sizeList!B:B, MATCH(TRIM(CLEAN(SUBSTITUTE(SUBSTITUTE(Y1066, CHAR(13), ""), CHAR(10), " "))), sizeList!B:B, 0)),
                IF(ISNUMBER(MATCH(Y1066, sizeList!B:B, 0)),
                    INDEX(sizeList!B:B, MATCH(Y1066, sizeList!B:B, 0)),
                    "")
            )
        )
    ),
    ""
)</f>
        <v>115 cm</v>
      </c>
      <c r="Y1066" s="35" t="s">
        <v>838</v>
      </c>
      <c r="Z1066" s="35"/>
      <c r="AA1066" s="117" t="str">
        <f t="shared" si="135"/>
        <v/>
      </c>
      <c r="AB1066" s="7" t="str">
        <f>IF(AA1066="", "", IFERROR(VLOOKUP(AA1066, colorList!A:B,2,FALSE),""))</f>
        <v/>
      </c>
      <c r="AC1066" s="7" t="str">
        <f>IF(Z1066="", "", IFERROR(VLOOKUP(Z1066, colorList!A:B,2,FALSE),""))</f>
        <v/>
      </c>
      <c r="AD1066" s="7"/>
    </row>
    <row r="1067" spans="1:30" ht="60" customHeight="1" x14ac:dyDescent="0.25">
      <c r="A1067" s="53" t="s">
        <v>950</v>
      </c>
      <c r="B1067" s="7" t="str" cm="1">
        <f t="array" ref="B1067">ProcessN2(S1067,A1067,C1067)</f>
        <v>SP00451</v>
      </c>
      <c r="C1067" s="7">
        <v>120</v>
      </c>
      <c r="D1067" s="52" t="str">
        <f t="shared" si="128"/>
        <v>Equestro csere bárányszőr hasvédős hevederhez</v>
      </c>
      <c r="E1067" s="52" t="s">
        <v>2841</v>
      </c>
      <c r="F1067" s="52" t="str">
        <f t="shared" si="129"/>
        <v>Replacement for synthetic sheepskin girth</v>
      </c>
      <c r="G1067" s="52" t="s">
        <v>2966</v>
      </c>
      <c r="H1067" s="116" t="str">
        <f t="shared" si="130"/>
        <v>Equestro</v>
      </c>
      <c r="I1067" s="35" t="s">
        <v>3000</v>
      </c>
      <c r="J1067" s="53" t="str">
        <f t="shared" si="131"/>
        <v>Lófelszerelés</v>
      </c>
      <c r="K1067" s="53" t="s">
        <v>3007</v>
      </c>
      <c r="L1067" s="53" t="str">
        <f t="shared" si="132"/>
        <v>Nyereg és tartozékai</v>
      </c>
      <c r="M1067" s="53" t="s">
        <v>3008</v>
      </c>
      <c r="N1067" s="35" t="str">
        <f t="shared" si="133"/>
        <v>Heveder</v>
      </c>
      <c r="O1067" s="35" t="s">
        <v>3009</v>
      </c>
      <c r="P1067" s="82" t="str">
        <f t="shared" si="134"/>
        <v>Heveder kiegészítők</v>
      </c>
      <c r="Q1067" s="82" t="s">
        <v>3013</v>
      </c>
      <c r="R1067" s="55" t="s">
        <v>3194</v>
      </c>
      <c r="S1067" s="35" t="s">
        <v>2337</v>
      </c>
      <c r="T1067" s="34">
        <v>0</v>
      </c>
      <c r="U1067" s="35">
        <v>109</v>
      </c>
      <c r="V1067" s="1" t="s">
        <v>2603</v>
      </c>
      <c r="W1067" s="55">
        <v>0.2</v>
      </c>
      <c r="X1067" s="35" t="str">
        <f>IFERROR(
    IF(ISNUMBER(MATCH(TRIM(CLEAN(SUBSTITUTE(SUBSTITUTE(Y1067, CHAR(13), ""), CHAR(10), " "))), sizeList!A:A, 0)),
        INDEX(sizeList!B:B, MATCH(TRIM(CLEAN(SUBSTITUTE(SUBSTITUTE(Y1067, CHAR(13), ""), CHAR(10), " "))), sizeList!A:A, 0)),
        IF(ISNUMBER(MATCH(Y1067, sizeList!A:A, 0)),
            INDEX(sizeList!B:B, MATCH(Y1067, sizeList!A:A, 0)),
            IF(ISNUMBER(MATCH(TRIM(CLEAN(SUBSTITUTE(SUBSTITUTE(Y1067, CHAR(13), ""), CHAR(10), " "))), sizeList!B:B, 0)),
                INDEX(sizeList!B:B, MATCH(TRIM(CLEAN(SUBSTITUTE(SUBSTITUTE(Y1067, CHAR(13), ""), CHAR(10), " "))), sizeList!B:B, 0)),
                IF(ISNUMBER(MATCH(Y1067, sizeList!B:B, 0)),
                    INDEX(sizeList!B:B, MATCH(Y1067, sizeList!B:B, 0)),
                    "")
            )
        )
    ),
    ""
)</f>
        <v>120 cm</v>
      </c>
      <c r="Y1067" s="35" t="s">
        <v>840</v>
      </c>
      <c r="Z1067" s="35"/>
      <c r="AA1067" s="117" t="str">
        <f t="shared" si="135"/>
        <v/>
      </c>
      <c r="AB1067" s="7" t="str">
        <f>IF(AA1067="", "", IFERROR(VLOOKUP(AA1067, colorList!A:B,2,FALSE),""))</f>
        <v/>
      </c>
      <c r="AC1067" s="7" t="str">
        <f>IF(Z1067="", "", IFERROR(VLOOKUP(Z1067, colorList!A:B,2,FALSE),""))</f>
        <v/>
      </c>
      <c r="AD1067" s="7"/>
    </row>
    <row r="1068" spans="1:30" ht="60" customHeight="1" x14ac:dyDescent="0.25">
      <c r="A1068" s="53" t="s">
        <v>950</v>
      </c>
      <c r="B1068" s="7" t="str" cm="1">
        <f t="array" ref="B1068">ProcessN2(S1068,A1068,C1068)</f>
        <v>SP00451</v>
      </c>
      <c r="C1068" s="7">
        <v>125</v>
      </c>
      <c r="D1068" s="52" t="str">
        <f t="shared" si="128"/>
        <v>Equestro csere bárányszőr hasvédős hevederhez</v>
      </c>
      <c r="E1068" s="52" t="s">
        <v>2841</v>
      </c>
      <c r="F1068" s="52" t="str">
        <f t="shared" si="129"/>
        <v>Replacement for synthetic sheepskin girth</v>
      </c>
      <c r="G1068" s="52" t="s">
        <v>2966</v>
      </c>
      <c r="H1068" s="116" t="str">
        <f t="shared" si="130"/>
        <v>Equestro</v>
      </c>
      <c r="I1068" s="35" t="s">
        <v>3000</v>
      </c>
      <c r="J1068" s="53" t="str">
        <f t="shared" si="131"/>
        <v>Lófelszerelés</v>
      </c>
      <c r="K1068" s="53" t="s">
        <v>3007</v>
      </c>
      <c r="L1068" s="53" t="str">
        <f t="shared" si="132"/>
        <v>Nyereg és tartozékai</v>
      </c>
      <c r="M1068" s="53" t="s">
        <v>3008</v>
      </c>
      <c r="N1068" s="35" t="str">
        <f t="shared" si="133"/>
        <v>Heveder</v>
      </c>
      <c r="O1068" s="35" t="s">
        <v>3009</v>
      </c>
      <c r="P1068" s="53" t="str">
        <f t="shared" si="134"/>
        <v>Heveder kiegészítők</v>
      </c>
      <c r="Q1068" s="53" t="s">
        <v>3013</v>
      </c>
      <c r="R1068" s="86" t="s">
        <v>3194</v>
      </c>
      <c r="S1068" s="35" t="s">
        <v>2338</v>
      </c>
      <c r="T1068" s="34">
        <v>0</v>
      </c>
      <c r="U1068" s="35">
        <v>109</v>
      </c>
      <c r="V1068" s="1" t="s">
        <v>2603</v>
      </c>
      <c r="W1068" s="55">
        <v>0.2</v>
      </c>
      <c r="X1068" s="35" t="str">
        <f>IFERROR(
    IF(ISNUMBER(MATCH(TRIM(CLEAN(SUBSTITUTE(SUBSTITUTE(Y1068, CHAR(13), ""), CHAR(10), " "))), sizeList!A:A, 0)),
        INDEX(sizeList!B:B, MATCH(TRIM(CLEAN(SUBSTITUTE(SUBSTITUTE(Y1068, CHAR(13), ""), CHAR(10), " "))), sizeList!A:A, 0)),
        IF(ISNUMBER(MATCH(Y1068, sizeList!A:A, 0)),
            INDEX(sizeList!B:B, MATCH(Y1068, sizeList!A:A, 0)),
            IF(ISNUMBER(MATCH(TRIM(CLEAN(SUBSTITUTE(SUBSTITUTE(Y1068, CHAR(13), ""), CHAR(10), " "))), sizeList!B:B, 0)),
                INDEX(sizeList!B:B, MATCH(TRIM(CLEAN(SUBSTITUTE(SUBSTITUTE(Y1068, CHAR(13), ""), CHAR(10), " "))), sizeList!B:B, 0)),
                IF(ISNUMBER(MATCH(Y1068, sizeList!B:B, 0)),
                    INDEX(sizeList!B:B, MATCH(Y1068, sizeList!B:B, 0)),
                    "")
            )
        )
    ),
    ""
)</f>
        <v>125 cm</v>
      </c>
      <c r="Y1068" s="35" t="s">
        <v>841</v>
      </c>
      <c r="Z1068" s="35"/>
      <c r="AA1068" s="117" t="str">
        <f t="shared" si="135"/>
        <v/>
      </c>
      <c r="AB1068" s="7" t="str">
        <f>IF(AA1068="", "", IFERROR(VLOOKUP(AA1068, colorList!A:B,2,FALSE),""))</f>
        <v/>
      </c>
      <c r="AC1068" s="7" t="str">
        <f>IF(Z1068="", "", IFERROR(VLOOKUP(Z1068, colorList!A:B,2,FALSE),""))</f>
        <v/>
      </c>
      <c r="AD1068" s="7"/>
    </row>
    <row r="1069" spans="1:30" ht="60" customHeight="1" x14ac:dyDescent="0.25">
      <c r="A1069" s="53" t="s">
        <v>950</v>
      </c>
      <c r="B1069" s="7" t="str" cm="1">
        <f t="array" ref="B1069">ProcessN2(S1069,A1069,C1069)</f>
        <v>SP00451</v>
      </c>
      <c r="C1069" s="7">
        <v>130</v>
      </c>
      <c r="D1069" s="52" t="str">
        <f t="shared" si="128"/>
        <v>Equestro csere bárányszőr hasvédős hevederhez</v>
      </c>
      <c r="E1069" s="52" t="s">
        <v>2841</v>
      </c>
      <c r="F1069" s="52" t="str">
        <f t="shared" si="129"/>
        <v>Replacement for synthetic sheepskin girth</v>
      </c>
      <c r="G1069" s="52" t="s">
        <v>2966</v>
      </c>
      <c r="H1069" s="116" t="str">
        <f t="shared" si="130"/>
        <v>Equestro</v>
      </c>
      <c r="I1069" s="35" t="s">
        <v>3000</v>
      </c>
      <c r="J1069" s="53" t="str">
        <f t="shared" si="131"/>
        <v>Lófelszerelés</v>
      </c>
      <c r="K1069" s="53" t="s">
        <v>3007</v>
      </c>
      <c r="L1069" s="53" t="str">
        <f t="shared" si="132"/>
        <v>Nyereg és tartozékai</v>
      </c>
      <c r="M1069" s="53" t="s">
        <v>3008</v>
      </c>
      <c r="N1069" s="35" t="str">
        <f t="shared" si="133"/>
        <v>Heveder</v>
      </c>
      <c r="O1069" s="35" t="s">
        <v>3009</v>
      </c>
      <c r="P1069" s="82" t="str">
        <f t="shared" si="134"/>
        <v>Heveder kiegészítők</v>
      </c>
      <c r="Q1069" s="82" t="s">
        <v>3013</v>
      </c>
      <c r="R1069" s="55" t="s">
        <v>3194</v>
      </c>
      <c r="S1069" s="35" t="s">
        <v>2339</v>
      </c>
      <c r="T1069" s="34">
        <v>0</v>
      </c>
      <c r="U1069" s="35">
        <v>109</v>
      </c>
      <c r="V1069" s="1" t="s">
        <v>2603</v>
      </c>
      <c r="W1069" s="55">
        <v>0.2</v>
      </c>
      <c r="X1069" s="35" t="str">
        <f>IFERROR(
    IF(ISNUMBER(MATCH(TRIM(CLEAN(SUBSTITUTE(SUBSTITUTE(Y1069, CHAR(13), ""), CHAR(10), " "))), sizeList!A:A, 0)),
        INDEX(sizeList!B:B, MATCH(TRIM(CLEAN(SUBSTITUTE(SUBSTITUTE(Y1069, CHAR(13), ""), CHAR(10), " "))), sizeList!A:A, 0)),
        IF(ISNUMBER(MATCH(Y1069, sizeList!A:A, 0)),
            INDEX(sizeList!B:B, MATCH(Y1069, sizeList!A:A, 0)),
            IF(ISNUMBER(MATCH(TRIM(CLEAN(SUBSTITUTE(SUBSTITUTE(Y1069, CHAR(13), ""), CHAR(10), " "))), sizeList!B:B, 0)),
                INDEX(sizeList!B:B, MATCH(TRIM(CLEAN(SUBSTITUTE(SUBSTITUTE(Y1069, CHAR(13), ""), CHAR(10), " "))), sizeList!B:B, 0)),
                IF(ISNUMBER(MATCH(Y1069, sizeList!B:B, 0)),
                    INDEX(sizeList!B:B, MATCH(Y1069, sizeList!B:B, 0)),
                    "")
            )
        )
    ),
    ""
)</f>
        <v>130 cm</v>
      </c>
      <c r="Y1069" s="35" t="s">
        <v>842</v>
      </c>
      <c r="Z1069" s="35"/>
      <c r="AA1069" s="117" t="str">
        <f t="shared" si="135"/>
        <v/>
      </c>
      <c r="AB1069" s="7" t="str">
        <f>IF(AA1069="", "", IFERROR(VLOOKUP(AA1069, colorList!A:B,2,FALSE),""))</f>
        <v/>
      </c>
      <c r="AC1069" s="7" t="str">
        <f>IF(Z1069="", "", IFERROR(VLOOKUP(Z1069, colorList!A:B,2,FALSE),""))</f>
        <v/>
      </c>
      <c r="AD1069" s="7"/>
    </row>
    <row r="1070" spans="1:30" ht="60" customHeight="1" x14ac:dyDescent="0.25">
      <c r="A1070" s="53" t="s">
        <v>950</v>
      </c>
      <c r="B1070" s="7" t="str" cm="1">
        <f t="array" ref="B1070">ProcessN2(S1070,A1070,C1070)</f>
        <v>SP00451</v>
      </c>
      <c r="C1070" s="7">
        <v>135</v>
      </c>
      <c r="D1070" s="52" t="str">
        <f t="shared" si="128"/>
        <v>Equestro csere bárányszőr hasvédős hevederhez</v>
      </c>
      <c r="E1070" s="52" t="s">
        <v>2841</v>
      </c>
      <c r="F1070" s="52" t="str">
        <f t="shared" si="129"/>
        <v>Replacement for synthetic sheepskin girth</v>
      </c>
      <c r="G1070" s="52" t="s">
        <v>2966</v>
      </c>
      <c r="H1070" s="116" t="str">
        <f t="shared" si="130"/>
        <v>Equestro</v>
      </c>
      <c r="I1070" s="35" t="s">
        <v>3000</v>
      </c>
      <c r="J1070" s="53" t="str">
        <f t="shared" si="131"/>
        <v>Lófelszerelés</v>
      </c>
      <c r="K1070" s="53" t="s">
        <v>3007</v>
      </c>
      <c r="L1070" s="53" t="str">
        <f t="shared" si="132"/>
        <v>Nyereg és tartozékai</v>
      </c>
      <c r="M1070" s="53" t="s">
        <v>3008</v>
      </c>
      <c r="N1070" s="35" t="str">
        <f t="shared" si="133"/>
        <v>Heveder</v>
      </c>
      <c r="O1070" s="35" t="s">
        <v>3009</v>
      </c>
      <c r="P1070" s="82" t="str">
        <f t="shared" si="134"/>
        <v>Heveder kiegészítők</v>
      </c>
      <c r="Q1070" s="82" t="s">
        <v>3013</v>
      </c>
      <c r="R1070" s="55" t="s">
        <v>3194</v>
      </c>
      <c r="S1070" s="35" t="s">
        <v>2340</v>
      </c>
      <c r="T1070" s="34">
        <v>0</v>
      </c>
      <c r="U1070" s="35">
        <v>109</v>
      </c>
      <c r="V1070" s="1" t="s">
        <v>2603</v>
      </c>
      <c r="W1070" s="55">
        <v>0.2</v>
      </c>
      <c r="X1070" s="35" t="str">
        <f>IFERROR(
    IF(ISNUMBER(MATCH(TRIM(CLEAN(SUBSTITUTE(SUBSTITUTE(Y1070, CHAR(13), ""), CHAR(10), " "))), sizeList!A:A, 0)),
        INDEX(sizeList!B:B, MATCH(TRIM(CLEAN(SUBSTITUTE(SUBSTITUTE(Y1070, CHAR(13), ""), CHAR(10), " "))), sizeList!A:A, 0)),
        IF(ISNUMBER(MATCH(Y1070, sizeList!A:A, 0)),
            INDEX(sizeList!B:B, MATCH(Y1070, sizeList!A:A, 0)),
            IF(ISNUMBER(MATCH(TRIM(CLEAN(SUBSTITUTE(SUBSTITUTE(Y1070, CHAR(13), ""), CHAR(10), " "))), sizeList!B:B, 0)),
                INDEX(sizeList!B:B, MATCH(TRIM(CLEAN(SUBSTITUTE(SUBSTITUTE(Y1070, CHAR(13), ""), CHAR(10), " "))), sizeList!B:B, 0)),
                IF(ISNUMBER(MATCH(Y1070, sizeList!B:B, 0)),
                    INDEX(sizeList!B:B, MATCH(Y1070, sizeList!B:B, 0)),
                    "")
            )
        )
    ),
    ""
)</f>
        <v>135 cm</v>
      </c>
      <c r="Y1070" s="35" t="s">
        <v>843</v>
      </c>
      <c r="Z1070" s="35"/>
      <c r="AA1070" s="117" t="str">
        <f t="shared" si="135"/>
        <v/>
      </c>
      <c r="AB1070" s="7" t="str">
        <f>IF(AA1070="", "", IFERROR(VLOOKUP(AA1070, colorList!A:B,2,FALSE),""))</f>
        <v/>
      </c>
      <c r="AC1070" s="7" t="str">
        <f>IF(Z1070="", "", IFERROR(VLOOKUP(Z1070, colorList!A:B,2,FALSE),""))</f>
        <v/>
      </c>
      <c r="AD1070" s="7"/>
    </row>
    <row r="1071" spans="1:30" ht="60" customHeight="1" x14ac:dyDescent="0.25">
      <c r="A1071" s="53" t="s">
        <v>950</v>
      </c>
      <c r="B1071" s="7" t="str" cm="1">
        <f t="array" ref="B1071">ProcessN2(S1071,A1071,C1071)</f>
        <v>SP00451</v>
      </c>
      <c r="C1071" s="7">
        <v>140</v>
      </c>
      <c r="D1071" s="52" t="str">
        <f t="shared" si="128"/>
        <v>Equestro csere bárányszőr hasvédős hevederhez</v>
      </c>
      <c r="E1071" s="52" t="s">
        <v>2841</v>
      </c>
      <c r="F1071" s="52" t="str">
        <f t="shared" si="129"/>
        <v>Replacement for synthetic sheepskin girth</v>
      </c>
      <c r="G1071" s="52" t="s">
        <v>2966</v>
      </c>
      <c r="H1071" s="116" t="str">
        <f t="shared" si="130"/>
        <v>Equestro</v>
      </c>
      <c r="I1071" s="35" t="s">
        <v>3000</v>
      </c>
      <c r="J1071" s="53" t="str">
        <f t="shared" si="131"/>
        <v>Lófelszerelés</v>
      </c>
      <c r="K1071" s="53" t="s">
        <v>3007</v>
      </c>
      <c r="L1071" s="53" t="str">
        <f t="shared" si="132"/>
        <v>Nyereg és tartozékai</v>
      </c>
      <c r="M1071" s="53" t="s">
        <v>3008</v>
      </c>
      <c r="N1071" s="35" t="str">
        <f t="shared" si="133"/>
        <v>Heveder</v>
      </c>
      <c r="O1071" s="35" t="s">
        <v>3009</v>
      </c>
      <c r="P1071" s="82" t="str">
        <f t="shared" si="134"/>
        <v>Heveder kiegészítők</v>
      </c>
      <c r="Q1071" s="82" t="s">
        <v>3013</v>
      </c>
      <c r="R1071" s="55" t="s">
        <v>3194</v>
      </c>
      <c r="S1071" s="35" t="s">
        <v>2341</v>
      </c>
      <c r="T1071" s="34">
        <v>0</v>
      </c>
      <c r="U1071" s="35">
        <v>109</v>
      </c>
      <c r="V1071" s="1" t="s">
        <v>2603</v>
      </c>
      <c r="W1071" s="55">
        <v>0.2</v>
      </c>
      <c r="X1071" s="35" t="str">
        <f>IFERROR(
    IF(ISNUMBER(MATCH(TRIM(CLEAN(SUBSTITUTE(SUBSTITUTE(Y1071, CHAR(13), ""), CHAR(10), " "))), sizeList!A:A, 0)),
        INDEX(sizeList!B:B, MATCH(TRIM(CLEAN(SUBSTITUTE(SUBSTITUTE(Y1071, CHAR(13), ""), CHAR(10), " "))), sizeList!A:A, 0)),
        IF(ISNUMBER(MATCH(Y1071, sizeList!A:A, 0)),
            INDEX(sizeList!B:B, MATCH(Y1071, sizeList!A:A, 0)),
            IF(ISNUMBER(MATCH(TRIM(CLEAN(SUBSTITUTE(SUBSTITUTE(Y1071, CHAR(13), ""), CHAR(10), " "))), sizeList!B:B, 0)),
                INDEX(sizeList!B:B, MATCH(TRIM(CLEAN(SUBSTITUTE(SUBSTITUTE(Y1071, CHAR(13), ""), CHAR(10), " "))), sizeList!B:B, 0)),
                IF(ISNUMBER(MATCH(Y1071, sizeList!B:B, 0)),
                    INDEX(sizeList!B:B, MATCH(Y1071, sizeList!B:B, 0)),
                    "")
            )
        )
    ),
    ""
)</f>
        <v>140 cm</v>
      </c>
      <c r="Y1071" s="35" t="s">
        <v>844</v>
      </c>
      <c r="Z1071" s="35"/>
      <c r="AA1071" s="117" t="str">
        <f t="shared" si="135"/>
        <v/>
      </c>
      <c r="AB1071" s="7" t="str">
        <f>IF(AA1071="", "", IFERROR(VLOOKUP(AA1071, colorList!A:B,2,FALSE),""))</f>
        <v/>
      </c>
      <c r="AC1071" s="7" t="str">
        <f>IF(Z1071="", "", IFERROR(VLOOKUP(Z1071, colorList!A:B,2,FALSE),""))</f>
        <v/>
      </c>
      <c r="AD1071" s="7"/>
    </row>
    <row r="1072" spans="1:30" ht="60" customHeight="1" x14ac:dyDescent="0.25">
      <c r="A1072" s="53" t="s">
        <v>950</v>
      </c>
      <c r="B1072" s="7" t="str" cm="1">
        <f t="array" ref="B1072">ProcessN2(S1072,A1072,C1072)</f>
        <v>SP00451</v>
      </c>
      <c r="C1072" s="7">
        <v>145</v>
      </c>
      <c r="D1072" s="52" t="str">
        <f t="shared" si="128"/>
        <v>Equestro csere bárányszőr hasvédős hevederhez</v>
      </c>
      <c r="E1072" s="52" t="s">
        <v>2841</v>
      </c>
      <c r="F1072" s="52" t="str">
        <f t="shared" si="129"/>
        <v>Replacement for synthetic sheepskin girth</v>
      </c>
      <c r="G1072" s="52" t="s">
        <v>2966</v>
      </c>
      <c r="H1072" s="116" t="str">
        <f t="shared" si="130"/>
        <v>Equestro</v>
      </c>
      <c r="I1072" s="35" t="s">
        <v>3000</v>
      </c>
      <c r="J1072" s="53" t="str">
        <f t="shared" si="131"/>
        <v>Lófelszerelés</v>
      </c>
      <c r="K1072" s="53" t="s">
        <v>3007</v>
      </c>
      <c r="L1072" s="53" t="str">
        <f t="shared" si="132"/>
        <v>Nyereg és tartozékai</v>
      </c>
      <c r="M1072" s="53" t="s">
        <v>3008</v>
      </c>
      <c r="N1072" s="35" t="str">
        <f t="shared" si="133"/>
        <v>Heveder</v>
      </c>
      <c r="O1072" s="35" t="s">
        <v>3009</v>
      </c>
      <c r="P1072" s="82" t="str">
        <f t="shared" si="134"/>
        <v>Heveder kiegészítők</v>
      </c>
      <c r="Q1072" s="82" t="s">
        <v>3013</v>
      </c>
      <c r="R1072" s="55" t="s">
        <v>3194</v>
      </c>
      <c r="S1072" s="35" t="s">
        <v>2342</v>
      </c>
      <c r="T1072" s="34">
        <v>0</v>
      </c>
      <c r="U1072" s="35">
        <v>109</v>
      </c>
      <c r="V1072" s="1" t="s">
        <v>2603</v>
      </c>
      <c r="W1072" s="55">
        <v>0.2</v>
      </c>
      <c r="X1072" s="35" t="str">
        <f>IFERROR(
    IF(ISNUMBER(MATCH(TRIM(CLEAN(SUBSTITUTE(SUBSTITUTE(Y1072, CHAR(13), ""), CHAR(10), " "))), sizeList!A:A, 0)),
        INDEX(sizeList!B:B, MATCH(TRIM(CLEAN(SUBSTITUTE(SUBSTITUTE(Y1072, CHAR(13), ""), CHAR(10), " "))), sizeList!A:A, 0)),
        IF(ISNUMBER(MATCH(Y1072, sizeList!A:A, 0)),
            INDEX(sizeList!B:B, MATCH(Y1072, sizeList!A:A, 0)),
            IF(ISNUMBER(MATCH(TRIM(CLEAN(SUBSTITUTE(SUBSTITUTE(Y1072, CHAR(13), ""), CHAR(10), " "))), sizeList!B:B, 0)),
                INDEX(sizeList!B:B, MATCH(TRIM(CLEAN(SUBSTITUTE(SUBSTITUTE(Y1072, CHAR(13), ""), CHAR(10), " "))), sizeList!B:B, 0)),
                IF(ISNUMBER(MATCH(Y1072, sizeList!B:B, 0)),
                    INDEX(sizeList!B:B, MATCH(Y1072, sizeList!B:B, 0)),
                    "")
            )
        )
    ),
    ""
)</f>
        <v>145 cm</v>
      </c>
      <c r="Y1072" s="35" t="s">
        <v>845</v>
      </c>
      <c r="Z1072" s="35"/>
      <c r="AA1072" s="117" t="str">
        <f t="shared" si="135"/>
        <v/>
      </c>
      <c r="AB1072" s="7" t="str">
        <f>IF(AA1072="", "", IFERROR(VLOOKUP(AA1072, colorList!A:B,2,FALSE),""))</f>
        <v/>
      </c>
      <c r="AC1072" s="7" t="str">
        <f>IF(Z1072="", "", IFERROR(VLOOKUP(Z1072, colorList!A:B,2,FALSE),""))</f>
        <v/>
      </c>
      <c r="AD1072" s="7"/>
    </row>
    <row r="1073" spans="1:30" ht="60" customHeight="1" x14ac:dyDescent="0.25">
      <c r="A1073" s="53" t="s">
        <v>950</v>
      </c>
      <c r="B1073" s="7" t="str" cm="1">
        <f t="array" ref="B1073">ProcessN2(S1073,A1073,C1073)</f>
        <v>SP00451</v>
      </c>
      <c r="C1073" s="7">
        <v>150</v>
      </c>
      <c r="D1073" s="52" t="str">
        <f t="shared" si="128"/>
        <v>Equestro csere bárányszőr hasvédős hevederhez</v>
      </c>
      <c r="E1073" s="52" t="s">
        <v>2841</v>
      </c>
      <c r="F1073" s="52" t="str">
        <f t="shared" si="129"/>
        <v>Replacement for synthetic sheepskin girth</v>
      </c>
      <c r="G1073" s="52" t="s">
        <v>2966</v>
      </c>
      <c r="H1073" s="116" t="str">
        <f t="shared" si="130"/>
        <v>Equestro</v>
      </c>
      <c r="I1073" s="35" t="s">
        <v>3000</v>
      </c>
      <c r="J1073" s="53" t="str">
        <f t="shared" si="131"/>
        <v>Lófelszerelés</v>
      </c>
      <c r="K1073" s="53" t="s">
        <v>3007</v>
      </c>
      <c r="L1073" s="53" t="str">
        <f t="shared" si="132"/>
        <v>Nyereg és tartozékai</v>
      </c>
      <c r="M1073" s="53" t="s">
        <v>3008</v>
      </c>
      <c r="N1073" s="35" t="str">
        <f t="shared" si="133"/>
        <v>Heveder</v>
      </c>
      <c r="O1073" s="35" t="s">
        <v>3009</v>
      </c>
      <c r="P1073" s="82" t="str">
        <f t="shared" si="134"/>
        <v>Heveder kiegészítők</v>
      </c>
      <c r="Q1073" s="82" t="s">
        <v>3013</v>
      </c>
      <c r="R1073" s="55" t="s">
        <v>3194</v>
      </c>
      <c r="S1073" s="35" t="s">
        <v>2343</v>
      </c>
      <c r="T1073" s="34">
        <v>0</v>
      </c>
      <c r="U1073" s="35">
        <v>109</v>
      </c>
      <c r="V1073" s="1" t="s">
        <v>2603</v>
      </c>
      <c r="W1073" s="55">
        <v>0.2</v>
      </c>
      <c r="X1073" s="35" t="str">
        <f>IFERROR(
    IF(ISNUMBER(MATCH(TRIM(CLEAN(SUBSTITUTE(SUBSTITUTE(Y1073, CHAR(13), ""), CHAR(10), " "))), sizeList!A:A, 0)),
        INDEX(sizeList!B:B, MATCH(TRIM(CLEAN(SUBSTITUTE(SUBSTITUTE(Y1073, CHAR(13), ""), CHAR(10), " "))), sizeList!A:A, 0)),
        IF(ISNUMBER(MATCH(Y1073, sizeList!A:A, 0)),
            INDEX(sizeList!B:B, MATCH(Y1073, sizeList!A:A, 0)),
            IF(ISNUMBER(MATCH(TRIM(CLEAN(SUBSTITUTE(SUBSTITUTE(Y1073, CHAR(13), ""), CHAR(10), " "))), sizeList!B:B, 0)),
                INDEX(sizeList!B:B, MATCH(TRIM(CLEAN(SUBSTITUTE(SUBSTITUTE(Y1073, CHAR(13), ""), CHAR(10), " "))), sizeList!B:B, 0)),
                IF(ISNUMBER(MATCH(Y1073, sizeList!B:B, 0)),
                    INDEX(sizeList!B:B, MATCH(Y1073, sizeList!B:B, 0)),
                    "")
            )
        )
    ),
    ""
)</f>
        <v>150 cm</v>
      </c>
      <c r="Y1073" s="35" t="s">
        <v>846</v>
      </c>
      <c r="Z1073" s="35"/>
      <c r="AA1073" s="117" t="str">
        <f t="shared" si="135"/>
        <v/>
      </c>
      <c r="AB1073" s="7" t="str">
        <f>IF(AA1073="", "", IFERROR(VLOOKUP(AA1073, colorList!A:B,2,FALSE),""))</f>
        <v/>
      </c>
      <c r="AC1073" s="7" t="str">
        <f>IF(Z1073="", "", IFERROR(VLOOKUP(Z1073, colorList!A:B,2,FALSE),""))</f>
        <v/>
      </c>
      <c r="AD1073" s="7"/>
    </row>
    <row r="1074" spans="1:30" ht="60" customHeight="1" x14ac:dyDescent="0.25">
      <c r="A1074" s="53" t="s">
        <v>910</v>
      </c>
      <c r="B1074" s="7" t="str" cm="1">
        <f t="array" ref="B1074">ProcessN2(S1074,A1074,C1074)</f>
        <v>VA00114_BG</v>
      </c>
      <c r="C1074" s="7" t="s">
        <v>1189</v>
      </c>
      <c r="D1074" s="52" t="str">
        <f t="shared" si="128"/>
        <v>Compositi Polimer Reflex kengyel</v>
      </c>
      <c r="E1074" s="52" t="s">
        <v>2803</v>
      </c>
      <c r="F1074" s="52" t="str">
        <f t="shared" si="129"/>
        <v>POLYMER STIRRUPS REFLEX MODEL</v>
      </c>
      <c r="G1074" s="52" t="s">
        <v>2926</v>
      </c>
      <c r="H1074" s="116" t="str">
        <f t="shared" si="130"/>
        <v>Compositi</v>
      </c>
      <c r="I1074" s="35" t="s">
        <v>3001</v>
      </c>
      <c r="J1074" s="53" t="str">
        <f t="shared" si="131"/>
        <v>Lófelszerelés</v>
      </c>
      <c r="K1074" s="53" t="s">
        <v>3007</v>
      </c>
      <c r="L1074" s="35" t="str">
        <f t="shared" si="132"/>
        <v>Nyereg és tartozékai</v>
      </c>
      <c r="M1074" s="35" t="s">
        <v>3008</v>
      </c>
      <c r="N1074" s="35" t="str">
        <f t="shared" si="133"/>
        <v>Kengyel</v>
      </c>
      <c r="O1074" s="35" t="s">
        <v>3018</v>
      </c>
      <c r="P1074" s="88" t="str">
        <f t="shared" si="134"/>
        <v/>
      </c>
      <c r="Q1074" s="88"/>
      <c r="R1074" s="50" t="s">
        <v>3156</v>
      </c>
      <c r="S1074" s="35" t="s">
        <v>1881</v>
      </c>
      <c r="T1074" s="34">
        <v>0</v>
      </c>
      <c r="U1074" s="35">
        <v>43.5</v>
      </c>
      <c r="V1074" s="1" t="s">
        <v>2603</v>
      </c>
      <c r="W1074" s="50">
        <v>0.3</v>
      </c>
      <c r="X1074" s="35" t="str">
        <f>IFERROR(
    IF(ISNUMBER(MATCH(TRIM(CLEAN(SUBSTITUTE(SUBSTITUTE(Y1074, CHAR(13), ""), CHAR(10), " "))), sizeList!A:A, 0)),
        INDEX(sizeList!B:B, MATCH(TRIM(CLEAN(SUBSTITUTE(SUBSTITUTE(Y1074, CHAR(13), ""), CHAR(10), " "))), sizeList!A:A, 0)),
        IF(ISNUMBER(MATCH(Y1074, sizeList!A:A, 0)),
            INDEX(sizeList!B:B, MATCH(Y1074, sizeList!A:A, 0)),
            IF(ISNUMBER(MATCH(TRIM(CLEAN(SUBSTITUTE(SUBSTITUTE(Y1074, CHAR(13), ""), CHAR(10), " "))), sizeList!B:B, 0)),
                INDEX(sizeList!B:B, MATCH(TRIM(CLEAN(SUBSTITUTE(SUBSTITUTE(Y1074, CHAR(13), ""), CHAR(10), " "))), sizeList!B:B, 0)),
                IF(ISNUMBER(MATCH(Y1074, sizeList!B:B, 0)),
                    INDEX(sizeList!B:B, MATCH(Y1074, sizeList!B:B, 0)),
                    "")
            )
        )
    ),
    ""
)</f>
        <v/>
      </c>
      <c r="Y1074" s="35"/>
      <c r="Z1074" s="35" t="s">
        <v>2644</v>
      </c>
      <c r="AA1074" s="117" t="str">
        <f t="shared" si="135"/>
        <v>BURGUNDY</v>
      </c>
      <c r="AB1074" s="7" t="str">
        <f>IF(AA1074="", "", IFERROR(VLOOKUP(AA1074, colorList!A:B,2,FALSE),""))</f>
        <v>bordó</v>
      </c>
      <c r="AC1074" s="7" t="str">
        <f>IF(Z1074="", "", IFERROR(VLOOKUP(Z1074, colorList!A:B,2,FALSE),""))</f>
        <v>bordó</v>
      </c>
      <c r="AD1074" s="7"/>
    </row>
    <row r="1075" spans="1:30" ht="60" customHeight="1" x14ac:dyDescent="0.25">
      <c r="A1075" s="47" t="s">
        <v>910</v>
      </c>
      <c r="B1075" s="7" t="str" cm="1">
        <f t="array" ref="B1075">ProcessN2(S1075,A1075,C1075)</f>
        <v>VA00114_BK</v>
      </c>
      <c r="C1075" s="7" t="s">
        <v>1169</v>
      </c>
      <c r="D1075" s="49" t="str">
        <f t="shared" si="128"/>
        <v>Compositi Polimer Reflex kengyel</v>
      </c>
      <c r="E1075" s="49" t="s">
        <v>2803</v>
      </c>
      <c r="F1075" s="52" t="str">
        <f t="shared" si="129"/>
        <v>POLYMER STIRRUPS REFLEX MODEL</v>
      </c>
      <c r="G1075" s="49" t="s">
        <v>2926</v>
      </c>
      <c r="H1075" s="116" t="str">
        <f t="shared" si="130"/>
        <v>Compositi</v>
      </c>
      <c r="I1075" s="34" t="s">
        <v>3001</v>
      </c>
      <c r="J1075" s="47" t="str">
        <f t="shared" si="131"/>
        <v>Lófelszerelés</v>
      </c>
      <c r="K1075" s="47" t="s">
        <v>3007</v>
      </c>
      <c r="L1075" s="34" t="str">
        <f t="shared" si="132"/>
        <v>Nyereg és tartozékai</v>
      </c>
      <c r="M1075" s="34" t="s">
        <v>3008</v>
      </c>
      <c r="N1075" s="35" t="str">
        <f t="shared" si="133"/>
        <v>Kengyel</v>
      </c>
      <c r="O1075" s="35" t="s">
        <v>3018</v>
      </c>
      <c r="P1075" s="89" t="str">
        <f t="shared" si="134"/>
        <v/>
      </c>
      <c r="Q1075" s="89"/>
      <c r="R1075" s="54" t="s">
        <v>3156</v>
      </c>
      <c r="S1075" s="34" t="s">
        <v>1882</v>
      </c>
      <c r="T1075" s="34">
        <v>0</v>
      </c>
      <c r="U1075" s="34">
        <v>43.5</v>
      </c>
      <c r="V1075" s="1" t="s">
        <v>2603</v>
      </c>
      <c r="W1075" s="50">
        <v>0.3</v>
      </c>
      <c r="X1075" s="34" t="str">
        <f>IFERROR(
    IF(ISNUMBER(MATCH(TRIM(CLEAN(SUBSTITUTE(SUBSTITUTE(Y1075, CHAR(13), ""), CHAR(10), " "))), sizeList!A:A, 0)),
        INDEX(sizeList!B:B, MATCH(TRIM(CLEAN(SUBSTITUTE(SUBSTITUTE(Y1075, CHAR(13), ""), CHAR(10), " "))), sizeList!A:A, 0)),
        IF(ISNUMBER(MATCH(Y1075, sizeList!A:A, 0)),
            INDEX(sizeList!B:B, MATCH(Y1075, sizeList!A:A, 0)),
            IF(ISNUMBER(MATCH(TRIM(CLEAN(SUBSTITUTE(SUBSTITUTE(Y1075, CHAR(13), ""), CHAR(10), " "))), sizeList!B:B, 0)),
                INDEX(sizeList!B:B, MATCH(TRIM(CLEAN(SUBSTITUTE(SUBSTITUTE(Y1075, CHAR(13), ""), CHAR(10), " "))), sizeList!B:B, 0)),
                IF(ISNUMBER(MATCH(Y1075, sizeList!B:B, 0)),
                    INDEX(sizeList!B:B, MATCH(Y1075, sizeList!B:B, 0)),
                    "")
            )
        )
    ),
    ""
)</f>
        <v/>
      </c>
      <c r="Y1075" s="34"/>
      <c r="Z1075" s="34" t="s">
        <v>2604</v>
      </c>
      <c r="AA1075" s="117" t="str">
        <f t="shared" si="135"/>
        <v>BLACK</v>
      </c>
      <c r="AB1075" s="7" t="str">
        <f>IF(AA1075="", "", IFERROR(VLOOKUP(AA1075, colorList!A:B,2,FALSE),""))</f>
        <v>fekete</v>
      </c>
      <c r="AC1075" s="7" t="str">
        <f>IF(Z1075="", "", IFERROR(VLOOKUP(Z1075, colorList!A:B,2,FALSE),""))</f>
        <v>fekete</v>
      </c>
      <c r="AD1075" s="7"/>
    </row>
    <row r="1076" spans="1:30" ht="60" customHeight="1" x14ac:dyDescent="0.25">
      <c r="A1076" s="53" t="s">
        <v>910</v>
      </c>
      <c r="B1076" s="7" t="str" cm="1">
        <f t="array" ref="B1076">ProcessN2(S1076,A1076,C1076)</f>
        <v>VA00114_BN</v>
      </c>
      <c r="C1076" s="7" t="s">
        <v>1190</v>
      </c>
      <c r="D1076" s="52" t="str">
        <f t="shared" si="128"/>
        <v>Compositi Polimer Reflex kengyel</v>
      </c>
      <c r="E1076" s="52" t="s">
        <v>2803</v>
      </c>
      <c r="F1076" s="52" t="str">
        <f t="shared" si="129"/>
        <v>POLYMER STIRRUPS REFLEX MODEL</v>
      </c>
      <c r="G1076" s="52" t="s">
        <v>2926</v>
      </c>
      <c r="H1076" s="116" t="str">
        <f t="shared" si="130"/>
        <v>Compositi</v>
      </c>
      <c r="I1076" s="35" t="s">
        <v>3001</v>
      </c>
      <c r="J1076" s="53" t="str">
        <f t="shared" si="131"/>
        <v>Lófelszerelés</v>
      </c>
      <c r="K1076" s="53" t="s">
        <v>3007</v>
      </c>
      <c r="L1076" s="35" t="str">
        <f t="shared" si="132"/>
        <v>Nyereg és tartozékai</v>
      </c>
      <c r="M1076" s="35" t="s">
        <v>3008</v>
      </c>
      <c r="N1076" s="35" t="str">
        <f t="shared" si="133"/>
        <v>Kengyel</v>
      </c>
      <c r="O1076" s="35" t="s">
        <v>3018</v>
      </c>
      <c r="P1076" s="88" t="str">
        <f t="shared" si="134"/>
        <v/>
      </c>
      <c r="Q1076" s="88"/>
      <c r="R1076" s="50" t="s">
        <v>3156</v>
      </c>
      <c r="S1076" s="35" t="s">
        <v>1883</v>
      </c>
      <c r="T1076" s="34">
        <v>0</v>
      </c>
      <c r="U1076" s="35">
        <v>43.5</v>
      </c>
      <c r="V1076" s="1" t="s">
        <v>2603</v>
      </c>
      <c r="W1076" s="50">
        <v>0.3</v>
      </c>
      <c r="X1076" s="35" t="str">
        <f>IFERROR(
    IF(ISNUMBER(MATCH(TRIM(CLEAN(SUBSTITUTE(SUBSTITUTE(Y1076, CHAR(13), ""), CHAR(10), " "))), sizeList!A:A, 0)),
        INDEX(sizeList!B:B, MATCH(TRIM(CLEAN(SUBSTITUTE(SUBSTITUTE(Y1076, CHAR(13), ""), CHAR(10), " "))), sizeList!A:A, 0)),
        IF(ISNUMBER(MATCH(Y1076, sizeList!A:A, 0)),
            INDEX(sizeList!B:B, MATCH(Y1076, sizeList!A:A, 0)),
            IF(ISNUMBER(MATCH(TRIM(CLEAN(SUBSTITUTE(SUBSTITUTE(Y1076, CHAR(13), ""), CHAR(10), " "))), sizeList!B:B, 0)),
                INDEX(sizeList!B:B, MATCH(TRIM(CLEAN(SUBSTITUTE(SUBSTITUTE(Y1076, CHAR(13), ""), CHAR(10), " "))), sizeList!B:B, 0)),
                IF(ISNUMBER(MATCH(Y1076, sizeList!B:B, 0)),
                    INDEX(sizeList!B:B, MATCH(Y1076, sizeList!B:B, 0)),
                    "")
            )
        )
    ),
    ""
)</f>
        <v/>
      </c>
      <c r="Y1076" s="35"/>
      <c r="Z1076" s="35" t="s">
        <v>2609</v>
      </c>
      <c r="AA1076" s="117" t="str">
        <f t="shared" si="135"/>
        <v>BROWN</v>
      </c>
      <c r="AB1076" s="7" t="str">
        <f>IF(AA1076="", "", IFERROR(VLOOKUP(AA1076, colorList!A:B,2,FALSE),""))</f>
        <v>barna</v>
      </c>
      <c r="AC1076" s="7" t="str">
        <f>IF(Z1076="", "", IFERROR(VLOOKUP(Z1076, colorList!A:B,2,FALSE),""))</f>
        <v>barna</v>
      </c>
      <c r="AD1076" s="7"/>
    </row>
    <row r="1077" spans="1:30" ht="60" customHeight="1" x14ac:dyDescent="0.25">
      <c r="A1077" s="90" t="s">
        <v>910</v>
      </c>
      <c r="B1077" s="7" t="str" cm="1">
        <f t="array" ref="B1077">ProcessN2(S1077,A1077,C1077)</f>
        <v>VA00114_DGY</v>
      </c>
      <c r="C1077" s="7" t="s">
        <v>1191</v>
      </c>
      <c r="D1077" s="91" t="str">
        <f t="shared" si="128"/>
        <v>Compositi Polimer Reflex kengyel</v>
      </c>
      <c r="E1077" s="91" t="s">
        <v>2803</v>
      </c>
      <c r="F1077" s="52" t="str">
        <f t="shared" si="129"/>
        <v>POLYMER STIRRUPS REFLEX MODEL</v>
      </c>
      <c r="G1077" s="91" t="s">
        <v>2926</v>
      </c>
      <c r="H1077" s="116" t="str">
        <f t="shared" si="130"/>
        <v>Compositi</v>
      </c>
      <c r="I1077" s="42" t="s">
        <v>3001</v>
      </c>
      <c r="J1077" s="90" t="str">
        <f t="shared" si="131"/>
        <v>Lófelszerelés</v>
      </c>
      <c r="K1077" s="90" t="s">
        <v>3007</v>
      </c>
      <c r="L1077" s="42" t="str">
        <f t="shared" si="132"/>
        <v>Nyereg és tartozékai</v>
      </c>
      <c r="M1077" s="42" t="s">
        <v>3008</v>
      </c>
      <c r="N1077" s="35" t="str">
        <f t="shared" si="133"/>
        <v>Kengyel</v>
      </c>
      <c r="O1077" s="35" t="s">
        <v>3018</v>
      </c>
      <c r="P1077" s="92" t="str">
        <f t="shared" si="134"/>
        <v/>
      </c>
      <c r="Q1077" s="92"/>
      <c r="R1077" s="54" t="s">
        <v>3156</v>
      </c>
      <c r="S1077" s="42" t="s">
        <v>1884</v>
      </c>
      <c r="T1077" s="34">
        <v>0</v>
      </c>
      <c r="U1077" s="42">
        <v>43.5</v>
      </c>
      <c r="V1077" s="1" t="s">
        <v>2603</v>
      </c>
      <c r="W1077" s="50">
        <v>0.3</v>
      </c>
      <c r="X1077" s="42" t="str">
        <f>IFERROR(
    IF(ISNUMBER(MATCH(TRIM(CLEAN(SUBSTITUTE(SUBSTITUTE(Y1077, CHAR(13), ""), CHAR(10), " "))), sizeList!A:A, 0)),
        INDEX(sizeList!B:B, MATCH(TRIM(CLEAN(SUBSTITUTE(SUBSTITUTE(Y1077, CHAR(13), ""), CHAR(10), " "))), sizeList!A:A, 0)),
        IF(ISNUMBER(MATCH(Y1077, sizeList!A:A, 0)),
            INDEX(sizeList!B:B, MATCH(Y1077, sizeList!A:A, 0)),
            IF(ISNUMBER(MATCH(TRIM(CLEAN(SUBSTITUTE(SUBSTITUTE(Y1077, CHAR(13), ""), CHAR(10), " "))), sizeList!B:B, 0)),
                INDEX(sizeList!B:B, MATCH(TRIM(CLEAN(SUBSTITUTE(SUBSTITUTE(Y1077, CHAR(13), ""), CHAR(10), " "))), sizeList!B:B, 0)),
                IF(ISNUMBER(MATCH(Y1077, sizeList!B:B, 0)),
                    INDEX(sizeList!B:B, MATCH(Y1077, sizeList!B:B, 0)),
                    "")
            )
        )
    ),
    ""
)</f>
        <v/>
      </c>
      <c r="Y1077" s="42"/>
      <c r="Z1077" s="42" t="s">
        <v>2645</v>
      </c>
      <c r="AA1077" s="117" t="str">
        <f t="shared" si="135"/>
        <v>DARK GREY</v>
      </c>
      <c r="AB1077" s="7" t="str">
        <f>IF(AA1077="", "", IFERROR(VLOOKUP(AA1077, colorList!A:B,2,FALSE),""))</f>
        <v>sötétszürke</v>
      </c>
      <c r="AC1077" s="7" t="str">
        <f>IF(Z1077="", "", IFERROR(VLOOKUP(Z1077, colorList!A:B,2,FALSE),""))</f>
        <v>sötétszürke</v>
      </c>
      <c r="AD1077" s="7"/>
    </row>
    <row r="1078" spans="1:30" ht="60" customHeight="1" x14ac:dyDescent="0.25">
      <c r="A1078" s="53" t="s">
        <v>910</v>
      </c>
      <c r="B1078" s="7" t="str" cm="1">
        <f t="array" ref="B1078">ProcessN2(S1078,A1078,C1078)</f>
        <v>VA00114_GR</v>
      </c>
      <c r="C1078" s="7" t="s">
        <v>1192</v>
      </c>
      <c r="D1078" s="52" t="str">
        <f t="shared" si="128"/>
        <v>Compositi Polimer Reflex kengyel</v>
      </c>
      <c r="E1078" s="52" t="s">
        <v>2803</v>
      </c>
      <c r="F1078" s="52" t="str">
        <f t="shared" si="129"/>
        <v>POLYMER STIRRUPS REFLEX MODEL</v>
      </c>
      <c r="G1078" s="52" t="s">
        <v>2926</v>
      </c>
      <c r="H1078" s="116" t="str">
        <f t="shared" si="130"/>
        <v>Compositi</v>
      </c>
      <c r="I1078" s="35" t="s">
        <v>3001</v>
      </c>
      <c r="J1078" s="53" t="str">
        <f t="shared" si="131"/>
        <v>Lófelszerelés</v>
      </c>
      <c r="K1078" s="53" t="s">
        <v>3007</v>
      </c>
      <c r="L1078" s="35" t="str">
        <f t="shared" si="132"/>
        <v>Nyereg és tartozékai</v>
      </c>
      <c r="M1078" s="35" t="s">
        <v>3008</v>
      </c>
      <c r="N1078" s="35" t="str">
        <f t="shared" si="133"/>
        <v>Kengyel</v>
      </c>
      <c r="O1078" s="35" t="s">
        <v>3018</v>
      </c>
      <c r="P1078" s="88" t="str">
        <f t="shared" si="134"/>
        <v/>
      </c>
      <c r="Q1078" s="88"/>
      <c r="R1078" s="50" t="s">
        <v>3156</v>
      </c>
      <c r="S1078" s="35" t="s">
        <v>1885</v>
      </c>
      <c r="T1078" s="34">
        <v>0</v>
      </c>
      <c r="U1078" s="35">
        <v>43.5</v>
      </c>
      <c r="V1078" s="1" t="s">
        <v>2603</v>
      </c>
      <c r="W1078" s="50">
        <v>0.3</v>
      </c>
      <c r="X1078" s="35" t="str">
        <f>IFERROR(
    IF(ISNUMBER(MATCH(TRIM(CLEAN(SUBSTITUTE(SUBSTITUTE(Y1078, CHAR(13), ""), CHAR(10), " "))), sizeList!A:A, 0)),
        INDEX(sizeList!B:B, MATCH(TRIM(CLEAN(SUBSTITUTE(SUBSTITUTE(Y1078, CHAR(13), ""), CHAR(10), " "))), sizeList!A:A, 0)),
        IF(ISNUMBER(MATCH(Y1078, sizeList!A:A, 0)),
            INDEX(sizeList!B:B, MATCH(Y1078, sizeList!A:A, 0)),
            IF(ISNUMBER(MATCH(TRIM(CLEAN(SUBSTITUTE(SUBSTITUTE(Y1078, CHAR(13), ""), CHAR(10), " "))), sizeList!B:B, 0)),
                INDEX(sizeList!B:B, MATCH(TRIM(CLEAN(SUBSTITUTE(SUBSTITUTE(Y1078, CHAR(13), ""), CHAR(10), " "))), sizeList!B:B, 0)),
                IF(ISNUMBER(MATCH(Y1078, sizeList!B:B, 0)),
                    INDEX(sizeList!B:B, MATCH(Y1078, sizeList!B:B, 0)),
                    "")
            )
        )
    ),
    ""
)</f>
        <v/>
      </c>
      <c r="Y1078" s="35"/>
      <c r="Z1078" s="35" t="s">
        <v>2646</v>
      </c>
      <c r="AA1078" s="117" t="str">
        <f t="shared" si="135"/>
        <v>GREEN</v>
      </c>
      <c r="AB1078" s="7" t="str">
        <f>IF(AA1078="", "", IFERROR(VLOOKUP(AA1078, colorList!A:B,2,FALSE),""))</f>
        <v>zöld</v>
      </c>
      <c r="AC1078" s="7" t="str">
        <f>IF(Z1078="", "", IFERROR(VLOOKUP(Z1078, colorList!A:B,2,FALSE),""))</f>
        <v>zöld</v>
      </c>
      <c r="AD1078" s="7"/>
    </row>
    <row r="1079" spans="1:30" ht="60" customHeight="1" x14ac:dyDescent="0.25">
      <c r="A1079" s="53" t="s">
        <v>910</v>
      </c>
      <c r="B1079" s="7" t="str" cm="1">
        <f t="array" ref="B1079">ProcessN2(S1079,A1079,C1079)</f>
        <v>VA00114_LB</v>
      </c>
      <c r="C1079" s="7" t="s">
        <v>1193</v>
      </c>
      <c r="D1079" s="52" t="str">
        <f t="shared" si="128"/>
        <v>Compositi Polimer Reflex kengyel</v>
      </c>
      <c r="E1079" s="52" t="s">
        <v>2803</v>
      </c>
      <c r="F1079" s="52" t="str">
        <f t="shared" si="129"/>
        <v>POLYMER STIRRUPS REFLEX MODEL</v>
      </c>
      <c r="G1079" s="52" t="s">
        <v>2926</v>
      </c>
      <c r="H1079" s="116" t="str">
        <f t="shared" si="130"/>
        <v>Compositi</v>
      </c>
      <c r="I1079" s="35" t="s">
        <v>3001</v>
      </c>
      <c r="J1079" s="53" t="str">
        <f t="shared" si="131"/>
        <v>Lófelszerelés</v>
      </c>
      <c r="K1079" s="53" t="s">
        <v>3007</v>
      </c>
      <c r="L1079" s="35" t="str">
        <f t="shared" si="132"/>
        <v>Nyereg és tartozékai</v>
      </c>
      <c r="M1079" s="35" t="s">
        <v>3008</v>
      </c>
      <c r="N1079" s="35" t="str">
        <f t="shared" si="133"/>
        <v>Kengyel</v>
      </c>
      <c r="O1079" s="35" t="s">
        <v>3018</v>
      </c>
      <c r="P1079" s="88" t="str">
        <f t="shared" si="134"/>
        <v/>
      </c>
      <c r="Q1079" s="88"/>
      <c r="R1079" s="50" t="s">
        <v>3156</v>
      </c>
      <c r="S1079" s="35" t="s">
        <v>1886</v>
      </c>
      <c r="T1079" s="34">
        <v>0</v>
      </c>
      <c r="U1079" s="35">
        <v>43.5</v>
      </c>
      <c r="V1079" s="1" t="s">
        <v>2603</v>
      </c>
      <c r="W1079" s="50">
        <v>0.3</v>
      </c>
      <c r="X1079" s="35" t="str">
        <f>IFERROR(
    IF(ISNUMBER(MATCH(TRIM(CLEAN(SUBSTITUTE(SUBSTITUTE(Y1079, CHAR(13), ""), CHAR(10), " "))), sizeList!A:A, 0)),
        INDEX(sizeList!B:B, MATCH(TRIM(CLEAN(SUBSTITUTE(SUBSTITUTE(Y1079, CHAR(13), ""), CHAR(10), " "))), sizeList!A:A, 0)),
        IF(ISNUMBER(MATCH(Y1079, sizeList!A:A, 0)),
            INDEX(sizeList!B:B, MATCH(Y1079, sizeList!A:A, 0)),
            IF(ISNUMBER(MATCH(TRIM(CLEAN(SUBSTITUTE(SUBSTITUTE(Y1079, CHAR(13), ""), CHAR(10), " "))), sizeList!B:B, 0)),
                INDEX(sizeList!B:B, MATCH(TRIM(CLEAN(SUBSTITUTE(SUBSTITUTE(Y1079, CHAR(13), ""), CHAR(10), " "))), sizeList!B:B, 0)),
                IF(ISNUMBER(MATCH(Y1079, sizeList!B:B, 0)),
                    INDEX(sizeList!B:B, MATCH(Y1079, sizeList!B:B, 0)),
                    "")
            )
        )
    ),
    ""
)</f>
        <v/>
      </c>
      <c r="Y1079" s="35"/>
      <c r="Z1079" s="35" t="s">
        <v>2647</v>
      </c>
      <c r="AA1079" s="117" t="str">
        <f t="shared" si="135"/>
        <v>LIGHT BLUE</v>
      </c>
      <c r="AB1079" s="7" t="str">
        <f>IF(AA1079="", "", IFERROR(VLOOKUP(AA1079, colorList!A:B,2,FALSE),""))</f>
        <v>világos kék</v>
      </c>
      <c r="AC1079" s="7" t="str">
        <f>IF(Z1079="", "", IFERROR(VLOOKUP(Z1079, colorList!A:B,2,FALSE),""))</f>
        <v>világos kék</v>
      </c>
      <c r="AD1079" s="7"/>
    </row>
    <row r="1080" spans="1:30" ht="60" customHeight="1" x14ac:dyDescent="0.25">
      <c r="A1080" s="53" t="s">
        <v>910</v>
      </c>
      <c r="B1080" s="7" t="str" cm="1">
        <f t="array" ref="B1080">ProcessN2(S1080,A1080,C1080)</f>
        <v>VA00114_LIM</v>
      </c>
      <c r="C1080" s="7" t="s">
        <v>1194</v>
      </c>
      <c r="D1080" s="52" t="str">
        <f t="shared" si="128"/>
        <v>Compositi Polimer Reflex kengyel</v>
      </c>
      <c r="E1080" s="52" t="s">
        <v>2803</v>
      </c>
      <c r="F1080" s="52" t="str">
        <f t="shared" si="129"/>
        <v>POLYMER STIRRUPS REFLEX MODEL</v>
      </c>
      <c r="G1080" s="52" t="s">
        <v>2926</v>
      </c>
      <c r="H1080" s="116" t="str">
        <f t="shared" si="130"/>
        <v>Compositi</v>
      </c>
      <c r="I1080" s="35" t="s">
        <v>3001</v>
      </c>
      <c r="J1080" s="53" t="str">
        <f t="shared" si="131"/>
        <v>Lófelszerelés</v>
      </c>
      <c r="K1080" s="53" t="s">
        <v>3007</v>
      </c>
      <c r="L1080" s="35" t="str">
        <f t="shared" si="132"/>
        <v>Nyereg és tartozékai</v>
      </c>
      <c r="M1080" s="35" t="s">
        <v>3008</v>
      </c>
      <c r="N1080" s="35" t="str">
        <f t="shared" si="133"/>
        <v>Kengyel</v>
      </c>
      <c r="O1080" s="35" t="s">
        <v>3018</v>
      </c>
      <c r="P1080" s="35" t="str">
        <f t="shared" si="134"/>
        <v/>
      </c>
      <c r="Q1080" s="35"/>
      <c r="R1080" s="93" t="s">
        <v>3156</v>
      </c>
      <c r="S1080" s="35" t="s">
        <v>1887</v>
      </c>
      <c r="T1080" s="34">
        <v>0</v>
      </c>
      <c r="U1080" s="35">
        <v>43.5</v>
      </c>
      <c r="V1080" s="1" t="s">
        <v>2603</v>
      </c>
      <c r="W1080" s="50">
        <v>0.3</v>
      </c>
      <c r="X1080" s="35" t="str">
        <f>IFERROR(
    IF(ISNUMBER(MATCH(TRIM(CLEAN(SUBSTITUTE(SUBSTITUTE(Y1080, CHAR(13), ""), CHAR(10), " "))), sizeList!A:A, 0)),
        INDEX(sizeList!B:B, MATCH(TRIM(CLEAN(SUBSTITUTE(SUBSTITUTE(Y1080, CHAR(13), ""), CHAR(10), " "))), sizeList!A:A, 0)),
        IF(ISNUMBER(MATCH(Y1080, sizeList!A:A, 0)),
            INDEX(sizeList!B:B, MATCH(Y1080, sizeList!A:A, 0)),
            IF(ISNUMBER(MATCH(TRIM(CLEAN(SUBSTITUTE(SUBSTITUTE(Y1080, CHAR(13), ""), CHAR(10), " "))), sizeList!B:B, 0)),
                INDEX(sizeList!B:B, MATCH(TRIM(CLEAN(SUBSTITUTE(SUBSTITUTE(Y1080, CHAR(13), ""), CHAR(10), " "))), sizeList!B:B, 0)),
                IF(ISNUMBER(MATCH(Y1080, sizeList!B:B, 0)),
                    INDEX(sizeList!B:B, MATCH(Y1080, sizeList!B:B, 0)),
                    "")
            )
        )
    ),
    ""
)</f>
        <v/>
      </c>
      <c r="Y1080" s="35"/>
      <c r="Z1080" s="35" t="s">
        <v>2648</v>
      </c>
      <c r="AA1080" s="117" t="str">
        <f t="shared" si="135"/>
        <v>LIME</v>
      </c>
      <c r="AB1080" s="7" t="str">
        <f>IF(AA1080="", "", IFERROR(VLOOKUP(AA1080, colorList!A:B,2,FALSE),""))</f>
        <v>lime</v>
      </c>
      <c r="AC1080" s="7" t="str">
        <f>IF(Z1080="", "", IFERROR(VLOOKUP(Z1080, colorList!A:B,2,FALSE),""))</f>
        <v>lime</v>
      </c>
      <c r="AD1080" s="7"/>
    </row>
    <row r="1081" spans="1:30" ht="60" customHeight="1" x14ac:dyDescent="0.25">
      <c r="A1081" s="53" t="s">
        <v>910</v>
      </c>
      <c r="B1081" s="7" t="str" cm="1">
        <f t="array" ref="B1081">ProcessN2(S1081,A1081,C1081)</f>
        <v>VA00114_OR</v>
      </c>
      <c r="C1081" s="7" t="s">
        <v>1195</v>
      </c>
      <c r="D1081" s="52" t="str">
        <f t="shared" si="128"/>
        <v>Compositi Polimer Reflex kengyel</v>
      </c>
      <c r="E1081" s="52" t="s">
        <v>2803</v>
      </c>
      <c r="F1081" s="52" t="str">
        <f t="shared" si="129"/>
        <v>POLYMER STIRRUPS REFLEX MODEL</v>
      </c>
      <c r="G1081" s="52" t="s">
        <v>2926</v>
      </c>
      <c r="H1081" s="116" t="str">
        <f t="shared" si="130"/>
        <v>Compositi</v>
      </c>
      <c r="I1081" s="35" t="s">
        <v>3001</v>
      </c>
      <c r="J1081" s="53" t="str">
        <f t="shared" si="131"/>
        <v>Lófelszerelés</v>
      </c>
      <c r="K1081" s="53" t="s">
        <v>3007</v>
      </c>
      <c r="L1081" s="35" t="str">
        <f t="shared" si="132"/>
        <v>Nyereg és tartozékai</v>
      </c>
      <c r="M1081" s="35" t="s">
        <v>3008</v>
      </c>
      <c r="N1081" s="35" t="str">
        <f t="shared" si="133"/>
        <v>Kengyel</v>
      </c>
      <c r="O1081" s="35" t="s">
        <v>3018</v>
      </c>
      <c r="P1081" s="88" t="str">
        <f t="shared" si="134"/>
        <v/>
      </c>
      <c r="Q1081" s="88"/>
      <c r="R1081" s="93" t="s">
        <v>3156</v>
      </c>
      <c r="S1081" s="35" t="s">
        <v>1888</v>
      </c>
      <c r="T1081" s="34">
        <v>0</v>
      </c>
      <c r="U1081" s="35">
        <v>43.5</v>
      </c>
      <c r="V1081" s="1" t="s">
        <v>2603</v>
      </c>
      <c r="W1081" s="50">
        <v>0.3</v>
      </c>
      <c r="X1081" s="35" t="str">
        <f>IFERROR(
    IF(ISNUMBER(MATCH(TRIM(CLEAN(SUBSTITUTE(SUBSTITUTE(Y1081, CHAR(13), ""), CHAR(10), " "))), sizeList!A:A, 0)),
        INDEX(sizeList!B:B, MATCH(TRIM(CLEAN(SUBSTITUTE(SUBSTITUTE(Y1081, CHAR(13), ""), CHAR(10), " "))), sizeList!A:A, 0)),
        IF(ISNUMBER(MATCH(Y1081, sizeList!A:A, 0)),
            INDEX(sizeList!B:B, MATCH(Y1081, sizeList!A:A, 0)),
            IF(ISNUMBER(MATCH(TRIM(CLEAN(SUBSTITUTE(SUBSTITUTE(Y1081, CHAR(13), ""), CHAR(10), " "))), sizeList!B:B, 0)),
                INDEX(sizeList!B:B, MATCH(TRIM(CLEAN(SUBSTITUTE(SUBSTITUTE(Y1081, CHAR(13), ""), CHAR(10), " "))), sizeList!B:B, 0)),
                IF(ISNUMBER(MATCH(Y1081, sizeList!B:B, 0)),
                    INDEX(sizeList!B:B, MATCH(Y1081, sizeList!B:B, 0)),
                    "")
            )
        )
    ),
    ""
)</f>
        <v/>
      </c>
      <c r="Y1081" s="35"/>
      <c r="Z1081" s="35" t="s">
        <v>2638</v>
      </c>
      <c r="AA1081" s="117" t="str">
        <f t="shared" si="135"/>
        <v>ORANGE</v>
      </c>
      <c r="AB1081" s="7" t="str">
        <f>IF(AA1081="", "", IFERROR(VLOOKUP(AA1081, colorList!A:B,2,FALSE),""))</f>
        <v>narancssárga</v>
      </c>
      <c r="AC1081" s="7" t="str">
        <f>IF(Z1081="", "", IFERROR(VLOOKUP(Z1081, colorList!A:B,2,FALSE),""))</f>
        <v>narancssárga</v>
      </c>
      <c r="AD1081" s="7"/>
    </row>
    <row r="1082" spans="1:30" ht="60" customHeight="1" x14ac:dyDescent="0.25">
      <c r="A1082" s="53" t="s">
        <v>910</v>
      </c>
      <c r="B1082" s="7" t="str" cm="1">
        <f t="array" ref="B1082">ProcessN2(S1082,A1082,C1082)</f>
        <v>VA00114_PK</v>
      </c>
      <c r="C1082" s="7" t="s">
        <v>1196</v>
      </c>
      <c r="D1082" s="52" t="str">
        <f t="shared" si="128"/>
        <v>Compositi Polimer Reflex kengyel</v>
      </c>
      <c r="E1082" s="52" t="s">
        <v>2803</v>
      </c>
      <c r="F1082" s="52" t="str">
        <f t="shared" si="129"/>
        <v>POLYMER STIRRUPS REFLEX MODEL</v>
      </c>
      <c r="G1082" s="52" t="s">
        <v>2926</v>
      </c>
      <c r="H1082" s="116" t="str">
        <f t="shared" si="130"/>
        <v>Compositi</v>
      </c>
      <c r="I1082" s="35" t="s">
        <v>3001</v>
      </c>
      <c r="J1082" s="53" t="str">
        <f t="shared" si="131"/>
        <v>Lófelszerelés</v>
      </c>
      <c r="K1082" s="53" t="s">
        <v>3007</v>
      </c>
      <c r="L1082" s="35" t="str">
        <f t="shared" si="132"/>
        <v>Nyereg és tartozékai</v>
      </c>
      <c r="M1082" s="35" t="s">
        <v>3008</v>
      </c>
      <c r="N1082" s="35" t="str">
        <f t="shared" si="133"/>
        <v>Kengyel</v>
      </c>
      <c r="O1082" s="35" t="s">
        <v>3018</v>
      </c>
      <c r="P1082" s="88" t="str">
        <f t="shared" si="134"/>
        <v/>
      </c>
      <c r="Q1082" s="88"/>
      <c r="R1082" s="93" t="s">
        <v>3156</v>
      </c>
      <c r="S1082" s="35" t="s">
        <v>1889</v>
      </c>
      <c r="T1082" s="34">
        <v>0</v>
      </c>
      <c r="U1082" s="35">
        <v>43.5</v>
      </c>
      <c r="V1082" s="1" t="s">
        <v>2603</v>
      </c>
      <c r="W1082" s="50">
        <v>0.3</v>
      </c>
      <c r="X1082" s="35" t="str">
        <f>IFERROR(
    IF(ISNUMBER(MATCH(TRIM(CLEAN(SUBSTITUTE(SUBSTITUTE(Y1082, CHAR(13), ""), CHAR(10), " "))), sizeList!A:A, 0)),
        INDEX(sizeList!B:B, MATCH(TRIM(CLEAN(SUBSTITUTE(SUBSTITUTE(Y1082, CHAR(13), ""), CHAR(10), " "))), sizeList!A:A, 0)),
        IF(ISNUMBER(MATCH(Y1082, sizeList!A:A, 0)),
            INDEX(sizeList!B:B, MATCH(Y1082, sizeList!A:A, 0)),
            IF(ISNUMBER(MATCH(TRIM(CLEAN(SUBSTITUTE(SUBSTITUTE(Y1082, CHAR(13), ""), CHAR(10), " "))), sizeList!B:B, 0)),
                INDEX(sizeList!B:B, MATCH(TRIM(CLEAN(SUBSTITUTE(SUBSTITUTE(Y1082, CHAR(13), ""), CHAR(10), " "))), sizeList!B:B, 0)),
                IF(ISNUMBER(MATCH(Y1082, sizeList!B:B, 0)),
                    INDEX(sizeList!B:B, MATCH(Y1082, sizeList!B:B, 0)),
                    "")
            )
        )
    ),
    ""
)</f>
        <v/>
      </c>
      <c r="Y1082" s="35"/>
      <c r="Z1082" s="35" t="s">
        <v>2649</v>
      </c>
      <c r="AA1082" s="117" t="str">
        <f t="shared" si="135"/>
        <v>PINK</v>
      </c>
      <c r="AB1082" s="7" t="str">
        <f>IF(AA1082="", "", IFERROR(VLOOKUP(AA1082, colorList!A:B,2,FALSE),""))</f>
        <v>pink</v>
      </c>
      <c r="AC1082" s="7" t="str">
        <f>IF(Z1082="", "", IFERROR(VLOOKUP(Z1082, colorList!A:B,2,FALSE),""))</f>
        <v>pink</v>
      </c>
      <c r="AD1082" s="7"/>
    </row>
    <row r="1083" spans="1:30" ht="60" customHeight="1" x14ac:dyDescent="0.25">
      <c r="A1083" s="53" t="s">
        <v>910</v>
      </c>
      <c r="B1083" s="7" t="str" cm="1">
        <f t="array" ref="B1083">ProcessN2(S1083,A1083,C1083)</f>
        <v>VA00114_PUR</v>
      </c>
      <c r="C1083" s="7" t="s">
        <v>1197</v>
      </c>
      <c r="D1083" s="52" t="str">
        <f t="shared" si="128"/>
        <v>Compositi Polimer Reflex kengyel</v>
      </c>
      <c r="E1083" s="52" t="s">
        <v>2803</v>
      </c>
      <c r="F1083" s="52" t="str">
        <f t="shared" si="129"/>
        <v>POLYMER STIRRUPS REFLEX MODEL</v>
      </c>
      <c r="G1083" s="52" t="s">
        <v>2926</v>
      </c>
      <c r="H1083" s="116" t="str">
        <f t="shared" si="130"/>
        <v>Compositi</v>
      </c>
      <c r="I1083" s="35" t="s">
        <v>3001</v>
      </c>
      <c r="J1083" s="53" t="str">
        <f t="shared" si="131"/>
        <v>Lófelszerelés</v>
      </c>
      <c r="K1083" s="53" t="s">
        <v>3007</v>
      </c>
      <c r="L1083" s="35" t="str">
        <f t="shared" si="132"/>
        <v>Nyereg és tartozékai</v>
      </c>
      <c r="M1083" s="35" t="s">
        <v>3008</v>
      </c>
      <c r="N1083" s="35" t="str">
        <f t="shared" si="133"/>
        <v>Kengyel</v>
      </c>
      <c r="O1083" s="35" t="s">
        <v>3018</v>
      </c>
      <c r="P1083" s="88" t="str">
        <f t="shared" si="134"/>
        <v/>
      </c>
      <c r="Q1083" s="88"/>
      <c r="R1083" s="93" t="s">
        <v>3156</v>
      </c>
      <c r="S1083" s="35" t="s">
        <v>1890</v>
      </c>
      <c r="T1083" s="34">
        <v>0</v>
      </c>
      <c r="U1083" s="35">
        <v>43.5</v>
      </c>
      <c r="V1083" s="1" t="s">
        <v>2603</v>
      </c>
      <c r="W1083" s="50">
        <v>0.3</v>
      </c>
      <c r="X1083" s="35" t="str">
        <f>IFERROR(
    IF(ISNUMBER(MATCH(TRIM(CLEAN(SUBSTITUTE(SUBSTITUTE(Y1083, CHAR(13), ""), CHAR(10), " "))), sizeList!A:A, 0)),
        INDEX(sizeList!B:B, MATCH(TRIM(CLEAN(SUBSTITUTE(SUBSTITUTE(Y1083, CHAR(13), ""), CHAR(10), " "))), sizeList!A:A, 0)),
        IF(ISNUMBER(MATCH(Y1083, sizeList!A:A, 0)),
            INDEX(sizeList!B:B, MATCH(Y1083, sizeList!A:A, 0)),
            IF(ISNUMBER(MATCH(TRIM(CLEAN(SUBSTITUTE(SUBSTITUTE(Y1083, CHAR(13), ""), CHAR(10), " "))), sizeList!B:B, 0)),
                INDEX(sizeList!B:B, MATCH(TRIM(CLEAN(SUBSTITUTE(SUBSTITUTE(Y1083, CHAR(13), ""), CHAR(10), " "))), sizeList!B:B, 0)),
                IF(ISNUMBER(MATCH(Y1083, sizeList!B:B, 0)),
                    INDEX(sizeList!B:B, MATCH(Y1083, sizeList!B:B, 0)),
                    "")
            )
        )
    ),
    ""
)</f>
        <v/>
      </c>
      <c r="Y1083" s="35"/>
      <c r="Z1083" s="35" t="s">
        <v>2650</v>
      </c>
      <c r="AA1083" s="117" t="str">
        <f t="shared" si="135"/>
        <v>PURPLE</v>
      </c>
      <c r="AB1083" s="7" t="str">
        <f>IF(AA1083="", "", IFERROR(VLOOKUP(AA1083, colorList!A:B,2,FALSE),""))</f>
        <v>lila</v>
      </c>
      <c r="AC1083" s="7" t="str">
        <f>IF(Z1083="", "", IFERROR(VLOOKUP(Z1083, colorList!A:B,2,FALSE),""))</f>
        <v>lila</v>
      </c>
      <c r="AD1083" s="7"/>
    </row>
    <row r="1084" spans="1:30" ht="60" customHeight="1" x14ac:dyDescent="0.25">
      <c r="A1084" s="53" t="s">
        <v>910</v>
      </c>
      <c r="B1084" s="7" t="str" cm="1">
        <f t="array" ref="B1084">ProcessN2(S1084,A1084,C1084)</f>
        <v>VA00114_RAS</v>
      </c>
      <c r="C1084" s="7" t="s">
        <v>1198</v>
      </c>
      <c r="D1084" s="52" t="str">
        <f t="shared" si="128"/>
        <v>Compositi Polimer Reflex kengyel</v>
      </c>
      <c r="E1084" s="52" t="s">
        <v>2803</v>
      </c>
      <c r="F1084" s="52" t="str">
        <f t="shared" si="129"/>
        <v>POLYMER STIRRUPS REFLEX MODEL</v>
      </c>
      <c r="G1084" s="52" t="s">
        <v>2926</v>
      </c>
      <c r="H1084" s="116" t="str">
        <f t="shared" si="130"/>
        <v>Compositi</v>
      </c>
      <c r="I1084" s="35" t="s">
        <v>3001</v>
      </c>
      <c r="J1084" s="53" t="str">
        <f t="shared" si="131"/>
        <v>Lófelszerelés</v>
      </c>
      <c r="K1084" s="53" t="s">
        <v>3007</v>
      </c>
      <c r="L1084" s="35" t="str">
        <f t="shared" si="132"/>
        <v>Nyereg és tartozékai</v>
      </c>
      <c r="M1084" s="35" t="s">
        <v>3008</v>
      </c>
      <c r="N1084" s="35" t="str">
        <f t="shared" si="133"/>
        <v>Kengyel</v>
      </c>
      <c r="O1084" s="35" t="s">
        <v>3018</v>
      </c>
      <c r="P1084" s="88" t="str">
        <f t="shared" si="134"/>
        <v/>
      </c>
      <c r="Q1084" s="88"/>
      <c r="R1084" s="93" t="s">
        <v>3156</v>
      </c>
      <c r="S1084" s="35" t="s">
        <v>1891</v>
      </c>
      <c r="T1084" s="34">
        <v>0</v>
      </c>
      <c r="U1084" s="35">
        <v>43.5</v>
      </c>
      <c r="V1084" s="1" t="s">
        <v>2603</v>
      </c>
      <c r="W1084" s="50">
        <v>0.3</v>
      </c>
      <c r="X1084" s="35" t="str">
        <f>IFERROR(
    IF(ISNUMBER(MATCH(TRIM(CLEAN(SUBSTITUTE(SUBSTITUTE(Y1084, CHAR(13), ""), CHAR(10), " "))), sizeList!A:A, 0)),
        INDEX(sizeList!B:B, MATCH(TRIM(CLEAN(SUBSTITUTE(SUBSTITUTE(Y1084, CHAR(13), ""), CHAR(10), " "))), sizeList!A:A, 0)),
        IF(ISNUMBER(MATCH(Y1084, sizeList!A:A, 0)),
            INDEX(sizeList!B:B, MATCH(Y1084, sizeList!A:A, 0)),
            IF(ISNUMBER(MATCH(TRIM(CLEAN(SUBSTITUTE(SUBSTITUTE(Y1084, CHAR(13), ""), CHAR(10), " "))), sizeList!B:B, 0)),
                INDEX(sizeList!B:B, MATCH(TRIM(CLEAN(SUBSTITUTE(SUBSTITUTE(Y1084, CHAR(13), ""), CHAR(10), " "))), sizeList!B:B, 0)),
                IF(ISNUMBER(MATCH(Y1084, sizeList!B:B, 0)),
                    INDEX(sizeList!B:B, MATCH(Y1084, sizeList!B:B, 0)),
                    "")
            )
        )
    ),
    ""
)</f>
        <v/>
      </c>
      <c r="Y1084" s="35"/>
      <c r="Z1084" s="35" t="s">
        <v>2651</v>
      </c>
      <c r="AA1084" s="117" t="str">
        <f t="shared" si="135"/>
        <v>RASPBERRY</v>
      </c>
      <c r="AB1084" s="7" t="str">
        <f>IF(AA1084="", "", IFERROR(VLOOKUP(AA1084, colorList!A:B,2,FALSE),""))</f>
        <v>rózsaszín</v>
      </c>
      <c r="AC1084" s="7" t="str">
        <f>IF(Z1084="", "", IFERROR(VLOOKUP(Z1084, colorList!A:B,2,FALSE),""))</f>
        <v>rózsaszín</v>
      </c>
      <c r="AD1084" s="7"/>
    </row>
    <row r="1085" spans="1:30" ht="60" customHeight="1" x14ac:dyDescent="0.25">
      <c r="A1085" s="53" t="s">
        <v>910</v>
      </c>
      <c r="B1085" s="7" t="str" cm="1">
        <f t="array" ref="B1085">ProcessN2(S1085,A1085,C1085)</f>
        <v>VA00114_RE</v>
      </c>
      <c r="C1085" s="7" t="s">
        <v>1199</v>
      </c>
      <c r="D1085" s="52" t="str">
        <f t="shared" si="128"/>
        <v>Compositi Polimer Reflex kengyel</v>
      </c>
      <c r="E1085" s="52" t="s">
        <v>2803</v>
      </c>
      <c r="F1085" s="52" t="str">
        <f t="shared" si="129"/>
        <v>POLYMER STIRRUPS REFLEX MODEL</v>
      </c>
      <c r="G1085" s="52" t="s">
        <v>2926</v>
      </c>
      <c r="H1085" s="116" t="str">
        <f t="shared" si="130"/>
        <v>Compositi</v>
      </c>
      <c r="I1085" s="35" t="s">
        <v>3001</v>
      </c>
      <c r="J1085" s="53" t="str">
        <f t="shared" si="131"/>
        <v>Lófelszerelés</v>
      </c>
      <c r="K1085" s="53" t="s">
        <v>3007</v>
      </c>
      <c r="L1085" s="35" t="str">
        <f t="shared" si="132"/>
        <v>Nyereg és tartozékai</v>
      </c>
      <c r="M1085" s="35" t="s">
        <v>3008</v>
      </c>
      <c r="N1085" s="35" t="str">
        <f t="shared" si="133"/>
        <v>Kengyel</v>
      </c>
      <c r="O1085" s="35" t="s">
        <v>3018</v>
      </c>
      <c r="P1085" s="88" t="str">
        <f t="shared" si="134"/>
        <v/>
      </c>
      <c r="Q1085" s="88"/>
      <c r="R1085" s="93" t="s">
        <v>3156</v>
      </c>
      <c r="S1085" s="35" t="s">
        <v>1892</v>
      </c>
      <c r="T1085" s="34">
        <v>0</v>
      </c>
      <c r="U1085" s="35">
        <v>43.5</v>
      </c>
      <c r="V1085" s="1" t="s">
        <v>2603</v>
      </c>
      <c r="W1085" s="50">
        <v>0.3</v>
      </c>
      <c r="X1085" s="35" t="str">
        <f>IFERROR(
    IF(ISNUMBER(MATCH(TRIM(CLEAN(SUBSTITUTE(SUBSTITUTE(Y1085, CHAR(13), ""), CHAR(10), " "))), sizeList!A:A, 0)),
        INDEX(sizeList!B:B, MATCH(TRIM(CLEAN(SUBSTITUTE(SUBSTITUTE(Y1085, CHAR(13), ""), CHAR(10), " "))), sizeList!A:A, 0)),
        IF(ISNUMBER(MATCH(Y1085, sizeList!A:A, 0)),
            INDEX(sizeList!B:B, MATCH(Y1085, sizeList!A:A, 0)),
            IF(ISNUMBER(MATCH(TRIM(CLEAN(SUBSTITUTE(SUBSTITUTE(Y1085, CHAR(13), ""), CHAR(10), " "))), sizeList!B:B, 0)),
                INDEX(sizeList!B:B, MATCH(TRIM(CLEAN(SUBSTITUTE(SUBSTITUTE(Y1085, CHAR(13), ""), CHAR(10), " "))), sizeList!B:B, 0)),
                IF(ISNUMBER(MATCH(Y1085, sizeList!B:B, 0)),
                    INDEX(sizeList!B:B, MATCH(Y1085, sizeList!B:B, 0)),
                    "")
            )
        )
    ),
    ""
)</f>
        <v/>
      </c>
      <c r="Y1085" s="35"/>
      <c r="Z1085" s="35" t="s">
        <v>2640</v>
      </c>
      <c r="AA1085" s="117" t="str">
        <f t="shared" si="135"/>
        <v>RED</v>
      </c>
      <c r="AB1085" s="7" t="str">
        <f>IF(AA1085="", "", IFERROR(VLOOKUP(AA1085, colorList!A:B,2,FALSE),""))</f>
        <v>piros</v>
      </c>
      <c r="AC1085" s="7" t="str">
        <f>IF(Z1085="", "", IFERROR(VLOOKUP(Z1085, colorList!A:B,2,FALSE),""))</f>
        <v>piros</v>
      </c>
      <c r="AD1085" s="7"/>
    </row>
    <row r="1086" spans="1:30" ht="60" customHeight="1" x14ac:dyDescent="0.25">
      <c r="A1086" s="53" t="s">
        <v>910</v>
      </c>
      <c r="B1086" s="7" t="str" cm="1">
        <f t="array" ref="B1086">ProcessN2(S1086,A1086,C1086)</f>
        <v>VA00114_ROY</v>
      </c>
      <c r="C1086" s="7" t="s">
        <v>1200</v>
      </c>
      <c r="D1086" s="52" t="str">
        <f t="shared" si="128"/>
        <v>Compositi Polimer Reflex kengyel</v>
      </c>
      <c r="E1086" s="52" t="s">
        <v>2803</v>
      </c>
      <c r="F1086" s="52" t="str">
        <f t="shared" si="129"/>
        <v>POLYMER STIRRUPS REFLEX MODEL</v>
      </c>
      <c r="G1086" s="52" t="s">
        <v>2926</v>
      </c>
      <c r="H1086" s="116" t="str">
        <f t="shared" si="130"/>
        <v>Compositi</v>
      </c>
      <c r="I1086" s="35" t="s">
        <v>3001</v>
      </c>
      <c r="J1086" s="53" t="str">
        <f t="shared" si="131"/>
        <v>Lófelszerelés</v>
      </c>
      <c r="K1086" s="53" t="s">
        <v>3007</v>
      </c>
      <c r="L1086" s="35" t="str">
        <f t="shared" si="132"/>
        <v>Nyereg és tartozékai</v>
      </c>
      <c r="M1086" s="35" t="s">
        <v>3008</v>
      </c>
      <c r="N1086" s="35" t="str">
        <f t="shared" si="133"/>
        <v>Kengyel</v>
      </c>
      <c r="O1086" s="35" t="s">
        <v>3018</v>
      </c>
      <c r="P1086" s="88" t="str">
        <f t="shared" si="134"/>
        <v/>
      </c>
      <c r="Q1086" s="88"/>
      <c r="R1086" s="93" t="s">
        <v>3156</v>
      </c>
      <c r="S1086" s="35" t="s">
        <v>1893</v>
      </c>
      <c r="T1086" s="34">
        <v>0</v>
      </c>
      <c r="U1086" s="35">
        <v>43.5</v>
      </c>
      <c r="V1086" s="1" t="s">
        <v>2603</v>
      </c>
      <c r="W1086" s="50">
        <v>0.3</v>
      </c>
      <c r="X1086" s="35" t="str">
        <f>IFERROR(
    IF(ISNUMBER(MATCH(TRIM(CLEAN(SUBSTITUTE(SUBSTITUTE(Y1086, CHAR(13), ""), CHAR(10), " "))), sizeList!A:A, 0)),
        INDEX(sizeList!B:B, MATCH(TRIM(CLEAN(SUBSTITUTE(SUBSTITUTE(Y1086, CHAR(13), ""), CHAR(10), " "))), sizeList!A:A, 0)),
        IF(ISNUMBER(MATCH(Y1086, sizeList!A:A, 0)),
            INDEX(sizeList!B:B, MATCH(Y1086, sizeList!A:A, 0)),
            IF(ISNUMBER(MATCH(TRIM(CLEAN(SUBSTITUTE(SUBSTITUTE(Y1086, CHAR(13), ""), CHAR(10), " "))), sizeList!B:B, 0)),
                INDEX(sizeList!B:B, MATCH(TRIM(CLEAN(SUBSTITUTE(SUBSTITUTE(Y1086, CHAR(13), ""), CHAR(10), " "))), sizeList!B:B, 0)),
                IF(ISNUMBER(MATCH(Y1086, sizeList!B:B, 0)),
                    INDEX(sizeList!B:B, MATCH(Y1086, sizeList!B:B, 0)),
                    "")
            )
        )
    ),
    ""
)</f>
        <v/>
      </c>
      <c r="Y1086" s="35"/>
      <c r="Z1086" s="35" t="s">
        <v>2652</v>
      </c>
      <c r="AA1086" s="117" t="str">
        <f t="shared" si="135"/>
        <v>ROYAL BLUE</v>
      </c>
      <c r="AB1086" s="7" t="str">
        <f>IF(AA1086="", "", IFERROR(VLOOKUP(AA1086, colorList!A:B,2,FALSE),""))</f>
        <v>királykék</v>
      </c>
      <c r="AC1086" s="7" t="str">
        <f>IF(Z1086="", "", IFERROR(VLOOKUP(Z1086, colorList!A:B,2,FALSE),""))</f>
        <v>királykék</v>
      </c>
      <c r="AD1086" s="7"/>
    </row>
    <row r="1087" spans="1:30" ht="60" customHeight="1" x14ac:dyDescent="0.25">
      <c r="A1087" s="53" t="s">
        <v>910</v>
      </c>
      <c r="B1087" s="7" t="str" cm="1">
        <f t="array" ref="B1087">ProcessN2(S1087,A1087,C1087)</f>
        <v>VA00114_SLV</v>
      </c>
      <c r="C1087" s="7" t="s">
        <v>1201</v>
      </c>
      <c r="D1087" s="52" t="str">
        <f t="shared" si="128"/>
        <v>Compositi Polimer Reflex kengyel</v>
      </c>
      <c r="E1087" s="52" t="s">
        <v>2803</v>
      </c>
      <c r="F1087" s="52" t="str">
        <f t="shared" si="129"/>
        <v>POLYMER STIRRUPS REFLEX MODEL</v>
      </c>
      <c r="G1087" s="52" t="s">
        <v>2926</v>
      </c>
      <c r="H1087" s="116" t="str">
        <f t="shared" si="130"/>
        <v>Compositi</v>
      </c>
      <c r="I1087" s="35" t="s">
        <v>3001</v>
      </c>
      <c r="J1087" s="53" t="str">
        <f t="shared" si="131"/>
        <v>Lófelszerelés</v>
      </c>
      <c r="K1087" s="53" t="s">
        <v>3007</v>
      </c>
      <c r="L1087" s="35" t="str">
        <f t="shared" si="132"/>
        <v>Nyereg és tartozékai</v>
      </c>
      <c r="M1087" s="35" t="s">
        <v>3008</v>
      </c>
      <c r="N1087" s="35" t="str">
        <f t="shared" si="133"/>
        <v>Kengyel</v>
      </c>
      <c r="O1087" s="35" t="s">
        <v>3018</v>
      </c>
      <c r="P1087" s="88" t="str">
        <f t="shared" si="134"/>
        <v/>
      </c>
      <c r="Q1087" s="88"/>
      <c r="R1087" s="93" t="s">
        <v>3156</v>
      </c>
      <c r="S1087" s="35" t="s">
        <v>1894</v>
      </c>
      <c r="T1087" s="34">
        <v>0</v>
      </c>
      <c r="U1087" s="35">
        <v>43.5</v>
      </c>
      <c r="V1087" s="1" t="s">
        <v>2603</v>
      </c>
      <c r="W1087" s="50">
        <v>0.3</v>
      </c>
      <c r="X1087" s="35" t="str">
        <f>IFERROR(
    IF(ISNUMBER(MATCH(TRIM(CLEAN(SUBSTITUTE(SUBSTITUTE(Y1087, CHAR(13), ""), CHAR(10), " "))), sizeList!A:A, 0)),
        INDEX(sizeList!B:B, MATCH(TRIM(CLEAN(SUBSTITUTE(SUBSTITUTE(Y1087, CHAR(13), ""), CHAR(10), " "))), sizeList!A:A, 0)),
        IF(ISNUMBER(MATCH(Y1087, sizeList!A:A, 0)),
            INDEX(sizeList!B:B, MATCH(Y1087, sizeList!A:A, 0)),
            IF(ISNUMBER(MATCH(TRIM(CLEAN(SUBSTITUTE(SUBSTITUTE(Y1087, CHAR(13), ""), CHAR(10), " "))), sizeList!B:B, 0)),
                INDEX(sizeList!B:B, MATCH(TRIM(CLEAN(SUBSTITUTE(SUBSTITUTE(Y1087, CHAR(13), ""), CHAR(10), " "))), sizeList!B:B, 0)),
                IF(ISNUMBER(MATCH(Y1087, sizeList!B:B, 0)),
                    INDEX(sizeList!B:B, MATCH(Y1087, sizeList!B:B, 0)),
                    "")
            )
        )
    ),
    ""
)</f>
        <v/>
      </c>
      <c r="Y1087" s="35"/>
      <c r="Z1087" s="35" t="s">
        <v>2653</v>
      </c>
      <c r="AA1087" s="117" t="str">
        <f t="shared" si="135"/>
        <v>SILVER</v>
      </c>
      <c r="AB1087" s="7" t="str">
        <f>IF(AA1087="", "", IFERROR(VLOOKUP(AA1087, colorList!A:B,2,FALSE),""))</f>
        <v>ezüst</v>
      </c>
      <c r="AC1087" s="7" t="str">
        <f>IF(Z1087="", "", IFERROR(VLOOKUP(Z1087, colorList!A:B,2,FALSE),""))</f>
        <v>ezüst</v>
      </c>
      <c r="AD1087" s="7"/>
    </row>
    <row r="1088" spans="1:30" ht="60" customHeight="1" x14ac:dyDescent="0.25">
      <c r="A1088" s="79" t="s">
        <v>910</v>
      </c>
      <c r="B1088" s="7" t="str" cm="1">
        <f t="array" ref="B1088">ProcessN2(S1088,A1088,C1088)</f>
        <v>VA00114_YL</v>
      </c>
      <c r="C1088" s="7" t="s">
        <v>1202</v>
      </c>
      <c r="D1088" s="52" t="str">
        <f t="shared" si="128"/>
        <v>Compositi Polimer Reflex kengyel</v>
      </c>
      <c r="E1088" s="52" t="s">
        <v>2803</v>
      </c>
      <c r="F1088" s="52" t="str">
        <f t="shared" si="129"/>
        <v>POLYMER STIRRUPS REFLEX MODEL</v>
      </c>
      <c r="G1088" s="80" t="s">
        <v>2926</v>
      </c>
      <c r="H1088" s="116" t="str">
        <f t="shared" si="130"/>
        <v>Compositi</v>
      </c>
      <c r="I1088" s="43" t="s">
        <v>3001</v>
      </c>
      <c r="J1088" s="79" t="str">
        <f t="shared" si="131"/>
        <v>Lófelszerelés</v>
      </c>
      <c r="K1088" s="79" t="s">
        <v>3007</v>
      </c>
      <c r="L1088" s="43" t="str">
        <f t="shared" si="132"/>
        <v>Nyereg és tartozékai</v>
      </c>
      <c r="M1088" s="43" t="s">
        <v>3008</v>
      </c>
      <c r="N1088" s="35" t="str">
        <f t="shared" si="133"/>
        <v>Kengyel</v>
      </c>
      <c r="O1088" s="35" t="s">
        <v>3018</v>
      </c>
      <c r="P1088" s="94" t="str">
        <f t="shared" si="134"/>
        <v/>
      </c>
      <c r="Q1088" s="94"/>
      <c r="R1088" s="93" t="s">
        <v>3156</v>
      </c>
      <c r="S1088" s="43" t="s">
        <v>1895</v>
      </c>
      <c r="T1088" s="34">
        <v>0</v>
      </c>
      <c r="U1088" s="43">
        <v>43.5</v>
      </c>
      <c r="V1088" s="1" t="s">
        <v>2603</v>
      </c>
      <c r="W1088" s="50">
        <v>0.3</v>
      </c>
      <c r="X1088" s="43" t="str">
        <f>IFERROR(
    IF(ISNUMBER(MATCH(TRIM(CLEAN(SUBSTITUTE(SUBSTITUTE(Y1088, CHAR(13), ""), CHAR(10), " "))), sizeList!A:A, 0)),
        INDEX(sizeList!B:B, MATCH(TRIM(CLEAN(SUBSTITUTE(SUBSTITUTE(Y1088, CHAR(13), ""), CHAR(10), " "))), sizeList!A:A, 0)),
        IF(ISNUMBER(MATCH(Y1088, sizeList!A:A, 0)),
            INDEX(sizeList!B:B, MATCH(Y1088, sizeList!A:A, 0)),
            IF(ISNUMBER(MATCH(TRIM(CLEAN(SUBSTITUTE(SUBSTITUTE(Y1088, CHAR(13), ""), CHAR(10), " "))), sizeList!B:B, 0)),
                INDEX(sizeList!B:B, MATCH(TRIM(CLEAN(SUBSTITUTE(SUBSTITUTE(Y1088, CHAR(13), ""), CHAR(10), " "))), sizeList!B:B, 0)),
                IF(ISNUMBER(MATCH(Y1088, sizeList!B:B, 0)),
                    INDEX(sizeList!B:B, MATCH(Y1088, sizeList!B:B, 0)),
                    "")
            )
        )
    ),
    ""
)</f>
        <v/>
      </c>
      <c r="Y1088" s="43"/>
      <c r="Z1088" s="43" t="s">
        <v>2654</v>
      </c>
      <c r="AA1088" s="117" t="str">
        <f t="shared" si="135"/>
        <v>YELLOW</v>
      </c>
      <c r="AB1088" s="7" t="str">
        <f>IF(AA1088="", "", IFERROR(VLOOKUP(AA1088, colorList!A:B,2,FALSE),""))</f>
        <v>sárga</v>
      </c>
      <c r="AC1088" s="7" t="str">
        <f>IF(Z1088="", "", IFERROR(VLOOKUP(Z1088, colorList!A:B,2,FALSE),""))</f>
        <v>sárga</v>
      </c>
      <c r="AD1088" s="7"/>
    </row>
    <row r="1089" spans="1:30" s="58" customFormat="1" ht="60" customHeight="1" x14ac:dyDescent="0.25">
      <c r="A1089" s="57" t="s">
        <v>928</v>
      </c>
      <c r="B1089" s="58" t="str" cm="1">
        <f t="array" ref="B1089">ProcessN2(S1089,A1089,C1089)</f>
        <v>VA00754_CMBK_SL</v>
      </c>
      <c r="C1089" s="58" t="s">
        <v>1268</v>
      </c>
      <c r="D1089" s="59" t="str">
        <f t="shared" si="128"/>
        <v>Equestro gumi bevonatú rozsdamentes acél kengyel</v>
      </c>
      <c r="E1089" s="59" t="s">
        <v>2819</v>
      </c>
      <c r="F1089" s="52" t="str">
        <f t="shared" si="129"/>
        <v>Rubber coated stainless steel stirrups</v>
      </c>
      <c r="G1089" s="59" t="s">
        <v>2944</v>
      </c>
      <c r="H1089" s="116" t="str">
        <f t="shared" si="130"/>
        <v>Equestro</v>
      </c>
      <c r="I1089" s="36" t="s">
        <v>3000</v>
      </c>
      <c r="J1089" s="57" t="str">
        <f t="shared" si="131"/>
        <v>Lófelszerelés</v>
      </c>
      <c r="K1089" s="57" t="s">
        <v>3007</v>
      </c>
      <c r="L1089" s="36" t="str">
        <f t="shared" si="132"/>
        <v>Nyereg és tartozékai</v>
      </c>
      <c r="M1089" s="36" t="s">
        <v>3008</v>
      </c>
      <c r="N1089" s="36" t="str">
        <f t="shared" si="133"/>
        <v>Kengyel</v>
      </c>
      <c r="O1089" s="36" t="s">
        <v>3018</v>
      </c>
      <c r="P1089" s="95" t="str">
        <f t="shared" si="134"/>
        <v/>
      </c>
      <c r="Q1089" s="95"/>
      <c r="R1089" s="61" t="s">
        <v>3173</v>
      </c>
      <c r="S1089" s="36" t="s">
        <v>2069</v>
      </c>
      <c r="T1089" s="36">
        <v>1</v>
      </c>
      <c r="U1089" s="36">
        <v>79.900000000000006</v>
      </c>
      <c r="V1089" s="17" t="s">
        <v>2603</v>
      </c>
      <c r="W1089" s="61">
        <v>0.3</v>
      </c>
      <c r="X1089" s="36" t="str">
        <f>IFERROR(
    IF(ISNUMBER(MATCH(TRIM(CLEAN(SUBSTITUTE(SUBSTITUTE(Y1089, CHAR(13), ""), CHAR(10), " "))), sizeList!A:A, 0)),
        INDEX(sizeList!B:B, MATCH(TRIM(CLEAN(SUBSTITUTE(SUBSTITUTE(Y1089, CHAR(13), ""), CHAR(10), " "))), sizeList!A:A, 0)),
        IF(ISNUMBER(MATCH(Y1089, sizeList!A:A, 0)),
            INDEX(sizeList!B:B, MATCH(Y1089, sizeList!A:A, 0)),
            IF(ISNUMBER(MATCH(TRIM(CLEAN(SUBSTITUTE(SUBSTITUTE(Y1089, CHAR(13), ""), CHAR(10), " "))), sizeList!B:B, 0)),
                INDEX(sizeList!B:B, MATCH(TRIM(CLEAN(SUBSTITUTE(SUBSTITUTE(Y1089, CHAR(13), ""), CHAR(10), " "))), sizeList!B:B, 0)),
                IF(ISNUMBER(MATCH(Y1089, sizeList!B:B, 0)),
                    INDEX(sizeList!B:B, MATCH(Y1089, sizeList!B:B, 0)),
                    "")
            )
        )
    ),
    ""
)</f>
        <v>12 cm</v>
      </c>
      <c r="Y1089" s="36" t="s">
        <v>839</v>
      </c>
      <c r="Z1089" s="36" t="s">
        <v>2660</v>
      </c>
      <c r="AA1089" s="117" t="str">
        <f t="shared" si="135"/>
        <v>BLACK/SILVER</v>
      </c>
      <c r="AB1089" s="58" t="str">
        <f>IF(AA1089="", "", IFERROR(VLOOKUP(AA1089, colorList!A:B,2,FALSE),""))</f>
        <v>fekete/ezüst</v>
      </c>
      <c r="AC1089" s="58" t="str">
        <f>IF(Z1089="", "", IFERROR(VLOOKUP(Z1089, colorList!A:B,2,FALSE),""))</f>
        <v>fekete/ezüst</v>
      </c>
    </row>
    <row r="1090" spans="1:30" s="58" customFormat="1" ht="60" customHeight="1" x14ac:dyDescent="0.25">
      <c r="A1090" s="45" t="s">
        <v>939</v>
      </c>
      <c r="B1090" s="58" t="str" cm="1">
        <f t="array" ref="B1090">ProcessN2(S1090,A1090,C1090)</f>
        <v>VA007_56</v>
      </c>
      <c r="D1090" s="36" t="str">
        <f t="shared" ref="D1090:D1153" si="136">TRIM(CLEAN(SUBSTITUTE(SUBSTITUTE(E1090, CHAR(13), ""), CHAR(10), " ")))</f>
        <v>Pro-Light alumínium kengyel</v>
      </c>
      <c r="E1090" s="36" t="s">
        <v>2830</v>
      </c>
      <c r="F1090" s="52" t="str">
        <f t="shared" ref="F1090:F1153" si="137">TRIM(CLEAN(SUBSTITUTE(SUBSTITUTE(G1090, CHAR(13), ""), CHAR(10), " ")))</f>
        <v>PRO-LIGHT STIRRUP CARBON FINISH</v>
      </c>
      <c r="G1090" s="36" t="s">
        <v>2955</v>
      </c>
      <c r="H1090" s="116" t="str">
        <f t="shared" ref="H1090:H1153" si="138">TRIM(CLEAN(SUBSTITUTE(SUBSTITUTE(I1090, CHAR(13), ""), CHAR(10), " ")))</f>
        <v>Pro-Light</v>
      </c>
      <c r="I1090" s="36" t="s">
        <v>3005</v>
      </c>
      <c r="J1090" s="57" t="str">
        <f t="shared" ref="J1090:J1153" si="139">TRIM(CLEAN(SUBSTITUTE(SUBSTITUTE(K1090, CHAR(13), ""), CHAR(10), " ")))</f>
        <v>Lófelszerelés</v>
      </c>
      <c r="K1090" s="57" t="s">
        <v>3007</v>
      </c>
      <c r="L1090" s="36" t="str">
        <f t="shared" ref="L1090:L1153" si="140">TRIM(CLEAN(SUBSTITUTE(SUBSTITUTE(M1090, CHAR(13), ""), CHAR(10), " ")))</f>
        <v>Nyereg és tartozékai</v>
      </c>
      <c r="M1090" s="36" t="s">
        <v>3008</v>
      </c>
      <c r="N1090" s="36" t="str">
        <f t="shared" ref="N1090:N1153" si="141">TRIM(CLEAN(SUBSTITUTE(SUBSTITUTE(O1090, CHAR(13), ""), CHAR(10), " ")))</f>
        <v>Kengyel</v>
      </c>
      <c r="O1090" s="36" t="s">
        <v>3018</v>
      </c>
      <c r="P1090" s="95" t="str">
        <f t="shared" ref="P1090:P1153" si="142">TRIM(CLEAN(SUBSTITUTE(SUBSTITUTE(Q1090, CHAR(13), ""), CHAR(10), " ")))</f>
        <v/>
      </c>
      <c r="Q1090" s="95"/>
      <c r="R1090" s="36"/>
      <c r="S1090" s="36" t="s">
        <v>939</v>
      </c>
      <c r="T1090" s="36">
        <v>1</v>
      </c>
      <c r="U1090" s="36">
        <v>92.5</v>
      </c>
      <c r="V1090" s="17" t="s">
        <v>2603</v>
      </c>
      <c r="W1090" s="61">
        <v>0.3</v>
      </c>
      <c r="X1090" s="36" t="str">
        <f>IFERROR(
    IF(ISNUMBER(MATCH(TRIM(CLEAN(SUBSTITUTE(SUBSTITUTE(Y1090, CHAR(13), ""), CHAR(10), " "))), sizeList!A:A, 0)),
        INDEX(sizeList!B:B, MATCH(TRIM(CLEAN(SUBSTITUTE(SUBSTITUTE(Y1090, CHAR(13), ""), CHAR(10), " "))), sizeList!A:A, 0)),
        IF(ISNUMBER(MATCH(Y1090, sizeList!A:A, 0)),
            INDEX(sizeList!B:B, MATCH(Y1090, sizeList!A:A, 0)),
            IF(ISNUMBER(MATCH(TRIM(CLEAN(SUBSTITUTE(SUBSTITUTE(Y1090, CHAR(13), ""), CHAR(10), " "))), sizeList!B:B, 0)),
                INDEX(sizeList!B:B, MATCH(TRIM(CLEAN(SUBSTITUTE(SUBSTITUTE(Y1090, CHAR(13), ""), CHAR(10), " "))), sizeList!B:B, 0)),
                IF(ISNUMBER(MATCH(Y1090, sizeList!B:B, 0)),
                    INDEX(sizeList!B:B, MATCH(Y1090, sizeList!B:B, 0)),
                    "")
            )
        )
    ),
    ""
)</f>
        <v/>
      </c>
      <c r="Y1090" s="36"/>
      <c r="Z1090" s="36"/>
      <c r="AA1090" s="117" t="str">
        <f t="shared" ref="AA1090:AA1153" si="143">TRIM(CLEAN(SUBSTITUTE(SUBSTITUTE(Z1090, CHAR(13), ""), CHAR(10), " ")))</f>
        <v/>
      </c>
      <c r="AB1090" s="58" t="str">
        <f>IF(AA1090="", "", IFERROR(VLOOKUP(AA1090, colorList!A:B,2,FALSE),""))</f>
        <v/>
      </c>
      <c r="AC1090" s="58" t="str">
        <f>IF(Z1090="", "", IFERROR(VLOOKUP(Z1090, colorList!A:B,2,FALSE),""))</f>
        <v/>
      </c>
    </row>
    <row r="1091" spans="1:30" ht="60" customHeight="1" x14ac:dyDescent="0.25">
      <c r="A1091" s="51" t="s">
        <v>929</v>
      </c>
      <c r="B1091" s="51" t="s">
        <v>3760</v>
      </c>
      <c r="C1091" s="7" t="s">
        <v>1268</v>
      </c>
      <c r="D1091" s="83" t="str">
        <f t="shared" si="136"/>
        <v>Equestro Flexi állítható kengyel</v>
      </c>
      <c r="E1091" s="83" t="s">
        <v>2820</v>
      </c>
      <c r="F1091" s="52" t="str">
        <f t="shared" si="137"/>
        <v>FLEXI STIRRUPS WITH ADJUSTABLE EYELET</v>
      </c>
      <c r="G1091" s="83" t="s">
        <v>2945</v>
      </c>
      <c r="H1091" s="116" t="str">
        <f t="shared" si="138"/>
        <v>Equestro</v>
      </c>
      <c r="I1091" s="44" t="s">
        <v>3000</v>
      </c>
      <c r="J1091" s="51" t="str">
        <f t="shared" si="139"/>
        <v>Lófelszerelés</v>
      </c>
      <c r="K1091" s="51" t="s">
        <v>3007</v>
      </c>
      <c r="L1091" s="44" t="str">
        <f t="shared" si="140"/>
        <v>Nyereg és tartozékai</v>
      </c>
      <c r="M1091" s="44" t="s">
        <v>3008</v>
      </c>
      <c r="N1091" s="35" t="str">
        <f t="shared" si="141"/>
        <v>Kengyel</v>
      </c>
      <c r="O1091" s="35" t="s">
        <v>3018</v>
      </c>
      <c r="P1091" s="96" t="str">
        <f t="shared" si="142"/>
        <v/>
      </c>
      <c r="Q1091" s="96"/>
      <c r="R1091" s="50" t="s">
        <v>3174</v>
      </c>
      <c r="S1091" s="44" t="s">
        <v>2070</v>
      </c>
      <c r="T1091" s="34">
        <v>0</v>
      </c>
      <c r="U1091" s="44">
        <v>79</v>
      </c>
      <c r="V1091" s="1" t="s">
        <v>2603</v>
      </c>
      <c r="W1091" s="50">
        <v>0.3</v>
      </c>
      <c r="X1091" s="44" t="str">
        <f>IFERROR(
    IF(ISNUMBER(MATCH(TRIM(CLEAN(SUBSTITUTE(SUBSTITUTE(Y1091, CHAR(13), ""), CHAR(10), " "))), sizeList!A:A, 0)),
        INDEX(sizeList!B:B, MATCH(TRIM(CLEAN(SUBSTITUTE(SUBSTITUTE(Y1091, CHAR(13), ""), CHAR(10), " "))), sizeList!A:A, 0)),
        IF(ISNUMBER(MATCH(Y1091, sizeList!A:A, 0)),
            INDEX(sizeList!B:B, MATCH(Y1091, sizeList!A:A, 0)),
            IF(ISNUMBER(MATCH(TRIM(CLEAN(SUBSTITUTE(SUBSTITUTE(Y1091, CHAR(13), ""), CHAR(10), " "))), sizeList!B:B, 0)),
                INDEX(sizeList!B:B, MATCH(TRIM(CLEAN(SUBSTITUTE(SUBSTITUTE(Y1091, CHAR(13), ""), CHAR(10), " "))), sizeList!B:B, 0)),
                IF(ISNUMBER(MATCH(Y1091, sizeList!B:B, 0)),
                    INDEX(sizeList!B:B, MATCH(Y1091, sizeList!B:B, 0)),
                    "")
            )
        )
    ),
    ""
)</f>
        <v>12 cm</v>
      </c>
      <c r="Y1091" s="44" t="s">
        <v>839</v>
      </c>
      <c r="Z1091" s="44" t="s">
        <v>2660</v>
      </c>
      <c r="AA1091" s="117" t="str">
        <f t="shared" si="143"/>
        <v>BLACK/SILVER</v>
      </c>
      <c r="AB1091" s="7" t="str">
        <f>IF(AA1091="", "", IFERROR(VLOOKUP(AA1091, colorList!A:B,2,FALSE),""))</f>
        <v>fekete/ezüst</v>
      </c>
      <c r="AC1091" s="7" t="str">
        <f>IF(Z1091="", "", IFERROR(VLOOKUP(Z1091, colorList!A:B,2,FALSE),""))</f>
        <v>fekete/ezüst</v>
      </c>
      <c r="AD1091" s="7"/>
    </row>
    <row r="1092" spans="1:30" ht="60" customHeight="1" x14ac:dyDescent="0.25">
      <c r="A1092" s="51" t="s">
        <v>958</v>
      </c>
      <c r="B1092" s="7" t="str" cm="1">
        <f t="array" ref="B1092">ProcessN2(S1092,A1092,C1092)</f>
        <v>ZA1110_BK</v>
      </c>
      <c r="C1092" s="7" t="s">
        <v>1212</v>
      </c>
      <c r="D1092" s="83" t="str">
        <f t="shared" si="136"/>
        <v>Zandoná Elit Air ínvédő</v>
      </c>
      <c r="E1092" s="83" t="s">
        <v>2849</v>
      </c>
      <c r="F1092" s="52" t="str">
        <f t="shared" si="137"/>
        <v>ELITE AIR TENDON</v>
      </c>
      <c r="G1092" s="83" t="s">
        <v>2974</v>
      </c>
      <c r="H1092" s="116" t="str">
        <f t="shared" si="138"/>
        <v>Zandonà</v>
      </c>
      <c r="I1092" s="44" t="s">
        <v>3006</v>
      </c>
      <c r="J1092" s="51" t="str">
        <f t="shared" si="139"/>
        <v>Lófelszerelés</v>
      </c>
      <c r="K1092" s="51" t="s">
        <v>3007</v>
      </c>
      <c r="L1092" s="44" t="str">
        <f t="shared" si="140"/>
        <v>Láb- és patavédő</v>
      </c>
      <c r="M1092" s="44" t="s">
        <v>3020</v>
      </c>
      <c r="N1092" s="35" t="str">
        <f t="shared" si="141"/>
        <v>Ínvédő</v>
      </c>
      <c r="O1092" s="35" t="s">
        <v>3021</v>
      </c>
      <c r="P1092" s="96" t="str">
        <f t="shared" si="142"/>
        <v/>
      </c>
      <c r="Q1092" s="96"/>
      <c r="R1092" s="50" t="s">
        <v>3200</v>
      </c>
      <c r="S1092" s="44" t="s">
        <v>2417</v>
      </c>
      <c r="T1092" s="34">
        <v>0</v>
      </c>
      <c r="U1092" s="44">
        <v>249.9</v>
      </c>
      <c r="V1092" s="1" t="s">
        <v>2603</v>
      </c>
      <c r="W1092" s="50">
        <v>0.5</v>
      </c>
      <c r="X1092" s="44" t="str">
        <f>IFERROR(
    IF(ISNUMBER(MATCH(TRIM(CLEAN(SUBSTITUTE(SUBSTITUTE(Y1092, CHAR(13), ""), CHAR(10), " "))), sizeList!A:A, 0)),
        INDEX(sizeList!B:B, MATCH(TRIM(CLEAN(SUBSTITUTE(SUBSTITUTE(Y1092, CHAR(13), ""), CHAR(10), " "))), sizeList!A:A, 0)),
        IF(ISNUMBER(MATCH(Y1092, sizeList!A:A, 0)),
            INDEX(sizeList!B:B, MATCH(Y1092, sizeList!A:A, 0)),
            IF(ISNUMBER(MATCH(TRIM(CLEAN(SUBSTITUTE(SUBSTITUTE(Y1092, CHAR(13), ""), CHAR(10), " "))), sizeList!B:B, 0)),
                INDEX(sizeList!B:B, MATCH(TRIM(CLEAN(SUBSTITUTE(SUBSTITUTE(Y1092, CHAR(13), ""), CHAR(10), " "))), sizeList!B:B, 0)),
                IF(ISNUMBER(MATCH(Y1092, sizeList!B:B, 0)),
                    INDEX(sizeList!B:B, MATCH(Y1092, sizeList!B:B, 0)),
                    "")
            )
        )
    ),
    ""
)</f>
        <v>S</v>
      </c>
      <c r="Y1092" s="44" t="s">
        <v>525</v>
      </c>
      <c r="Z1092" s="44" t="s">
        <v>2604</v>
      </c>
      <c r="AA1092" s="117" t="str">
        <f t="shared" si="143"/>
        <v>BLACK</v>
      </c>
      <c r="AB1092" s="7" t="str">
        <f>IF(AA1092="", "", IFERROR(VLOOKUP(AA1092, colorList!A:B,2,FALSE),""))</f>
        <v>fekete</v>
      </c>
      <c r="AC1092" s="7" t="str">
        <f>IF(Z1092="", "", IFERROR(VLOOKUP(Z1092, colorList!A:B,2,FALSE),""))</f>
        <v>fekete</v>
      </c>
      <c r="AD1092" s="7"/>
    </row>
    <row r="1093" spans="1:30" ht="60" customHeight="1" x14ac:dyDescent="0.25">
      <c r="A1093" s="53" t="s">
        <v>958</v>
      </c>
      <c r="B1093" s="7" t="str" cm="1">
        <f t="array" ref="B1093">ProcessN2(S1093,A1093,C1093)</f>
        <v>ZA1110_BK</v>
      </c>
      <c r="C1093" s="7" t="s">
        <v>1213</v>
      </c>
      <c r="D1093" s="52" t="str">
        <f t="shared" si="136"/>
        <v>Zandoná Elit Air ínvédő</v>
      </c>
      <c r="E1093" s="52" t="s">
        <v>2849</v>
      </c>
      <c r="F1093" s="52" t="str">
        <f t="shared" si="137"/>
        <v>ELITE AIR TENDON</v>
      </c>
      <c r="G1093" s="52" t="s">
        <v>2974</v>
      </c>
      <c r="H1093" s="116" t="str">
        <f t="shared" si="138"/>
        <v>Zandonà</v>
      </c>
      <c r="I1093" s="35" t="s">
        <v>3006</v>
      </c>
      <c r="J1093" s="53" t="str">
        <f t="shared" si="139"/>
        <v>Lófelszerelés</v>
      </c>
      <c r="K1093" s="53" t="s">
        <v>3007</v>
      </c>
      <c r="L1093" s="35" t="str">
        <f t="shared" si="140"/>
        <v>Láb- és patavédő</v>
      </c>
      <c r="M1093" s="35" t="s">
        <v>3020</v>
      </c>
      <c r="N1093" s="35" t="str">
        <f t="shared" si="141"/>
        <v>Ínvédő</v>
      </c>
      <c r="O1093" s="35" t="s">
        <v>3021</v>
      </c>
      <c r="P1093" s="88" t="str">
        <f t="shared" si="142"/>
        <v/>
      </c>
      <c r="Q1093" s="88"/>
      <c r="R1093" s="50" t="s">
        <v>3200</v>
      </c>
      <c r="S1093" s="35" t="s">
        <v>2418</v>
      </c>
      <c r="T1093" s="34">
        <v>0</v>
      </c>
      <c r="U1093" s="35">
        <v>249.9</v>
      </c>
      <c r="V1093" s="1" t="s">
        <v>2603</v>
      </c>
      <c r="W1093" s="50">
        <v>0.5</v>
      </c>
      <c r="X1093" s="35" t="str">
        <f>IFERROR(
    IF(ISNUMBER(MATCH(TRIM(CLEAN(SUBSTITUTE(SUBSTITUTE(Y1093, CHAR(13), ""), CHAR(10), " "))), sizeList!A:A, 0)),
        INDEX(sizeList!B:B, MATCH(TRIM(CLEAN(SUBSTITUTE(SUBSTITUTE(Y1093, CHAR(13), ""), CHAR(10), " "))), sizeList!A:A, 0)),
        IF(ISNUMBER(MATCH(Y1093, sizeList!A:A, 0)),
            INDEX(sizeList!B:B, MATCH(Y1093, sizeList!A:A, 0)),
            IF(ISNUMBER(MATCH(TRIM(CLEAN(SUBSTITUTE(SUBSTITUTE(Y1093, CHAR(13), ""), CHAR(10), " "))), sizeList!B:B, 0)),
                INDEX(sizeList!B:B, MATCH(TRIM(CLEAN(SUBSTITUTE(SUBSTITUTE(Y1093, CHAR(13), ""), CHAR(10), " "))), sizeList!B:B, 0)),
                IF(ISNUMBER(MATCH(Y1093, sizeList!B:B, 0)),
                    INDEX(sizeList!B:B, MATCH(Y1093, sizeList!B:B, 0)),
                    "")
            )
        )
    ),
    ""
)</f>
        <v>M</v>
      </c>
      <c r="Y1093" s="35" t="s">
        <v>526</v>
      </c>
      <c r="Z1093" s="35" t="s">
        <v>2604</v>
      </c>
      <c r="AA1093" s="117" t="str">
        <f t="shared" si="143"/>
        <v>BLACK</v>
      </c>
      <c r="AB1093" s="7" t="str">
        <f>IF(AA1093="", "", IFERROR(VLOOKUP(AA1093, colorList!A:B,2,FALSE),""))</f>
        <v>fekete</v>
      </c>
      <c r="AC1093" s="7" t="str">
        <f>IF(Z1093="", "", IFERROR(VLOOKUP(Z1093, colorList!A:B,2,FALSE),""))</f>
        <v>fekete</v>
      </c>
      <c r="AD1093" s="7"/>
    </row>
    <row r="1094" spans="1:30" ht="60" customHeight="1" x14ac:dyDescent="0.25">
      <c r="A1094" s="53" t="s">
        <v>958</v>
      </c>
      <c r="B1094" s="7" t="str" cm="1">
        <f t="array" ref="B1094">ProcessN2(S1094,A1094,C1094)</f>
        <v>ZA1110_BK</v>
      </c>
      <c r="C1094" s="7" t="s">
        <v>1214</v>
      </c>
      <c r="D1094" s="52" t="str">
        <f t="shared" si="136"/>
        <v>Zandoná Elit Air ínvédő</v>
      </c>
      <c r="E1094" s="52" t="s">
        <v>2849</v>
      </c>
      <c r="F1094" s="52" t="str">
        <f t="shared" si="137"/>
        <v>ELITE AIR TENDON</v>
      </c>
      <c r="G1094" s="52" t="s">
        <v>2974</v>
      </c>
      <c r="H1094" s="116" t="str">
        <f t="shared" si="138"/>
        <v>Zandonà</v>
      </c>
      <c r="I1094" s="35" t="s">
        <v>3006</v>
      </c>
      <c r="J1094" s="53" t="str">
        <f t="shared" si="139"/>
        <v>Lófelszerelés</v>
      </c>
      <c r="K1094" s="53" t="s">
        <v>3007</v>
      </c>
      <c r="L1094" s="35" t="str">
        <f t="shared" si="140"/>
        <v>Láb- és patavédő</v>
      </c>
      <c r="M1094" s="35" t="s">
        <v>3020</v>
      </c>
      <c r="N1094" s="35" t="str">
        <f t="shared" si="141"/>
        <v>Ínvédő</v>
      </c>
      <c r="O1094" s="35" t="s">
        <v>3021</v>
      </c>
      <c r="P1094" s="88" t="str">
        <f t="shared" si="142"/>
        <v/>
      </c>
      <c r="Q1094" s="88"/>
      <c r="R1094" s="50" t="s">
        <v>3200</v>
      </c>
      <c r="S1094" s="35" t="s">
        <v>2419</v>
      </c>
      <c r="T1094" s="34">
        <v>0</v>
      </c>
      <c r="U1094" s="35">
        <v>249.9</v>
      </c>
      <c r="V1094" s="1" t="s">
        <v>2603</v>
      </c>
      <c r="W1094" s="50">
        <v>0.5</v>
      </c>
      <c r="X1094" s="35" t="str">
        <f>IFERROR(
    IF(ISNUMBER(MATCH(TRIM(CLEAN(SUBSTITUTE(SUBSTITUTE(Y1094, CHAR(13), ""), CHAR(10), " "))), sizeList!A:A, 0)),
        INDEX(sizeList!B:B, MATCH(TRIM(CLEAN(SUBSTITUTE(SUBSTITUTE(Y1094, CHAR(13), ""), CHAR(10), " "))), sizeList!A:A, 0)),
        IF(ISNUMBER(MATCH(Y1094, sizeList!A:A, 0)),
            INDEX(sizeList!B:B, MATCH(Y1094, sizeList!A:A, 0)),
            IF(ISNUMBER(MATCH(TRIM(CLEAN(SUBSTITUTE(SUBSTITUTE(Y1094, CHAR(13), ""), CHAR(10), " "))), sizeList!B:B, 0)),
                INDEX(sizeList!B:B, MATCH(TRIM(CLEAN(SUBSTITUTE(SUBSTITUTE(Y1094, CHAR(13), ""), CHAR(10), " "))), sizeList!B:B, 0)),
                IF(ISNUMBER(MATCH(Y1094, sizeList!B:B, 0)),
                    INDEX(sizeList!B:B, MATCH(Y1094, sizeList!B:B, 0)),
                    "")
            )
        )
    ),
    ""
)</f>
        <v>L</v>
      </c>
      <c r="Y1094" s="35" t="s">
        <v>527</v>
      </c>
      <c r="Z1094" s="35" t="s">
        <v>2604</v>
      </c>
      <c r="AA1094" s="117" t="str">
        <f t="shared" si="143"/>
        <v>BLACK</v>
      </c>
      <c r="AB1094" s="7" t="str">
        <f>IF(AA1094="", "", IFERROR(VLOOKUP(AA1094, colorList!A:B,2,FALSE),""))</f>
        <v>fekete</v>
      </c>
      <c r="AC1094" s="7" t="str">
        <f>IF(Z1094="", "", IFERROR(VLOOKUP(Z1094, colorList!A:B,2,FALSE),""))</f>
        <v>fekete</v>
      </c>
      <c r="AD1094" s="7"/>
    </row>
    <row r="1095" spans="1:30" ht="60" customHeight="1" x14ac:dyDescent="0.25">
      <c r="A1095" s="53" t="s">
        <v>958</v>
      </c>
      <c r="B1095" s="7" t="str" cm="1">
        <f t="array" ref="B1095">ProcessN2(S1095,A1095,C1095)</f>
        <v>ZA1110_BK</v>
      </c>
      <c r="C1095" s="7" t="s">
        <v>1343</v>
      </c>
      <c r="D1095" s="52" t="str">
        <f t="shared" si="136"/>
        <v>Zandoná Elit Air ínvédő</v>
      </c>
      <c r="E1095" s="52" t="s">
        <v>2849</v>
      </c>
      <c r="F1095" s="52" t="str">
        <f t="shared" si="137"/>
        <v>ELITE AIR TENDON</v>
      </c>
      <c r="G1095" s="52" t="s">
        <v>2974</v>
      </c>
      <c r="H1095" s="116" t="str">
        <f t="shared" si="138"/>
        <v>Zandonà</v>
      </c>
      <c r="I1095" s="35" t="s">
        <v>3006</v>
      </c>
      <c r="J1095" s="53" t="str">
        <f t="shared" si="139"/>
        <v>Lófelszerelés</v>
      </c>
      <c r="K1095" s="53" t="s">
        <v>3007</v>
      </c>
      <c r="L1095" s="35" t="str">
        <f t="shared" si="140"/>
        <v>Láb- és patavédő</v>
      </c>
      <c r="M1095" s="35" t="s">
        <v>3020</v>
      </c>
      <c r="N1095" s="35" t="str">
        <f t="shared" si="141"/>
        <v>Ínvédő</v>
      </c>
      <c r="O1095" s="35" t="s">
        <v>3021</v>
      </c>
      <c r="P1095" s="88" t="str">
        <f t="shared" si="142"/>
        <v/>
      </c>
      <c r="Q1095" s="88"/>
      <c r="R1095" s="50" t="s">
        <v>3200</v>
      </c>
      <c r="S1095" s="35" t="s">
        <v>2420</v>
      </c>
      <c r="T1095" s="34">
        <v>0</v>
      </c>
      <c r="U1095" s="35">
        <v>249.9</v>
      </c>
      <c r="V1095" s="1" t="s">
        <v>2603</v>
      </c>
      <c r="W1095" s="50">
        <v>0.5</v>
      </c>
      <c r="X1095" s="35" t="str">
        <f>IFERROR(
    IF(ISNUMBER(MATCH(TRIM(CLEAN(SUBSTITUTE(SUBSTITUTE(Y1095, CHAR(13), ""), CHAR(10), " "))), sizeList!A:A, 0)),
        INDEX(sizeList!B:B, MATCH(TRIM(CLEAN(SUBSTITUTE(SUBSTITUTE(Y1095, CHAR(13), ""), CHAR(10), " "))), sizeList!A:A, 0)),
        IF(ISNUMBER(MATCH(Y1095, sizeList!A:A, 0)),
            INDEX(sizeList!B:B, MATCH(Y1095, sizeList!A:A, 0)),
            IF(ISNUMBER(MATCH(TRIM(CLEAN(SUBSTITUTE(SUBSTITUTE(Y1095, CHAR(13), ""), CHAR(10), " "))), sizeList!B:B, 0)),
                INDEX(sizeList!B:B, MATCH(TRIM(CLEAN(SUBSTITUTE(SUBSTITUTE(Y1095, CHAR(13), ""), CHAR(10), " "))), sizeList!B:B, 0)),
                IF(ISNUMBER(MATCH(Y1095, sizeList!B:B, 0)),
                    INDEX(sizeList!B:B, MATCH(Y1095, sizeList!B:B, 0)),
                    "")
            )
        )
    ),
    ""
)</f>
        <v>L+</v>
      </c>
      <c r="Y1095" s="35" t="s">
        <v>535</v>
      </c>
      <c r="Z1095" s="35" t="s">
        <v>2604</v>
      </c>
      <c r="AA1095" s="117" t="str">
        <f t="shared" si="143"/>
        <v>BLACK</v>
      </c>
      <c r="AB1095" s="7" t="str">
        <f>IF(AA1095="", "", IFERROR(VLOOKUP(AA1095, colorList!A:B,2,FALSE),""))</f>
        <v>fekete</v>
      </c>
      <c r="AC1095" s="7" t="str">
        <f>IF(Z1095="", "", IFERROR(VLOOKUP(Z1095, colorList!A:B,2,FALSE),""))</f>
        <v>fekete</v>
      </c>
      <c r="AD1095" s="7"/>
    </row>
    <row r="1096" spans="1:30" ht="60" customHeight="1" x14ac:dyDescent="0.25">
      <c r="A1096" s="53" t="s">
        <v>958</v>
      </c>
      <c r="B1096" s="7" t="str" cm="1">
        <f t="array" ref="B1096">ProcessN2(S1096,A1096,C1096)</f>
        <v>ZA1110_BN</v>
      </c>
      <c r="C1096" s="7" t="s">
        <v>1344</v>
      </c>
      <c r="D1096" s="52" t="str">
        <f t="shared" si="136"/>
        <v>Zandoná Elit Air ínvédő</v>
      </c>
      <c r="E1096" s="52" t="s">
        <v>2849</v>
      </c>
      <c r="F1096" s="52" t="str">
        <f t="shared" si="137"/>
        <v>ELITE AIR TENDON</v>
      </c>
      <c r="G1096" s="52" t="s">
        <v>2974</v>
      </c>
      <c r="H1096" s="116" t="str">
        <f t="shared" si="138"/>
        <v>Zandonà</v>
      </c>
      <c r="I1096" s="35" t="s">
        <v>3006</v>
      </c>
      <c r="J1096" s="53" t="str">
        <f t="shared" si="139"/>
        <v>Lófelszerelés</v>
      </c>
      <c r="K1096" s="53" t="s">
        <v>3007</v>
      </c>
      <c r="L1096" s="35" t="str">
        <f t="shared" si="140"/>
        <v>Láb- és patavédő</v>
      </c>
      <c r="M1096" s="35" t="s">
        <v>3020</v>
      </c>
      <c r="N1096" s="35" t="str">
        <f t="shared" si="141"/>
        <v>Ínvédő</v>
      </c>
      <c r="O1096" s="35" t="s">
        <v>3021</v>
      </c>
      <c r="P1096" s="88" t="str">
        <f t="shared" si="142"/>
        <v/>
      </c>
      <c r="Q1096" s="88"/>
      <c r="R1096" s="50" t="s">
        <v>3200</v>
      </c>
      <c r="S1096" s="35" t="s">
        <v>2421</v>
      </c>
      <c r="T1096" s="34">
        <v>0</v>
      </c>
      <c r="U1096" s="35">
        <v>249.9</v>
      </c>
      <c r="V1096" s="1" t="s">
        <v>2603</v>
      </c>
      <c r="W1096" s="50">
        <v>0.5</v>
      </c>
      <c r="X1096" s="35" t="str">
        <f>IFERROR(
    IF(ISNUMBER(MATCH(TRIM(CLEAN(SUBSTITUTE(SUBSTITUTE(Y1096, CHAR(13), ""), CHAR(10), " "))), sizeList!A:A, 0)),
        INDEX(sizeList!B:B, MATCH(TRIM(CLEAN(SUBSTITUTE(SUBSTITUTE(Y1096, CHAR(13), ""), CHAR(10), " "))), sizeList!A:A, 0)),
        IF(ISNUMBER(MATCH(Y1096, sizeList!A:A, 0)),
            INDEX(sizeList!B:B, MATCH(Y1096, sizeList!A:A, 0)),
            IF(ISNUMBER(MATCH(TRIM(CLEAN(SUBSTITUTE(SUBSTITUTE(Y1096, CHAR(13), ""), CHAR(10), " "))), sizeList!B:B, 0)),
                INDEX(sizeList!B:B, MATCH(TRIM(CLEAN(SUBSTITUTE(SUBSTITUTE(Y1096, CHAR(13), ""), CHAR(10), " "))), sizeList!B:B, 0)),
                IF(ISNUMBER(MATCH(Y1096, sizeList!B:B, 0)),
                    INDEX(sizeList!B:B, MATCH(Y1096, sizeList!B:B, 0)),
                    "")
            )
        )
    ),
    ""
)</f>
        <v>S</v>
      </c>
      <c r="Y1096" s="35" t="s">
        <v>525</v>
      </c>
      <c r="Z1096" s="35" t="s">
        <v>2609</v>
      </c>
      <c r="AA1096" s="117" t="str">
        <f t="shared" si="143"/>
        <v>BROWN</v>
      </c>
      <c r="AB1096" s="7" t="str">
        <f>IF(AA1096="", "", IFERROR(VLOOKUP(AA1096, colorList!A:B,2,FALSE),""))</f>
        <v>barna</v>
      </c>
      <c r="AC1096" s="7" t="str">
        <f>IF(Z1096="", "", IFERROR(VLOOKUP(Z1096, colorList!A:B,2,FALSE),""))</f>
        <v>barna</v>
      </c>
      <c r="AD1096" s="7"/>
    </row>
    <row r="1097" spans="1:30" ht="60" customHeight="1" x14ac:dyDescent="0.25">
      <c r="A1097" s="53" t="s">
        <v>958</v>
      </c>
      <c r="B1097" s="7" t="str" cm="1">
        <f t="array" ref="B1097">ProcessN2(S1097,A1097,C1097)</f>
        <v>ZA1110_BN</v>
      </c>
      <c r="C1097" s="7" t="s">
        <v>1345</v>
      </c>
      <c r="D1097" s="52" t="str">
        <f t="shared" si="136"/>
        <v>Zandoná Elit Air ínvédő</v>
      </c>
      <c r="E1097" s="52" t="s">
        <v>2849</v>
      </c>
      <c r="F1097" s="52" t="str">
        <f t="shared" si="137"/>
        <v>ELITE AIR TENDON</v>
      </c>
      <c r="G1097" s="52" t="s">
        <v>2974</v>
      </c>
      <c r="H1097" s="116" t="str">
        <f t="shared" si="138"/>
        <v>Zandonà</v>
      </c>
      <c r="I1097" s="35" t="s">
        <v>3006</v>
      </c>
      <c r="J1097" s="53" t="str">
        <f t="shared" si="139"/>
        <v>Lófelszerelés</v>
      </c>
      <c r="K1097" s="53" t="s">
        <v>3007</v>
      </c>
      <c r="L1097" s="35" t="str">
        <f t="shared" si="140"/>
        <v>Láb- és patavédő</v>
      </c>
      <c r="M1097" s="35" t="s">
        <v>3020</v>
      </c>
      <c r="N1097" s="35" t="str">
        <f t="shared" si="141"/>
        <v>Ínvédő</v>
      </c>
      <c r="O1097" s="35" t="s">
        <v>3021</v>
      </c>
      <c r="P1097" s="88" t="str">
        <f t="shared" si="142"/>
        <v/>
      </c>
      <c r="Q1097" s="88"/>
      <c r="R1097" s="50" t="s">
        <v>3200</v>
      </c>
      <c r="S1097" s="35" t="s">
        <v>2422</v>
      </c>
      <c r="T1097" s="34">
        <v>0</v>
      </c>
      <c r="U1097" s="35">
        <v>249.9</v>
      </c>
      <c r="V1097" s="1" t="s">
        <v>2603</v>
      </c>
      <c r="W1097" s="50">
        <v>0.5</v>
      </c>
      <c r="X1097" s="35" t="str">
        <f>IFERROR(
    IF(ISNUMBER(MATCH(TRIM(CLEAN(SUBSTITUTE(SUBSTITUTE(Y1097, CHAR(13), ""), CHAR(10), " "))), sizeList!A:A, 0)),
        INDEX(sizeList!B:B, MATCH(TRIM(CLEAN(SUBSTITUTE(SUBSTITUTE(Y1097, CHAR(13), ""), CHAR(10), " "))), sizeList!A:A, 0)),
        IF(ISNUMBER(MATCH(Y1097, sizeList!A:A, 0)),
            INDEX(sizeList!B:B, MATCH(Y1097, sizeList!A:A, 0)),
            IF(ISNUMBER(MATCH(TRIM(CLEAN(SUBSTITUTE(SUBSTITUTE(Y1097, CHAR(13), ""), CHAR(10), " "))), sizeList!B:B, 0)),
                INDEX(sizeList!B:B, MATCH(TRIM(CLEAN(SUBSTITUTE(SUBSTITUTE(Y1097, CHAR(13), ""), CHAR(10), " "))), sizeList!B:B, 0)),
                IF(ISNUMBER(MATCH(Y1097, sizeList!B:B, 0)),
                    INDEX(sizeList!B:B, MATCH(Y1097, sizeList!B:B, 0)),
                    "")
            )
        )
    ),
    ""
)</f>
        <v>M</v>
      </c>
      <c r="Y1097" s="35" t="s">
        <v>526</v>
      </c>
      <c r="Z1097" s="35" t="s">
        <v>2609</v>
      </c>
      <c r="AA1097" s="117" t="str">
        <f t="shared" si="143"/>
        <v>BROWN</v>
      </c>
      <c r="AB1097" s="7" t="str">
        <f>IF(AA1097="", "", IFERROR(VLOOKUP(AA1097, colorList!A:B,2,FALSE),""))</f>
        <v>barna</v>
      </c>
      <c r="AC1097" s="7" t="str">
        <f>IF(Z1097="", "", IFERROR(VLOOKUP(Z1097, colorList!A:B,2,FALSE),""))</f>
        <v>barna</v>
      </c>
      <c r="AD1097" s="7"/>
    </row>
    <row r="1098" spans="1:30" ht="60" customHeight="1" x14ac:dyDescent="0.25">
      <c r="A1098" s="53" t="s">
        <v>958</v>
      </c>
      <c r="B1098" s="7" t="str" cm="1">
        <f t="array" ref="B1098">ProcessN2(S1098,A1098,C1098)</f>
        <v>ZA1110_BN</v>
      </c>
      <c r="C1098" s="7" t="s">
        <v>1346</v>
      </c>
      <c r="D1098" s="52" t="str">
        <f t="shared" si="136"/>
        <v>Zandoná Elit Air ínvédő</v>
      </c>
      <c r="E1098" s="52" t="s">
        <v>2849</v>
      </c>
      <c r="F1098" s="52" t="str">
        <f t="shared" si="137"/>
        <v>ELITE AIR TENDON</v>
      </c>
      <c r="G1098" s="52" t="s">
        <v>2974</v>
      </c>
      <c r="H1098" s="116" t="str">
        <f t="shared" si="138"/>
        <v>Zandonà</v>
      </c>
      <c r="I1098" s="35" t="s">
        <v>3006</v>
      </c>
      <c r="J1098" s="53" t="str">
        <f t="shared" si="139"/>
        <v>Lófelszerelés</v>
      </c>
      <c r="K1098" s="53" t="s">
        <v>3007</v>
      </c>
      <c r="L1098" s="35" t="str">
        <f t="shared" si="140"/>
        <v>Láb- és patavédő</v>
      </c>
      <c r="M1098" s="35" t="s">
        <v>3020</v>
      </c>
      <c r="N1098" s="35" t="str">
        <f t="shared" si="141"/>
        <v>Ínvédő</v>
      </c>
      <c r="O1098" s="35" t="s">
        <v>3021</v>
      </c>
      <c r="P1098" s="88" t="str">
        <f t="shared" si="142"/>
        <v/>
      </c>
      <c r="Q1098" s="88"/>
      <c r="R1098" s="50" t="s">
        <v>3200</v>
      </c>
      <c r="S1098" s="35" t="s">
        <v>2423</v>
      </c>
      <c r="T1098" s="34">
        <v>0</v>
      </c>
      <c r="U1098" s="35">
        <v>249.9</v>
      </c>
      <c r="V1098" s="1" t="s">
        <v>2603</v>
      </c>
      <c r="W1098" s="50">
        <v>0.5</v>
      </c>
      <c r="X1098" s="35" t="str">
        <f>IFERROR(
    IF(ISNUMBER(MATCH(TRIM(CLEAN(SUBSTITUTE(SUBSTITUTE(Y1098, CHAR(13), ""), CHAR(10), " "))), sizeList!A:A, 0)),
        INDEX(sizeList!B:B, MATCH(TRIM(CLEAN(SUBSTITUTE(SUBSTITUTE(Y1098, CHAR(13), ""), CHAR(10), " "))), sizeList!A:A, 0)),
        IF(ISNUMBER(MATCH(Y1098, sizeList!A:A, 0)),
            INDEX(sizeList!B:B, MATCH(Y1098, sizeList!A:A, 0)),
            IF(ISNUMBER(MATCH(TRIM(CLEAN(SUBSTITUTE(SUBSTITUTE(Y1098, CHAR(13), ""), CHAR(10), " "))), sizeList!B:B, 0)),
                INDEX(sizeList!B:B, MATCH(TRIM(CLEAN(SUBSTITUTE(SUBSTITUTE(Y1098, CHAR(13), ""), CHAR(10), " "))), sizeList!B:B, 0)),
                IF(ISNUMBER(MATCH(Y1098, sizeList!B:B, 0)),
                    INDEX(sizeList!B:B, MATCH(Y1098, sizeList!B:B, 0)),
                    "")
            )
        )
    ),
    ""
)</f>
        <v>L</v>
      </c>
      <c r="Y1098" s="35" t="s">
        <v>527</v>
      </c>
      <c r="Z1098" s="35" t="s">
        <v>2609</v>
      </c>
      <c r="AA1098" s="117" t="str">
        <f t="shared" si="143"/>
        <v>BROWN</v>
      </c>
      <c r="AB1098" s="7" t="str">
        <f>IF(AA1098="", "", IFERROR(VLOOKUP(AA1098, colorList!A:B,2,FALSE),""))</f>
        <v>barna</v>
      </c>
      <c r="AC1098" s="7" t="str">
        <f>IF(Z1098="", "", IFERROR(VLOOKUP(Z1098, colorList!A:B,2,FALSE),""))</f>
        <v>barna</v>
      </c>
      <c r="AD1098" s="7"/>
    </row>
    <row r="1099" spans="1:30" ht="60" customHeight="1" x14ac:dyDescent="0.25">
      <c r="A1099" s="79" t="s">
        <v>958</v>
      </c>
      <c r="B1099" s="7" t="str" cm="1">
        <f t="array" ref="B1099">ProcessN2(S1099,A1099,C1099)</f>
        <v>ZA1110_BN</v>
      </c>
      <c r="C1099" s="7" t="s">
        <v>1347</v>
      </c>
      <c r="D1099" s="80" t="str">
        <f t="shared" si="136"/>
        <v>Zandoná Elit Air ínvédő</v>
      </c>
      <c r="E1099" s="80" t="s">
        <v>2849</v>
      </c>
      <c r="F1099" s="52" t="str">
        <f t="shared" si="137"/>
        <v>ELITE AIR TENDON</v>
      </c>
      <c r="G1099" s="80" t="s">
        <v>2974</v>
      </c>
      <c r="H1099" s="116" t="str">
        <f t="shared" si="138"/>
        <v>Zandonà</v>
      </c>
      <c r="I1099" s="43" t="s">
        <v>3006</v>
      </c>
      <c r="J1099" s="79" t="str">
        <f t="shared" si="139"/>
        <v>Lófelszerelés</v>
      </c>
      <c r="K1099" s="79" t="s">
        <v>3007</v>
      </c>
      <c r="L1099" s="43" t="str">
        <f t="shared" si="140"/>
        <v>Láb- és patavédő</v>
      </c>
      <c r="M1099" s="43" t="s">
        <v>3020</v>
      </c>
      <c r="N1099" s="35" t="str">
        <f t="shared" si="141"/>
        <v>Ínvédő</v>
      </c>
      <c r="O1099" s="35" t="s">
        <v>3021</v>
      </c>
      <c r="P1099" s="94" t="str">
        <f t="shared" si="142"/>
        <v/>
      </c>
      <c r="Q1099" s="94"/>
      <c r="R1099" s="50" t="s">
        <v>3200</v>
      </c>
      <c r="S1099" s="43" t="s">
        <v>2424</v>
      </c>
      <c r="T1099" s="34">
        <v>0</v>
      </c>
      <c r="U1099" s="43">
        <v>249.9</v>
      </c>
      <c r="V1099" s="1" t="s">
        <v>2603</v>
      </c>
      <c r="W1099" s="50">
        <v>0.5</v>
      </c>
      <c r="X1099" s="43" t="str">
        <f>IFERROR(
    IF(ISNUMBER(MATCH(TRIM(CLEAN(SUBSTITUTE(SUBSTITUTE(Y1099, CHAR(13), ""), CHAR(10), " "))), sizeList!A:A, 0)),
        INDEX(sizeList!B:B, MATCH(TRIM(CLEAN(SUBSTITUTE(SUBSTITUTE(Y1099, CHAR(13), ""), CHAR(10), " "))), sizeList!A:A, 0)),
        IF(ISNUMBER(MATCH(Y1099, sizeList!A:A, 0)),
            INDEX(sizeList!B:B, MATCH(Y1099, sizeList!A:A, 0)),
            IF(ISNUMBER(MATCH(TRIM(CLEAN(SUBSTITUTE(SUBSTITUTE(Y1099, CHAR(13), ""), CHAR(10), " "))), sizeList!B:B, 0)),
                INDEX(sizeList!B:B, MATCH(TRIM(CLEAN(SUBSTITUTE(SUBSTITUTE(Y1099, CHAR(13), ""), CHAR(10), " "))), sizeList!B:B, 0)),
                IF(ISNUMBER(MATCH(Y1099, sizeList!B:B, 0)),
                    INDEX(sizeList!B:B, MATCH(Y1099, sizeList!B:B, 0)),
                    "")
            )
        )
    ),
    ""
)</f>
        <v>L+</v>
      </c>
      <c r="Y1099" s="43" t="s">
        <v>535</v>
      </c>
      <c r="Z1099" s="43" t="s">
        <v>2609</v>
      </c>
      <c r="AA1099" s="117" t="str">
        <f t="shared" si="143"/>
        <v>BROWN</v>
      </c>
      <c r="AB1099" s="7" t="str">
        <f>IF(AA1099="", "", IFERROR(VLOOKUP(AA1099, colorList!A:B,2,FALSE),""))</f>
        <v>barna</v>
      </c>
      <c r="AC1099" s="7" t="str">
        <f>IF(Z1099="", "", IFERROR(VLOOKUP(Z1099, colorList!A:B,2,FALSE),""))</f>
        <v>barna</v>
      </c>
      <c r="AD1099" s="7"/>
    </row>
    <row r="1100" spans="1:30" ht="60" customHeight="1" x14ac:dyDescent="0.25">
      <c r="A1100" s="79" t="s">
        <v>959</v>
      </c>
      <c r="B1100" s="7" t="str" cm="1">
        <f t="array" ref="B1100">ProcessN2(S1100,A1100,C1100)</f>
        <v>ZA1137_BK</v>
      </c>
      <c r="C1100" s="7" t="s">
        <v>1212</v>
      </c>
      <c r="D1100" s="80" t="str">
        <f t="shared" si="136"/>
        <v>Zandoná Air Master Young bokavédő</v>
      </c>
      <c r="E1100" s="80" t="s">
        <v>2850</v>
      </c>
      <c r="F1100" s="52" t="str">
        <f t="shared" si="137"/>
        <v>AIR MASTER YOUNG FELTLOCK</v>
      </c>
      <c r="G1100" s="80" t="s">
        <v>2975</v>
      </c>
      <c r="H1100" s="116" t="str">
        <f t="shared" si="138"/>
        <v>Zandonà</v>
      </c>
      <c r="I1100" s="43" t="s">
        <v>3006</v>
      </c>
      <c r="J1100" s="79" t="str">
        <f t="shared" si="139"/>
        <v>Lófelszerelés</v>
      </c>
      <c r="K1100" s="79" t="s">
        <v>3007</v>
      </c>
      <c r="L1100" s="43" t="str">
        <f t="shared" si="140"/>
        <v>Láb- és patavédő</v>
      </c>
      <c r="M1100" s="43" t="s">
        <v>3020</v>
      </c>
      <c r="N1100" s="35" t="str">
        <f t="shared" si="141"/>
        <v>Bokavédő</v>
      </c>
      <c r="O1100" s="35" t="s">
        <v>3022</v>
      </c>
      <c r="P1100" s="94" t="str">
        <f t="shared" si="142"/>
        <v/>
      </c>
      <c r="Q1100" s="94"/>
      <c r="R1100" s="63" t="s">
        <v>3201</v>
      </c>
      <c r="S1100" s="43" t="s">
        <v>2425</v>
      </c>
      <c r="T1100" s="34">
        <v>0</v>
      </c>
      <c r="U1100" s="43">
        <v>109.9</v>
      </c>
      <c r="V1100" s="1" t="s">
        <v>2603</v>
      </c>
      <c r="W1100" s="50">
        <v>0.5</v>
      </c>
      <c r="X1100" s="43" t="str">
        <f>IFERROR(
    IF(ISNUMBER(MATCH(TRIM(CLEAN(SUBSTITUTE(SUBSTITUTE(Y1100, CHAR(13), ""), CHAR(10), " "))), sizeList!A:A, 0)),
        INDEX(sizeList!B:B, MATCH(TRIM(CLEAN(SUBSTITUTE(SUBSTITUTE(Y1100, CHAR(13), ""), CHAR(10), " "))), sizeList!A:A, 0)),
        IF(ISNUMBER(MATCH(Y1100, sizeList!A:A, 0)),
            INDEX(sizeList!B:B, MATCH(Y1100, sizeList!A:A, 0)),
            IF(ISNUMBER(MATCH(TRIM(CLEAN(SUBSTITUTE(SUBSTITUTE(Y1100, CHAR(13), ""), CHAR(10), " "))), sizeList!B:B, 0)),
                INDEX(sizeList!B:B, MATCH(TRIM(CLEAN(SUBSTITUTE(SUBSTITUTE(Y1100, CHAR(13), ""), CHAR(10), " "))), sizeList!B:B, 0)),
                IF(ISNUMBER(MATCH(Y1100, sizeList!B:B, 0)),
                    INDEX(sizeList!B:B, MATCH(Y1100, sizeList!B:B, 0)),
                    "")
            )
        )
    ),
    ""
)</f>
        <v>S</v>
      </c>
      <c r="Y1100" s="43" t="s">
        <v>525</v>
      </c>
      <c r="Z1100" s="43" t="s">
        <v>2604</v>
      </c>
      <c r="AA1100" s="117" t="str">
        <f t="shared" si="143"/>
        <v>BLACK</v>
      </c>
      <c r="AB1100" s="7" t="str">
        <f>IF(AA1100="", "", IFERROR(VLOOKUP(AA1100, colorList!A:B,2,FALSE),""))</f>
        <v>fekete</v>
      </c>
      <c r="AC1100" s="7" t="str">
        <f>IF(Z1100="", "", IFERROR(VLOOKUP(Z1100, colorList!A:B,2,FALSE),""))</f>
        <v>fekete</v>
      </c>
      <c r="AD1100" s="7"/>
    </row>
    <row r="1101" spans="1:30" ht="60" customHeight="1" x14ac:dyDescent="0.25">
      <c r="A1101" s="53" t="s">
        <v>959</v>
      </c>
      <c r="B1101" s="7" t="str" cm="1">
        <f t="array" ref="B1101">ProcessN2(S1101,A1101,C1101)</f>
        <v>ZA1137_BK</v>
      </c>
      <c r="C1101" s="7" t="s">
        <v>1213</v>
      </c>
      <c r="D1101" s="52" t="str">
        <f t="shared" si="136"/>
        <v>Zandoná Air Master Young bokavédő</v>
      </c>
      <c r="E1101" s="52" t="s">
        <v>2850</v>
      </c>
      <c r="F1101" s="52" t="str">
        <f t="shared" si="137"/>
        <v>AIR MASTER YOUNG FELTLOCK</v>
      </c>
      <c r="G1101" s="52" t="s">
        <v>2975</v>
      </c>
      <c r="H1101" s="116" t="str">
        <f t="shared" si="138"/>
        <v>Zandonà</v>
      </c>
      <c r="I1101" s="35" t="s">
        <v>3006</v>
      </c>
      <c r="J1101" s="53" t="str">
        <f t="shared" si="139"/>
        <v>Lófelszerelés</v>
      </c>
      <c r="K1101" s="53" t="s">
        <v>3007</v>
      </c>
      <c r="L1101" s="35" t="str">
        <f t="shared" si="140"/>
        <v>Láb- és patavédő</v>
      </c>
      <c r="M1101" s="35" t="s">
        <v>3020</v>
      </c>
      <c r="N1101" s="35" t="str">
        <f t="shared" si="141"/>
        <v>Bokavédő</v>
      </c>
      <c r="O1101" s="35" t="s">
        <v>3022</v>
      </c>
      <c r="P1101" s="35" t="str">
        <f t="shared" si="142"/>
        <v/>
      </c>
      <c r="Q1101" s="35"/>
      <c r="R1101" s="97" t="s">
        <v>3201</v>
      </c>
      <c r="S1101" s="35" t="s">
        <v>2426</v>
      </c>
      <c r="T1101" s="34">
        <v>0</v>
      </c>
      <c r="U1101" s="35">
        <v>109.9</v>
      </c>
      <c r="V1101" s="1" t="s">
        <v>2603</v>
      </c>
      <c r="W1101" s="50">
        <v>0.5</v>
      </c>
      <c r="X1101" s="35" t="str">
        <f>IFERROR(
    IF(ISNUMBER(MATCH(TRIM(CLEAN(SUBSTITUTE(SUBSTITUTE(Y1101, CHAR(13), ""), CHAR(10), " "))), sizeList!A:A, 0)),
        INDEX(sizeList!B:B, MATCH(TRIM(CLEAN(SUBSTITUTE(SUBSTITUTE(Y1101, CHAR(13), ""), CHAR(10), " "))), sizeList!A:A, 0)),
        IF(ISNUMBER(MATCH(Y1101, sizeList!A:A, 0)),
            INDEX(sizeList!B:B, MATCH(Y1101, sizeList!A:A, 0)),
            IF(ISNUMBER(MATCH(TRIM(CLEAN(SUBSTITUTE(SUBSTITUTE(Y1101, CHAR(13), ""), CHAR(10), " "))), sizeList!B:B, 0)),
                INDEX(sizeList!B:B, MATCH(TRIM(CLEAN(SUBSTITUTE(SUBSTITUTE(Y1101, CHAR(13), ""), CHAR(10), " "))), sizeList!B:B, 0)),
                IF(ISNUMBER(MATCH(Y1101, sizeList!B:B, 0)),
                    INDEX(sizeList!B:B, MATCH(Y1101, sizeList!B:B, 0)),
                    "")
            )
        )
    ),
    ""
)</f>
        <v>M</v>
      </c>
      <c r="Y1101" s="35" t="s">
        <v>526</v>
      </c>
      <c r="Z1101" s="35" t="s">
        <v>2604</v>
      </c>
      <c r="AA1101" s="117" t="str">
        <f t="shared" si="143"/>
        <v>BLACK</v>
      </c>
      <c r="AB1101" s="7" t="str">
        <f>IF(AA1101="", "", IFERROR(VLOOKUP(AA1101, colorList!A:B,2,FALSE),""))</f>
        <v>fekete</v>
      </c>
      <c r="AC1101" s="7" t="str">
        <f>IF(Z1101="", "", IFERROR(VLOOKUP(Z1101, colorList!A:B,2,FALSE),""))</f>
        <v>fekete</v>
      </c>
      <c r="AD1101" s="7"/>
    </row>
    <row r="1102" spans="1:30" ht="60" customHeight="1" x14ac:dyDescent="0.25">
      <c r="A1102" s="53" t="s">
        <v>959</v>
      </c>
      <c r="B1102" s="7" t="str" cm="1">
        <f t="array" ref="B1102">ProcessN2(S1102,A1102,C1102)</f>
        <v>ZA1137_BK</v>
      </c>
      <c r="C1102" s="7" t="s">
        <v>1214</v>
      </c>
      <c r="D1102" s="52" t="str">
        <f t="shared" si="136"/>
        <v>Zandoná Air Master Young bokavédő</v>
      </c>
      <c r="E1102" s="52" t="s">
        <v>2850</v>
      </c>
      <c r="F1102" s="52" t="str">
        <f t="shared" si="137"/>
        <v>AIR MASTER YOUNG FELTLOCK</v>
      </c>
      <c r="G1102" s="52" t="s">
        <v>2975</v>
      </c>
      <c r="H1102" s="116" t="str">
        <f t="shared" si="138"/>
        <v>Zandonà</v>
      </c>
      <c r="I1102" s="35" t="s">
        <v>3006</v>
      </c>
      <c r="J1102" s="53" t="str">
        <f t="shared" si="139"/>
        <v>Lófelszerelés</v>
      </c>
      <c r="K1102" s="53" t="s">
        <v>3007</v>
      </c>
      <c r="L1102" s="35" t="str">
        <f t="shared" si="140"/>
        <v>Láb- és patavédő</v>
      </c>
      <c r="M1102" s="35" t="s">
        <v>3020</v>
      </c>
      <c r="N1102" s="35" t="str">
        <f t="shared" si="141"/>
        <v>Bokavédő</v>
      </c>
      <c r="O1102" s="35" t="s">
        <v>3022</v>
      </c>
      <c r="P1102" s="88" t="str">
        <f t="shared" si="142"/>
        <v/>
      </c>
      <c r="Q1102" s="88"/>
      <c r="R1102" s="97" t="s">
        <v>3201</v>
      </c>
      <c r="S1102" s="35" t="s">
        <v>2427</v>
      </c>
      <c r="T1102" s="34">
        <v>0</v>
      </c>
      <c r="U1102" s="35">
        <v>109.9</v>
      </c>
      <c r="V1102" s="1" t="s">
        <v>2603</v>
      </c>
      <c r="W1102" s="50">
        <v>0.5</v>
      </c>
      <c r="X1102" s="35" t="str">
        <f>IFERROR(
    IF(ISNUMBER(MATCH(TRIM(CLEAN(SUBSTITUTE(SUBSTITUTE(Y1102, CHAR(13), ""), CHAR(10), " "))), sizeList!A:A, 0)),
        INDEX(sizeList!B:B, MATCH(TRIM(CLEAN(SUBSTITUTE(SUBSTITUTE(Y1102, CHAR(13), ""), CHAR(10), " "))), sizeList!A:A, 0)),
        IF(ISNUMBER(MATCH(Y1102, sizeList!A:A, 0)),
            INDEX(sizeList!B:B, MATCH(Y1102, sizeList!A:A, 0)),
            IF(ISNUMBER(MATCH(TRIM(CLEAN(SUBSTITUTE(SUBSTITUTE(Y1102, CHAR(13), ""), CHAR(10), " "))), sizeList!B:B, 0)),
                INDEX(sizeList!B:B, MATCH(TRIM(CLEAN(SUBSTITUTE(SUBSTITUTE(Y1102, CHAR(13), ""), CHAR(10), " "))), sizeList!B:B, 0)),
                IF(ISNUMBER(MATCH(Y1102, sizeList!B:B, 0)),
                    INDEX(sizeList!B:B, MATCH(Y1102, sizeList!B:B, 0)),
                    "")
            )
        )
    ),
    ""
)</f>
        <v>L</v>
      </c>
      <c r="Y1102" s="35" t="s">
        <v>527</v>
      </c>
      <c r="Z1102" s="35" t="s">
        <v>2604</v>
      </c>
      <c r="AA1102" s="117" t="str">
        <f t="shared" si="143"/>
        <v>BLACK</v>
      </c>
      <c r="AB1102" s="7" t="str">
        <f>IF(AA1102="", "", IFERROR(VLOOKUP(AA1102, colorList!A:B,2,FALSE),""))</f>
        <v>fekete</v>
      </c>
      <c r="AC1102" s="7" t="str">
        <f>IF(Z1102="", "", IFERROR(VLOOKUP(Z1102, colorList!A:B,2,FALSE),""))</f>
        <v>fekete</v>
      </c>
      <c r="AD1102" s="7"/>
    </row>
    <row r="1103" spans="1:30" ht="60" customHeight="1" x14ac:dyDescent="0.25">
      <c r="A1103" s="51" t="s">
        <v>959</v>
      </c>
      <c r="B1103" s="7" t="str" cm="1">
        <f t="array" ref="B1103">ProcessN2(S1103,A1103,C1103)</f>
        <v>ZA1137_BK</v>
      </c>
      <c r="C1103" s="7" t="s">
        <v>1215</v>
      </c>
      <c r="D1103" s="83" t="str">
        <f t="shared" si="136"/>
        <v>Zandoná Air Master Young bokavédő</v>
      </c>
      <c r="E1103" s="83" t="s">
        <v>2850</v>
      </c>
      <c r="F1103" s="52" t="str">
        <f t="shared" si="137"/>
        <v>AIR MASTER YOUNG FELTLOCK</v>
      </c>
      <c r="G1103" s="83" t="s">
        <v>2975</v>
      </c>
      <c r="H1103" s="116" t="str">
        <f t="shared" si="138"/>
        <v>Zandonà</v>
      </c>
      <c r="I1103" s="44" t="s">
        <v>3006</v>
      </c>
      <c r="J1103" s="51" t="str">
        <f t="shared" si="139"/>
        <v>Lófelszerelés</v>
      </c>
      <c r="K1103" s="51" t="s">
        <v>3007</v>
      </c>
      <c r="L1103" s="44" t="str">
        <f t="shared" si="140"/>
        <v>Láb- és patavédő</v>
      </c>
      <c r="M1103" s="44" t="s">
        <v>3020</v>
      </c>
      <c r="N1103" s="35" t="str">
        <f t="shared" si="141"/>
        <v>Bokavédő</v>
      </c>
      <c r="O1103" s="35" t="s">
        <v>3022</v>
      </c>
      <c r="P1103" s="96" t="str">
        <f t="shared" si="142"/>
        <v/>
      </c>
      <c r="Q1103" s="96"/>
      <c r="R1103" s="97" t="s">
        <v>3201</v>
      </c>
      <c r="S1103" s="44" t="s">
        <v>2428</v>
      </c>
      <c r="T1103" s="34">
        <v>0</v>
      </c>
      <c r="U1103" s="44">
        <v>109.9</v>
      </c>
      <c r="V1103" s="1" t="s">
        <v>2603</v>
      </c>
      <c r="W1103" s="50">
        <v>0.5</v>
      </c>
      <c r="X1103" s="44" t="str">
        <f>IFERROR(
    IF(ISNUMBER(MATCH(TRIM(CLEAN(SUBSTITUTE(SUBSTITUTE(Y1103, CHAR(13), ""), CHAR(10), " "))), sizeList!A:A, 0)),
        INDEX(sizeList!B:B, MATCH(TRIM(CLEAN(SUBSTITUTE(SUBSTITUTE(Y1103, CHAR(13), ""), CHAR(10), " "))), sizeList!A:A, 0)),
        IF(ISNUMBER(MATCH(Y1103, sizeList!A:A, 0)),
            INDEX(sizeList!B:B, MATCH(Y1103, sizeList!A:A, 0)),
            IF(ISNUMBER(MATCH(TRIM(CLEAN(SUBSTITUTE(SUBSTITUTE(Y1103, CHAR(13), ""), CHAR(10), " "))), sizeList!B:B, 0)),
                INDEX(sizeList!B:B, MATCH(TRIM(CLEAN(SUBSTITUTE(SUBSTITUTE(Y1103, CHAR(13), ""), CHAR(10), " "))), sizeList!B:B, 0)),
                IF(ISNUMBER(MATCH(Y1103, sizeList!B:B, 0)),
                    INDEX(sizeList!B:B, MATCH(Y1103, sizeList!B:B, 0)),
                    "")
            )
        )
    ),
    ""
)</f>
        <v>XL</v>
      </c>
      <c r="Y1103" s="44" t="s">
        <v>528</v>
      </c>
      <c r="Z1103" s="44" t="s">
        <v>2604</v>
      </c>
      <c r="AA1103" s="117" t="str">
        <f t="shared" si="143"/>
        <v>BLACK</v>
      </c>
      <c r="AB1103" s="7" t="str">
        <f>IF(AA1103="", "", IFERROR(VLOOKUP(AA1103, colorList!A:B,2,FALSE),""))</f>
        <v>fekete</v>
      </c>
      <c r="AC1103" s="7" t="str">
        <f>IF(Z1103="", "", IFERROR(VLOOKUP(Z1103, colorList!A:B,2,FALSE),""))</f>
        <v>fekete</v>
      </c>
      <c r="AD1103" s="7"/>
    </row>
    <row r="1104" spans="1:30" ht="60" customHeight="1" x14ac:dyDescent="0.25">
      <c r="A1104" s="51" t="s">
        <v>959</v>
      </c>
      <c r="B1104" s="7" t="str" cm="1">
        <f t="array" ref="B1104">ProcessN2(S1104,A1104,C1104)</f>
        <v>ZA1137_BN</v>
      </c>
      <c r="C1104" s="7" t="s">
        <v>1344</v>
      </c>
      <c r="D1104" s="83" t="str">
        <f t="shared" si="136"/>
        <v>Zandoná Air Master Young bokavédő</v>
      </c>
      <c r="E1104" s="83" t="s">
        <v>2850</v>
      </c>
      <c r="F1104" s="52" t="str">
        <f t="shared" si="137"/>
        <v>AIR MASTER YOUNG FELTLOCK</v>
      </c>
      <c r="G1104" s="83" t="s">
        <v>2975</v>
      </c>
      <c r="H1104" s="116" t="str">
        <f t="shared" si="138"/>
        <v>Zandonà</v>
      </c>
      <c r="I1104" s="44" t="s">
        <v>3006</v>
      </c>
      <c r="J1104" s="51" t="str">
        <f t="shared" si="139"/>
        <v>Lófelszerelés</v>
      </c>
      <c r="K1104" s="51" t="s">
        <v>3007</v>
      </c>
      <c r="L1104" s="44" t="str">
        <f t="shared" si="140"/>
        <v>Láb- és patavédő</v>
      </c>
      <c r="M1104" s="44" t="s">
        <v>3020</v>
      </c>
      <c r="N1104" s="35" t="str">
        <f t="shared" si="141"/>
        <v>Bokavédő</v>
      </c>
      <c r="O1104" s="35" t="s">
        <v>3022</v>
      </c>
      <c r="P1104" s="96" t="str">
        <f t="shared" si="142"/>
        <v/>
      </c>
      <c r="Q1104" s="96"/>
      <c r="R1104" s="97" t="s">
        <v>3201</v>
      </c>
      <c r="S1104" s="44" t="s">
        <v>2429</v>
      </c>
      <c r="T1104" s="34">
        <v>0</v>
      </c>
      <c r="U1104" s="44">
        <v>109.9</v>
      </c>
      <c r="V1104" s="1" t="s">
        <v>2603</v>
      </c>
      <c r="W1104" s="50">
        <v>0.5</v>
      </c>
      <c r="X1104" s="44" t="str">
        <f>IFERROR(
    IF(ISNUMBER(MATCH(TRIM(CLEAN(SUBSTITUTE(SUBSTITUTE(Y1104, CHAR(13), ""), CHAR(10), " "))), sizeList!A:A, 0)),
        INDEX(sizeList!B:B, MATCH(TRIM(CLEAN(SUBSTITUTE(SUBSTITUTE(Y1104, CHAR(13), ""), CHAR(10), " "))), sizeList!A:A, 0)),
        IF(ISNUMBER(MATCH(Y1104, sizeList!A:A, 0)),
            INDEX(sizeList!B:B, MATCH(Y1104, sizeList!A:A, 0)),
            IF(ISNUMBER(MATCH(TRIM(CLEAN(SUBSTITUTE(SUBSTITUTE(Y1104, CHAR(13), ""), CHAR(10), " "))), sizeList!B:B, 0)),
                INDEX(sizeList!B:B, MATCH(TRIM(CLEAN(SUBSTITUTE(SUBSTITUTE(Y1104, CHAR(13), ""), CHAR(10), " "))), sizeList!B:B, 0)),
                IF(ISNUMBER(MATCH(Y1104, sizeList!B:B, 0)),
                    INDEX(sizeList!B:B, MATCH(Y1104, sizeList!B:B, 0)),
                    "")
            )
        )
    ),
    ""
)</f>
        <v>S</v>
      </c>
      <c r="Y1104" s="44" t="s">
        <v>525</v>
      </c>
      <c r="Z1104" s="44" t="s">
        <v>2609</v>
      </c>
      <c r="AA1104" s="117" t="str">
        <f t="shared" si="143"/>
        <v>BROWN</v>
      </c>
      <c r="AB1104" s="7" t="str">
        <f>IF(AA1104="", "", IFERROR(VLOOKUP(AA1104, colorList!A:B,2,FALSE),""))</f>
        <v>barna</v>
      </c>
      <c r="AC1104" s="7" t="str">
        <f>IF(Z1104="", "", IFERROR(VLOOKUP(Z1104, colorList!A:B,2,FALSE),""))</f>
        <v>barna</v>
      </c>
      <c r="AD1104" s="7"/>
    </row>
    <row r="1105" spans="1:30" ht="60" customHeight="1" x14ac:dyDescent="0.25">
      <c r="A1105" s="53" t="s">
        <v>959</v>
      </c>
      <c r="B1105" s="7" t="str" cm="1">
        <f t="array" ref="B1105">ProcessN2(S1105,A1105,C1105)</f>
        <v>ZA1137_BN</v>
      </c>
      <c r="C1105" s="7" t="s">
        <v>1345</v>
      </c>
      <c r="D1105" s="52" t="str">
        <f t="shared" si="136"/>
        <v>Zandoná Air Master Young bokavédő</v>
      </c>
      <c r="E1105" s="52" t="s">
        <v>2850</v>
      </c>
      <c r="F1105" s="52" t="str">
        <f t="shared" si="137"/>
        <v>AIR MASTER YOUNG FELTLOCK</v>
      </c>
      <c r="G1105" s="52" t="s">
        <v>2975</v>
      </c>
      <c r="H1105" s="116" t="str">
        <f t="shared" si="138"/>
        <v>Zandonà</v>
      </c>
      <c r="I1105" s="35" t="s">
        <v>3006</v>
      </c>
      <c r="J1105" s="53" t="str">
        <f t="shared" si="139"/>
        <v>Lófelszerelés</v>
      </c>
      <c r="K1105" s="53" t="s">
        <v>3007</v>
      </c>
      <c r="L1105" s="35" t="str">
        <f t="shared" si="140"/>
        <v>Láb- és patavédő</v>
      </c>
      <c r="M1105" s="35" t="s">
        <v>3020</v>
      </c>
      <c r="N1105" s="35" t="str">
        <f t="shared" si="141"/>
        <v>Bokavédő</v>
      </c>
      <c r="O1105" s="35" t="s">
        <v>3022</v>
      </c>
      <c r="P1105" s="88" t="str">
        <f t="shared" si="142"/>
        <v/>
      </c>
      <c r="Q1105" s="88"/>
      <c r="R1105" s="97" t="s">
        <v>3201</v>
      </c>
      <c r="S1105" s="35" t="s">
        <v>2430</v>
      </c>
      <c r="T1105" s="34">
        <v>0</v>
      </c>
      <c r="U1105" s="35">
        <v>109.9</v>
      </c>
      <c r="V1105" s="1" t="s">
        <v>2603</v>
      </c>
      <c r="W1105" s="50">
        <v>0.5</v>
      </c>
      <c r="X1105" s="35" t="str">
        <f>IFERROR(
    IF(ISNUMBER(MATCH(TRIM(CLEAN(SUBSTITUTE(SUBSTITUTE(Y1105, CHAR(13), ""), CHAR(10), " "))), sizeList!A:A, 0)),
        INDEX(sizeList!B:B, MATCH(TRIM(CLEAN(SUBSTITUTE(SUBSTITUTE(Y1105, CHAR(13), ""), CHAR(10), " "))), sizeList!A:A, 0)),
        IF(ISNUMBER(MATCH(Y1105, sizeList!A:A, 0)),
            INDEX(sizeList!B:B, MATCH(Y1105, sizeList!A:A, 0)),
            IF(ISNUMBER(MATCH(TRIM(CLEAN(SUBSTITUTE(SUBSTITUTE(Y1105, CHAR(13), ""), CHAR(10), " "))), sizeList!B:B, 0)),
                INDEX(sizeList!B:B, MATCH(TRIM(CLEAN(SUBSTITUTE(SUBSTITUTE(Y1105, CHAR(13), ""), CHAR(10), " "))), sizeList!B:B, 0)),
                IF(ISNUMBER(MATCH(Y1105, sizeList!B:B, 0)),
                    INDEX(sizeList!B:B, MATCH(Y1105, sizeList!B:B, 0)),
                    "")
            )
        )
    ),
    ""
)</f>
        <v>M</v>
      </c>
      <c r="Y1105" s="35" t="s">
        <v>526</v>
      </c>
      <c r="Z1105" s="35" t="s">
        <v>2609</v>
      </c>
      <c r="AA1105" s="117" t="str">
        <f t="shared" si="143"/>
        <v>BROWN</v>
      </c>
      <c r="AB1105" s="7" t="str">
        <f>IF(AA1105="", "", IFERROR(VLOOKUP(AA1105, colorList!A:B,2,FALSE),""))</f>
        <v>barna</v>
      </c>
      <c r="AC1105" s="7" t="str">
        <f>IF(Z1105="", "", IFERROR(VLOOKUP(Z1105, colorList!A:B,2,FALSE),""))</f>
        <v>barna</v>
      </c>
      <c r="AD1105" s="7"/>
    </row>
    <row r="1106" spans="1:30" ht="60" customHeight="1" x14ac:dyDescent="0.25">
      <c r="A1106" s="53" t="s">
        <v>959</v>
      </c>
      <c r="B1106" s="7" t="str" cm="1">
        <f t="array" ref="B1106">ProcessN2(S1106,A1106,C1106)</f>
        <v>ZA1137_BN</v>
      </c>
      <c r="C1106" s="7" t="s">
        <v>1346</v>
      </c>
      <c r="D1106" s="52" t="str">
        <f t="shared" si="136"/>
        <v>Zandoná Air Master Young bokavédő</v>
      </c>
      <c r="E1106" s="52" t="s">
        <v>2850</v>
      </c>
      <c r="F1106" s="52" t="str">
        <f t="shared" si="137"/>
        <v>AIR MASTER YOUNG FELTLOCK</v>
      </c>
      <c r="G1106" s="52" t="s">
        <v>2975</v>
      </c>
      <c r="H1106" s="116" t="str">
        <f t="shared" si="138"/>
        <v>Zandonà</v>
      </c>
      <c r="I1106" s="35" t="s">
        <v>3006</v>
      </c>
      <c r="J1106" s="53" t="str">
        <f t="shared" si="139"/>
        <v>Lófelszerelés</v>
      </c>
      <c r="K1106" s="53" t="s">
        <v>3007</v>
      </c>
      <c r="L1106" s="35" t="str">
        <f t="shared" si="140"/>
        <v>Láb- és patavédő</v>
      </c>
      <c r="M1106" s="35" t="s">
        <v>3020</v>
      </c>
      <c r="N1106" s="35" t="str">
        <f t="shared" si="141"/>
        <v>Bokavédő</v>
      </c>
      <c r="O1106" s="35" t="s">
        <v>3022</v>
      </c>
      <c r="P1106" s="88" t="str">
        <f t="shared" si="142"/>
        <v/>
      </c>
      <c r="Q1106" s="88"/>
      <c r="R1106" s="97" t="s">
        <v>3201</v>
      </c>
      <c r="S1106" s="35" t="s">
        <v>2431</v>
      </c>
      <c r="T1106" s="34">
        <v>0</v>
      </c>
      <c r="U1106" s="35">
        <v>109.9</v>
      </c>
      <c r="V1106" s="1" t="s">
        <v>2603</v>
      </c>
      <c r="W1106" s="50">
        <v>0.5</v>
      </c>
      <c r="X1106" s="35" t="str">
        <f>IFERROR(
    IF(ISNUMBER(MATCH(TRIM(CLEAN(SUBSTITUTE(SUBSTITUTE(Y1106, CHAR(13), ""), CHAR(10), " "))), sizeList!A:A, 0)),
        INDEX(sizeList!B:B, MATCH(TRIM(CLEAN(SUBSTITUTE(SUBSTITUTE(Y1106, CHAR(13), ""), CHAR(10), " "))), sizeList!A:A, 0)),
        IF(ISNUMBER(MATCH(Y1106, sizeList!A:A, 0)),
            INDEX(sizeList!B:B, MATCH(Y1106, sizeList!A:A, 0)),
            IF(ISNUMBER(MATCH(TRIM(CLEAN(SUBSTITUTE(SUBSTITUTE(Y1106, CHAR(13), ""), CHAR(10), " "))), sizeList!B:B, 0)),
                INDEX(sizeList!B:B, MATCH(TRIM(CLEAN(SUBSTITUTE(SUBSTITUTE(Y1106, CHAR(13), ""), CHAR(10), " "))), sizeList!B:B, 0)),
                IF(ISNUMBER(MATCH(Y1106, sizeList!B:B, 0)),
                    INDEX(sizeList!B:B, MATCH(Y1106, sizeList!B:B, 0)),
                    "")
            )
        )
    ),
    ""
)</f>
        <v>L</v>
      </c>
      <c r="Y1106" s="35" t="s">
        <v>527</v>
      </c>
      <c r="Z1106" s="35" t="s">
        <v>2609</v>
      </c>
      <c r="AA1106" s="117" t="str">
        <f t="shared" si="143"/>
        <v>BROWN</v>
      </c>
      <c r="AB1106" s="7" t="str">
        <f>IF(AA1106="", "", IFERROR(VLOOKUP(AA1106, colorList!A:B,2,FALSE),""))</f>
        <v>barna</v>
      </c>
      <c r="AC1106" s="7" t="str">
        <f>IF(Z1106="", "", IFERROR(VLOOKUP(Z1106, colorList!A:B,2,FALSE),""))</f>
        <v>barna</v>
      </c>
      <c r="AD1106" s="7"/>
    </row>
    <row r="1107" spans="1:30" ht="60" customHeight="1" x14ac:dyDescent="0.25">
      <c r="A1107" s="53" t="s">
        <v>959</v>
      </c>
      <c r="B1107" s="7" t="str" cm="1">
        <f t="array" ref="B1107">ProcessN2(S1107,A1107,C1107)</f>
        <v>ZA1137_BN</v>
      </c>
      <c r="C1107" s="7" t="s">
        <v>1348</v>
      </c>
      <c r="D1107" s="52" t="str">
        <f t="shared" si="136"/>
        <v>Zandoná Air Master Young bokavédő</v>
      </c>
      <c r="E1107" s="52" t="s">
        <v>2850</v>
      </c>
      <c r="F1107" s="52" t="str">
        <f t="shared" si="137"/>
        <v>AIR MASTER YOUNG FELTLOCK</v>
      </c>
      <c r="G1107" s="52" t="s">
        <v>2975</v>
      </c>
      <c r="H1107" s="116" t="str">
        <f t="shared" si="138"/>
        <v>Zandonà</v>
      </c>
      <c r="I1107" s="35" t="s">
        <v>3006</v>
      </c>
      <c r="J1107" s="53" t="str">
        <f t="shared" si="139"/>
        <v>Lófelszerelés</v>
      </c>
      <c r="K1107" s="53" t="s">
        <v>3007</v>
      </c>
      <c r="L1107" s="35" t="str">
        <f t="shared" si="140"/>
        <v>Láb- és patavédő</v>
      </c>
      <c r="M1107" s="35" t="s">
        <v>3020</v>
      </c>
      <c r="N1107" s="35" t="str">
        <f t="shared" si="141"/>
        <v>Bokavédő</v>
      </c>
      <c r="O1107" s="35" t="s">
        <v>3022</v>
      </c>
      <c r="P1107" s="88" t="str">
        <f t="shared" si="142"/>
        <v/>
      </c>
      <c r="Q1107" s="88"/>
      <c r="R1107" s="97" t="s">
        <v>3201</v>
      </c>
      <c r="S1107" s="35" t="s">
        <v>2432</v>
      </c>
      <c r="T1107" s="34">
        <v>0</v>
      </c>
      <c r="U1107" s="35">
        <v>109.9</v>
      </c>
      <c r="V1107" s="1" t="s">
        <v>2603</v>
      </c>
      <c r="W1107" s="50">
        <v>0.5</v>
      </c>
      <c r="X1107" s="35" t="str">
        <f>IFERROR(
    IF(ISNUMBER(MATCH(TRIM(CLEAN(SUBSTITUTE(SUBSTITUTE(Y1107, CHAR(13), ""), CHAR(10), " "))), sizeList!A:A, 0)),
        INDEX(sizeList!B:B, MATCH(TRIM(CLEAN(SUBSTITUTE(SUBSTITUTE(Y1107, CHAR(13), ""), CHAR(10), " "))), sizeList!A:A, 0)),
        IF(ISNUMBER(MATCH(Y1107, sizeList!A:A, 0)),
            INDEX(sizeList!B:B, MATCH(Y1107, sizeList!A:A, 0)),
            IF(ISNUMBER(MATCH(TRIM(CLEAN(SUBSTITUTE(SUBSTITUTE(Y1107, CHAR(13), ""), CHAR(10), " "))), sizeList!B:B, 0)),
                INDEX(sizeList!B:B, MATCH(TRIM(CLEAN(SUBSTITUTE(SUBSTITUTE(Y1107, CHAR(13), ""), CHAR(10), " "))), sizeList!B:B, 0)),
                IF(ISNUMBER(MATCH(Y1107, sizeList!B:B, 0)),
                    INDEX(sizeList!B:B, MATCH(Y1107, sizeList!B:B, 0)),
                    "")
            )
        )
    ),
    ""
)</f>
        <v>XL</v>
      </c>
      <c r="Y1107" s="35" t="s">
        <v>528</v>
      </c>
      <c r="Z1107" s="35" t="s">
        <v>2609</v>
      </c>
      <c r="AA1107" s="117" t="str">
        <f t="shared" si="143"/>
        <v>BROWN</v>
      </c>
      <c r="AB1107" s="7" t="str">
        <f>IF(AA1107="", "", IFERROR(VLOOKUP(AA1107, colorList!A:B,2,FALSE),""))</f>
        <v>barna</v>
      </c>
      <c r="AC1107" s="7" t="str">
        <f>IF(Z1107="", "", IFERROR(VLOOKUP(Z1107, colorList!A:B,2,FALSE),""))</f>
        <v>barna</v>
      </c>
      <c r="AD1107" s="7"/>
    </row>
    <row r="1108" spans="1:30" ht="60" customHeight="1" x14ac:dyDescent="0.25">
      <c r="A1108" s="53" t="s">
        <v>960</v>
      </c>
      <c r="B1108" s="7" t="str" cm="1">
        <f t="array" ref="B1108">ProcessN2(S1108,A1108,C1108)</f>
        <v>ZA2110_BK</v>
      </c>
      <c r="C1108" s="7" t="s">
        <v>1212</v>
      </c>
      <c r="D1108" s="52" t="str">
        <f t="shared" si="136"/>
        <v>Zandoná Carbon Air ínvédő</v>
      </c>
      <c r="E1108" s="52" t="s">
        <v>2851</v>
      </c>
      <c r="F1108" s="52" t="str">
        <f t="shared" si="137"/>
        <v>CARBON AIR TENDON</v>
      </c>
      <c r="G1108" s="52" t="s">
        <v>2976</v>
      </c>
      <c r="H1108" s="116" t="str">
        <f t="shared" si="138"/>
        <v>Zandonà</v>
      </c>
      <c r="I1108" s="35" t="s">
        <v>3006</v>
      </c>
      <c r="J1108" s="53" t="str">
        <f t="shared" si="139"/>
        <v>Lófelszerelés</v>
      </c>
      <c r="K1108" s="53" t="s">
        <v>3007</v>
      </c>
      <c r="L1108" s="35" t="str">
        <f t="shared" si="140"/>
        <v>Láb- és patavédő</v>
      </c>
      <c r="M1108" s="35" t="s">
        <v>3020</v>
      </c>
      <c r="N1108" s="35" t="str">
        <f t="shared" si="141"/>
        <v>Ínvédő</v>
      </c>
      <c r="O1108" s="35" t="s">
        <v>3021</v>
      </c>
      <c r="P1108" s="88" t="str">
        <f t="shared" si="142"/>
        <v/>
      </c>
      <c r="Q1108" s="88"/>
      <c r="R1108" s="93" t="s">
        <v>3202</v>
      </c>
      <c r="S1108" s="35" t="s">
        <v>2433</v>
      </c>
      <c r="T1108" s="34">
        <v>0</v>
      </c>
      <c r="U1108" s="35">
        <v>139.9</v>
      </c>
      <c r="V1108" s="1" t="s">
        <v>2603</v>
      </c>
      <c r="W1108" s="50">
        <v>0.5</v>
      </c>
      <c r="X1108" s="35" t="str">
        <f>IFERROR(
    IF(ISNUMBER(MATCH(TRIM(CLEAN(SUBSTITUTE(SUBSTITUTE(Y1108, CHAR(13), ""), CHAR(10), " "))), sizeList!A:A, 0)),
        INDEX(sizeList!B:B, MATCH(TRIM(CLEAN(SUBSTITUTE(SUBSTITUTE(Y1108, CHAR(13), ""), CHAR(10), " "))), sizeList!A:A, 0)),
        IF(ISNUMBER(MATCH(Y1108, sizeList!A:A, 0)),
            INDEX(sizeList!B:B, MATCH(Y1108, sizeList!A:A, 0)),
            IF(ISNUMBER(MATCH(TRIM(CLEAN(SUBSTITUTE(SUBSTITUTE(Y1108, CHAR(13), ""), CHAR(10), " "))), sizeList!B:B, 0)),
                INDEX(sizeList!B:B, MATCH(TRIM(CLEAN(SUBSTITUTE(SUBSTITUTE(Y1108, CHAR(13), ""), CHAR(10), " "))), sizeList!B:B, 0)),
                IF(ISNUMBER(MATCH(Y1108, sizeList!B:B, 0)),
                    INDEX(sizeList!B:B, MATCH(Y1108, sizeList!B:B, 0)),
                    "")
            )
        )
    ),
    ""
)</f>
        <v>S</v>
      </c>
      <c r="Y1108" s="35" t="s">
        <v>525</v>
      </c>
      <c r="Z1108" s="35" t="s">
        <v>2604</v>
      </c>
      <c r="AA1108" s="117" t="str">
        <f t="shared" si="143"/>
        <v>BLACK</v>
      </c>
      <c r="AB1108" s="7" t="str">
        <f>IF(AA1108="", "", IFERROR(VLOOKUP(AA1108, colorList!A:B,2,FALSE),""))</f>
        <v>fekete</v>
      </c>
      <c r="AC1108" s="7" t="str">
        <f>IF(Z1108="", "", IFERROR(VLOOKUP(Z1108, colorList!A:B,2,FALSE),""))</f>
        <v>fekete</v>
      </c>
      <c r="AD1108" s="7"/>
    </row>
    <row r="1109" spans="1:30" ht="60" customHeight="1" x14ac:dyDescent="0.25">
      <c r="A1109" s="53" t="s">
        <v>960</v>
      </c>
      <c r="B1109" s="7" t="str" cm="1">
        <f t="array" ref="B1109">ProcessN2(S1109,A1109,C1109)</f>
        <v>ZA2110_BK</v>
      </c>
      <c r="C1109" s="7" t="s">
        <v>1213</v>
      </c>
      <c r="D1109" s="52" t="str">
        <f t="shared" si="136"/>
        <v>Zandoná Carbon Air ínvédő</v>
      </c>
      <c r="E1109" s="52" t="s">
        <v>2851</v>
      </c>
      <c r="F1109" s="52" t="str">
        <f t="shared" si="137"/>
        <v>CARBON AIR TENDON</v>
      </c>
      <c r="G1109" s="52" t="s">
        <v>2976</v>
      </c>
      <c r="H1109" s="116" t="str">
        <f t="shared" si="138"/>
        <v>Zandonà</v>
      </c>
      <c r="I1109" s="35" t="s">
        <v>3006</v>
      </c>
      <c r="J1109" s="53" t="str">
        <f t="shared" si="139"/>
        <v>Lófelszerelés</v>
      </c>
      <c r="K1109" s="53" t="s">
        <v>3007</v>
      </c>
      <c r="L1109" s="35" t="str">
        <f t="shared" si="140"/>
        <v>Láb- és patavédő</v>
      </c>
      <c r="M1109" s="35" t="s">
        <v>3020</v>
      </c>
      <c r="N1109" s="35" t="str">
        <f t="shared" si="141"/>
        <v>Ínvédő</v>
      </c>
      <c r="O1109" s="35" t="s">
        <v>3021</v>
      </c>
      <c r="P1109" s="88" t="str">
        <f t="shared" si="142"/>
        <v/>
      </c>
      <c r="Q1109" s="88"/>
      <c r="R1109" s="93" t="s">
        <v>3202</v>
      </c>
      <c r="S1109" s="35" t="s">
        <v>2434</v>
      </c>
      <c r="T1109" s="34">
        <v>0</v>
      </c>
      <c r="U1109" s="35">
        <v>139.9</v>
      </c>
      <c r="V1109" s="1" t="s">
        <v>2603</v>
      </c>
      <c r="W1109" s="50">
        <v>0.5</v>
      </c>
      <c r="X1109" s="35" t="str">
        <f>IFERROR(
    IF(ISNUMBER(MATCH(TRIM(CLEAN(SUBSTITUTE(SUBSTITUTE(Y1109, CHAR(13), ""), CHAR(10), " "))), sizeList!A:A, 0)),
        INDEX(sizeList!B:B, MATCH(TRIM(CLEAN(SUBSTITUTE(SUBSTITUTE(Y1109, CHAR(13), ""), CHAR(10), " "))), sizeList!A:A, 0)),
        IF(ISNUMBER(MATCH(Y1109, sizeList!A:A, 0)),
            INDEX(sizeList!B:B, MATCH(Y1109, sizeList!A:A, 0)),
            IF(ISNUMBER(MATCH(TRIM(CLEAN(SUBSTITUTE(SUBSTITUTE(Y1109, CHAR(13), ""), CHAR(10), " "))), sizeList!B:B, 0)),
                INDEX(sizeList!B:B, MATCH(TRIM(CLEAN(SUBSTITUTE(SUBSTITUTE(Y1109, CHAR(13), ""), CHAR(10), " "))), sizeList!B:B, 0)),
                IF(ISNUMBER(MATCH(Y1109, sizeList!B:B, 0)),
                    INDEX(sizeList!B:B, MATCH(Y1109, sizeList!B:B, 0)),
                    "")
            )
        )
    ),
    ""
)</f>
        <v>M</v>
      </c>
      <c r="Y1109" s="35" t="s">
        <v>526</v>
      </c>
      <c r="Z1109" s="35" t="s">
        <v>2604</v>
      </c>
      <c r="AA1109" s="117" t="str">
        <f t="shared" si="143"/>
        <v>BLACK</v>
      </c>
      <c r="AB1109" s="7" t="str">
        <f>IF(AA1109="", "", IFERROR(VLOOKUP(AA1109, colorList!A:B,2,FALSE),""))</f>
        <v>fekete</v>
      </c>
      <c r="AC1109" s="7" t="str">
        <f>IF(Z1109="", "", IFERROR(VLOOKUP(Z1109, colorList!A:B,2,FALSE),""))</f>
        <v>fekete</v>
      </c>
      <c r="AD1109" s="7"/>
    </row>
    <row r="1110" spans="1:30" ht="60" customHeight="1" x14ac:dyDescent="0.25">
      <c r="A1110" s="53" t="s">
        <v>960</v>
      </c>
      <c r="B1110" s="7" t="str" cm="1">
        <f t="array" ref="B1110">ProcessN2(S1110,A1110,C1110)</f>
        <v>ZA2110_BK</v>
      </c>
      <c r="C1110" s="7" t="s">
        <v>1214</v>
      </c>
      <c r="D1110" s="52" t="str">
        <f t="shared" si="136"/>
        <v>Zandoná Carbon Air ínvédő</v>
      </c>
      <c r="E1110" s="52" t="s">
        <v>2851</v>
      </c>
      <c r="F1110" s="52" t="str">
        <f t="shared" si="137"/>
        <v>CARBON AIR TENDON</v>
      </c>
      <c r="G1110" s="52" t="s">
        <v>2976</v>
      </c>
      <c r="H1110" s="116" t="str">
        <f t="shared" si="138"/>
        <v>Zandonà</v>
      </c>
      <c r="I1110" s="35" t="s">
        <v>3006</v>
      </c>
      <c r="J1110" s="53" t="str">
        <f t="shared" si="139"/>
        <v>Lófelszerelés</v>
      </c>
      <c r="K1110" s="53" t="s">
        <v>3007</v>
      </c>
      <c r="L1110" s="35" t="str">
        <f t="shared" si="140"/>
        <v>Láb- és patavédő</v>
      </c>
      <c r="M1110" s="35" t="s">
        <v>3020</v>
      </c>
      <c r="N1110" s="35" t="str">
        <f t="shared" si="141"/>
        <v>Ínvédő</v>
      </c>
      <c r="O1110" s="35" t="s">
        <v>3021</v>
      </c>
      <c r="P1110" s="88" t="str">
        <f t="shared" si="142"/>
        <v/>
      </c>
      <c r="Q1110" s="88"/>
      <c r="R1110" s="93" t="s">
        <v>3202</v>
      </c>
      <c r="S1110" s="35" t="s">
        <v>2435</v>
      </c>
      <c r="T1110" s="34">
        <v>0</v>
      </c>
      <c r="U1110" s="35">
        <v>139.9</v>
      </c>
      <c r="V1110" s="1" t="s">
        <v>2603</v>
      </c>
      <c r="W1110" s="50">
        <v>0.5</v>
      </c>
      <c r="X1110" s="35" t="str">
        <f>IFERROR(
    IF(ISNUMBER(MATCH(TRIM(CLEAN(SUBSTITUTE(SUBSTITUTE(Y1110, CHAR(13), ""), CHAR(10), " "))), sizeList!A:A, 0)),
        INDEX(sizeList!B:B, MATCH(TRIM(CLEAN(SUBSTITUTE(SUBSTITUTE(Y1110, CHAR(13), ""), CHAR(10), " "))), sizeList!A:A, 0)),
        IF(ISNUMBER(MATCH(Y1110, sizeList!A:A, 0)),
            INDEX(sizeList!B:B, MATCH(Y1110, sizeList!A:A, 0)),
            IF(ISNUMBER(MATCH(TRIM(CLEAN(SUBSTITUTE(SUBSTITUTE(Y1110, CHAR(13), ""), CHAR(10), " "))), sizeList!B:B, 0)),
                INDEX(sizeList!B:B, MATCH(TRIM(CLEAN(SUBSTITUTE(SUBSTITUTE(Y1110, CHAR(13), ""), CHAR(10), " "))), sizeList!B:B, 0)),
                IF(ISNUMBER(MATCH(Y1110, sizeList!B:B, 0)),
                    INDEX(sizeList!B:B, MATCH(Y1110, sizeList!B:B, 0)),
                    "")
            )
        )
    ),
    ""
)</f>
        <v>L</v>
      </c>
      <c r="Y1110" s="35" t="s">
        <v>527</v>
      </c>
      <c r="Z1110" s="35" t="s">
        <v>2604</v>
      </c>
      <c r="AA1110" s="117" t="str">
        <f t="shared" si="143"/>
        <v>BLACK</v>
      </c>
      <c r="AB1110" s="7" t="str">
        <f>IF(AA1110="", "", IFERROR(VLOOKUP(AA1110, colorList!A:B,2,FALSE),""))</f>
        <v>fekete</v>
      </c>
      <c r="AC1110" s="7" t="str">
        <f>IF(Z1110="", "", IFERROR(VLOOKUP(Z1110, colorList!A:B,2,FALSE),""))</f>
        <v>fekete</v>
      </c>
      <c r="AD1110" s="7"/>
    </row>
    <row r="1111" spans="1:30" ht="60" customHeight="1" x14ac:dyDescent="0.25">
      <c r="A1111" s="79" t="s">
        <v>960</v>
      </c>
      <c r="B1111" s="7" t="str" cm="1">
        <f t="array" ref="B1111">ProcessN2(S1111,A1111,C1111)</f>
        <v>ZA2110_BK</v>
      </c>
      <c r="C1111" s="7" t="s">
        <v>1343</v>
      </c>
      <c r="D1111" s="80" t="str">
        <f t="shared" si="136"/>
        <v>Zandoná Carbon Air ínvédő</v>
      </c>
      <c r="E1111" s="80" t="s">
        <v>2851</v>
      </c>
      <c r="F1111" s="52" t="str">
        <f t="shared" si="137"/>
        <v>CARBON AIR TENDON</v>
      </c>
      <c r="G1111" s="80" t="s">
        <v>2976</v>
      </c>
      <c r="H1111" s="116" t="str">
        <f t="shared" si="138"/>
        <v>Zandonà</v>
      </c>
      <c r="I1111" s="43" t="s">
        <v>3006</v>
      </c>
      <c r="J1111" s="79" t="str">
        <f t="shared" si="139"/>
        <v>Lófelszerelés</v>
      </c>
      <c r="K1111" s="79" t="s">
        <v>3007</v>
      </c>
      <c r="L1111" s="43" t="str">
        <f t="shared" si="140"/>
        <v>Láb- és patavédő</v>
      </c>
      <c r="M1111" s="43" t="s">
        <v>3020</v>
      </c>
      <c r="N1111" s="35" t="str">
        <f t="shared" si="141"/>
        <v>Ínvédő</v>
      </c>
      <c r="O1111" s="35" t="s">
        <v>3021</v>
      </c>
      <c r="P1111" s="94" t="str">
        <f t="shared" si="142"/>
        <v/>
      </c>
      <c r="Q1111" s="94"/>
      <c r="R1111" s="93" t="s">
        <v>3202</v>
      </c>
      <c r="S1111" s="43" t="s">
        <v>2436</v>
      </c>
      <c r="T1111" s="34">
        <v>0</v>
      </c>
      <c r="U1111" s="43">
        <v>139.9</v>
      </c>
      <c r="V1111" s="1" t="s">
        <v>2603</v>
      </c>
      <c r="W1111" s="50">
        <v>0.5</v>
      </c>
      <c r="X1111" s="43" t="str">
        <f>IFERROR(
    IF(ISNUMBER(MATCH(TRIM(CLEAN(SUBSTITUTE(SUBSTITUTE(Y1111, CHAR(13), ""), CHAR(10), " "))), sizeList!A:A, 0)),
        INDEX(sizeList!B:B, MATCH(TRIM(CLEAN(SUBSTITUTE(SUBSTITUTE(Y1111, CHAR(13), ""), CHAR(10), " "))), sizeList!A:A, 0)),
        IF(ISNUMBER(MATCH(Y1111, sizeList!A:A, 0)),
            INDEX(sizeList!B:B, MATCH(Y1111, sizeList!A:A, 0)),
            IF(ISNUMBER(MATCH(TRIM(CLEAN(SUBSTITUTE(SUBSTITUTE(Y1111, CHAR(13), ""), CHAR(10), " "))), sizeList!B:B, 0)),
                INDEX(sizeList!B:B, MATCH(TRIM(CLEAN(SUBSTITUTE(SUBSTITUTE(Y1111, CHAR(13), ""), CHAR(10), " "))), sizeList!B:B, 0)),
                IF(ISNUMBER(MATCH(Y1111, sizeList!B:B, 0)),
                    INDEX(sizeList!B:B, MATCH(Y1111, sizeList!B:B, 0)),
                    "")
            )
        )
    ),
    ""
)</f>
        <v>L+</v>
      </c>
      <c r="Y1111" s="43" t="s">
        <v>535</v>
      </c>
      <c r="Z1111" s="43" t="s">
        <v>2604</v>
      </c>
      <c r="AA1111" s="117" t="str">
        <f t="shared" si="143"/>
        <v>BLACK</v>
      </c>
      <c r="AB1111" s="7" t="str">
        <f>IF(AA1111="", "", IFERROR(VLOOKUP(AA1111, colorList!A:B,2,FALSE),""))</f>
        <v>fekete</v>
      </c>
      <c r="AC1111" s="7" t="str">
        <f>IF(Z1111="", "", IFERROR(VLOOKUP(Z1111, colorList!A:B,2,FALSE),""))</f>
        <v>fekete</v>
      </c>
      <c r="AD1111" s="7"/>
    </row>
    <row r="1112" spans="1:30" ht="60" customHeight="1" x14ac:dyDescent="0.25">
      <c r="A1112" s="79" t="s">
        <v>960</v>
      </c>
      <c r="B1112" s="7" t="str" cm="1">
        <f t="array" ref="B1112">ProcessN2(S1112,A1112,C1112)</f>
        <v>ZA2110_BN</v>
      </c>
      <c r="C1112" s="7" t="s">
        <v>1344</v>
      </c>
      <c r="D1112" s="80" t="str">
        <f t="shared" si="136"/>
        <v>Zandoná Carbon Air ínvédő</v>
      </c>
      <c r="E1112" s="80" t="s">
        <v>2851</v>
      </c>
      <c r="F1112" s="52" t="str">
        <f t="shared" si="137"/>
        <v>CARBON AIR TENDON</v>
      </c>
      <c r="G1112" s="80" t="s">
        <v>2976</v>
      </c>
      <c r="H1112" s="116" t="str">
        <f t="shared" si="138"/>
        <v>Zandonà</v>
      </c>
      <c r="I1112" s="43" t="s">
        <v>3006</v>
      </c>
      <c r="J1112" s="79" t="str">
        <f t="shared" si="139"/>
        <v>Lófelszerelés</v>
      </c>
      <c r="K1112" s="79" t="s">
        <v>3007</v>
      </c>
      <c r="L1112" s="43" t="str">
        <f t="shared" si="140"/>
        <v>Láb- és patavédő</v>
      </c>
      <c r="M1112" s="43" t="s">
        <v>3020</v>
      </c>
      <c r="N1112" s="35" t="str">
        <f t="shared" si="141"/>
        <v>Ínvédő</v>
      </c>
      <c r="O1112" s="35" t="s">
        <v>3021</v>
      </c>
      <c r="P1112" s="94" t="str">
        <f t="shared" si="142"/>
        <v/>
      </c>
      <c r="Q1112" s="94"/>
      <c r="R1112" s="93" t="s">
        <v>3202</v>
      </c>
      <c r="S1112" s="43" t="s">
        <v>2437</v>
      </c>
      <c r="T1112" s="34">
        <v>0</v>
      </c>
      <c r="U1112" s="43">
        <v>139.9</v>
      </c>
      <c r="V1112" s="1" t="s">
        <v>2603</v>
      </c>
      <c r="W1112" s="50">
        <v>0.5</v>
      </c>
      <c r="X1112" s="43" t="str">
        <f>IFERROR(
    IF(ISNUMBER(MATCH(TRIM(CLEAN(SUBSTITUTE(SUBSTITUTE(Y1112, CHAR(13), ""), CHAR(10), " "))), sizeList!A:A, 0)),
        INDEX(sizeList!B:B, MATCH(TRIM(CLEAN(SUBSTITUTE(SUBSTITUTE(Y1112, CHAR(13), ""), CHAR(10), " "))), sizeList!A:A, 0)),
        IF(ISNUMBER(MATCH(Y1112, sizeList!A:A, 0)),
            INDEX(sizeList!B:B, MATCH(Y1112, sizeList!A:A, 0)),
            IF(ISNUMBER(MATCH(TRIM(CLEAN(SUBSTITUTE(SUBSTITUTE(Y1112, CHAR(13), ""), CHAR(10), " "))), sizeList!B:B, 0)),
                INDEX(sizeList!B:B, MATCH(TRIM(CLEAN(SUBSTITUTE(SUBSTITUTE(Y1112, CHAR(13), ""), CHAR(10), " "))), sizeList!B:B, 0)),
                IF(ISNUMBER(MATCH(Y1112, sizeList!B:B, 0)),
                    INDEX(sizeList!B:B, MATCH(Y1112, sizeList!B:B, 0)),
                    "")
            )
        )
    ),
    ""
)</f>
        <v>S</v>
      </c>
      <c r="Y1112" s="43" t="s">
        <v>525</v>
      </c>
      <c r="Z1112" s="43" t="s">
        <v>2609</v>
      </c>
      <c r="AA1112" s="117" t="str">
        <f t="shared" si="143"/>
        <v>BROWN</v>
      </c>
      <c r="AB1112" s="7" t="str">
        <f>IF(AA1112="", "", IFERROR(VLOOKUP(AA1112, colorList!A:B,2,FALSE),""))</f>
        <v>barna</v>
      </c>
      <c r="AC1112" s="7" t="str">
        <f>IF(Z1112="", "", IFERROR(VLOOKUP(Z1112, colorList!A:B,2,FALSE),""))</f>
        <v>barna</v>
      </c>
      <c r="AD1112" s="7"/>
    </row>
    <row r="1113" spans="1:30" ht="60" customHeight="1" x14ac:dyDescent="0.25">
      <c r="A1113" s="53" t="s">
        <v>960</v>
      </c>
      <c r="B1113" s="7" t="str" cm="1">
        <f t="array" ref="B1113">ProcessN2(S1113,A1113,C1113)</f>
        <v>ZA2110_BN</v>
      </c>
      <c r="C1113" s="7" t="s">
        <v>1345</v>
      </c>
      <c r="D1113" s="52" t="str">
        <f t="shared" si="136"/>
        <v>Zandoná Carbon Air ínvédő</v>
      </c>
      <c r="E1113" s="52" t="s">
        <v>2851</v>
      </c>
      <c r="F1113" s="52" t="str">
        <f t="shared" si="137"/>
        <v>CARBON AIR TENDON</v>
      </c>
      <c r="G1113" s="52" t="s">
        <v>2976</v>
      </c>
      <c r="H1113" s="116" t="str">
        <f t="shared" si="138"/>
        <v>Zandonà</v>
      </c>
      <c r="I1113" s="35" t="s">
        <v>3006</v>
      </c>
      <c r="J1113" s="53" t="str">
        <f t="shared" si="139"/>
        <v>Lófelszerelés</v>
      </c>
      <c r="K1113" s="53" t="s">
        <v>3007</v>
      </c>
      <c r="L1113" s="35" t="str">
        <f t="shared" si="140"/>
        <v>Láb- és patavédő</v>
      </c>
      <c r="M1113" s="35" t="s">
        <v>3020</v>
      </c>
      <c r="N1113" s="35" t="str">
        <f t="shared" si="141"/>
        <v>Ínvédő</v>
      </c>
      <c r="O1113" s="35" t="s">
        <v>3021</v>
      </c>
      <c r="P1113" s="35" t="str">
        <f t="shared" si="142"/>
        <v/>
      </c>
      <c r="Q1113" s="35"/>
      <c r="R1113" s="93" t="s">
        <v>3202</v>
      </c>
      <c r="S1113" s="35" t="s">
        <v>2438</v>
      </c>
      <c r="T1113" s="34">
        <v>0</v>
      </c>
      <c r="U1113" s="35">
        <v>139.9</v>
      </c>
      <c r="V1113" s="1" t="s">
        <v>2603</v>
      </c>
      <c r="W1113" s="50">
        <v>0.5</v>
      </c>
      <c r="X1113" s="35" t="str">
        <f>IFERROR(
    IF(ISNUMBER(MATCH(TRIM(CLEAN(SUBSTITUTE(SUBSTITUTE(Y1113, CHAR(13), ""), CHAR(10), " "))), sizeList!A:A, 0)),
        INDEX(sizeList!B:B, MATCH(TRIM(CLEAN(SUBSTITUTE(SUBSTITUTE(Y1113, CHAR(13), ""), CHAR(10), " "))), sizeList!A:A, 0)),
        IF(ISNUMBER(MATCH(Y1113, sizeList!A:A, 0)),
            INDEX(sizeList!B:B, MATCH(Y1113, sizeList!A:A, 0)),
            IF(ISNUMBER(MATCH(TRIM(CLEAN(SUBSTITUTE(SUBSTITUTE(Y1113, CHAR(13), ""), CHAR(10), " "))), sizeList!B:B, 0)),
                INDEX(sizeList!B:B, MATCH(TRIM(CLEAN(SUBSTITUTE(SUBSTITUTE(Y1113, CHAR(13), ""), CHAR(10), " "))), sizeList!B:B, 0)),
                IF(ISNUMBER(MATCH(Y1113, sizeList!B:B, 0)),
                    INDEX(sizeList!B:B, MATCH(Y1113, sizeList!B:B, 0)),
                    "")
            )
        )
    ),
    ""
)</f>
        <v>M</v>
      </c>
      <c r="Y1113" s="35" t="s">
        <v>526</v>
      </c>
      <c r="Z1113" s="35" t="s">
        <v>2609</v>
      </c>
      <c r="AA1113" s="117" t="str">
        <f t="shared" si="143"/>
        <v>BROWN</v>
      </c>
      <c r="AB1113" s="7" t="str">
        <f>IF(AA1113="", "", IFERROR(VLOOKUP(AA1113, colorList!A:B,2,FALSE),""))</f>
        <v>barna</v>
      </c>
      <c r="AC1113" s="7" t="str">
        <f>IF(Z1113="", "", IFERROR(VLOOKUP(Z1113, colorList!A:B,2,FALSE),""))</f>
        <v>barna</v>
      </c>
      <c r="AD1113" s="7"/>
    </row>
    <row r="1114" spans="1:30" ht="60" customHeight="1" x14ac:dyDescent="0.25">
      <c r="A1114" s="53" t="s">
        <v>960</v>
      </c>
      <c r="B1114" s="7" t="str" cm="1">
        <f t="array" ref="B1114">ProcessN2(S1114,A1114,C1114)</f>
        <v>ZA2110_BN</v>
      </c>
      <c r="C1114" s="7" t="s">
        <v>1346</v>
      </c>
      <c r="D1114" s="52" t="str">
        <f t="shared" si="136"/>
        <v>Zandoná Carbon Air ínvédő</v>
      </c>
      <c r="E1114" s="52" t="s">
        <v>2851</v>
      </c>
      <c r="F1114" s="52" t="str">
        <f t="shared" si="137"/>
        <v>CARBON AIR TENDON</v>
      </c>
      <c r="G1114" s="52" t="s">
        <v>2976</v>
      </c>
      <c r="H1114" s="116" t="str">
        <f t="shared" si="138"/>
        <v>Zandonà</v>
      </c>
      <c r="I1114" s="35" t="s">
        <v>3006</v>
      </c>
      <c r="J1114" s="53" t="str">
        <f t="shared" si="139"/>
        <v>Lófelszerelés</v>
      </c>
      <c r="K1114" s="53" t="s">
        <v>3007</v>
      </c>
      <c r="L1114" s="35" t="str">
        <f t="shared" si="140"/>
        <v>Láb- és patavédő</v>
      </c>
      <c r="M1114" s="35" t="s">
        <v>3020</v>
      </c>
      <c r="N1114" s="35" t="str">
        <f t="shared" si="141"/>
        <v>Ínvédő</v>
      </c>
      <c r="O1114" s="35" t="s">
        <v>3021</v>
      </c>
      <c r="P1114" s="88" t="str">
        <f t="shared" si="142"/>
        <v/>
      </c>
      <c r="Q1114" s="88"/>
      <c r="R1114" s="50" t="s">
        <v>3202</v>
      </c>
      <c r="S1114" s="35" t="s">
        <v>2439</v>
      </c>
      <c r="T1114" s="34">
        <v>0</v>
      </c>
      <c r="U1114" s="35">
        <v>139.9</v>
      </c>
      <c r="V1114" s="1" t="s">
        <v>2603</v>
      </c>
      <c r="W1114" s="50">
        <v>0.5</v>
      </c>
      <c r="X1114" s="35" t="str">
        <f>IFERROR(
    IF(ISNUMBER(MATCH(TRIM(CLEAN(SUBSTITUTE(SUBSTITUTE(Y1114, CHAR(13), ""), CHAR(10), " "))), sizeList!A:A, 0)),
        INDEX(sizeList!B:B, MATCH(TRIM(CLEAN(SUBSTITUTE(SUBSTITUTE(Y1114, CHAR(13), ""), CHAR(10), " "))), sizeList!A:A, 0)),
        IF(ISNUMBER(MATCH(Y1114, sizeList!A:A, 0)),
            INDEX(sizeList!B:B, MATCH(Y1114, sizeList!A:A, 0)),
            IF(ISNUMBER(MATCH(TRIM(CLEAN(SUBSTITUTE(SUBSTITUTE(Y1114, CHAR(13), ""), CHAR(10), " "))), sizeList!B:B, 0)),
                INDEX(sizeList!B:B, MATCH(TRIM(CLEAN(SUBSTITUTE(SUBSTITUTE(Y1114, CHAR(13), ""), CHAR(10), " "))), sizeList!B:B, 0)),
                IF(ISNUMBER(MATCH(Y1114, sizeList!B:B, 0)),
                    INDEX(sizeList!B:B, MATCH(Y1114, sizeList!B:B, 0)),
                    "")
            )
        )
    ),
    ""
)</f>
        <v>L</v>
      </c>
      <c r="Y1114" s="35" t="s">
        <v>527</v>
      </c>
      <c r="Z1114" s="35" t="s">
        <v>2609</v>
      </c>
      <c r="AA1114" s="117" t="str">
        <f t="shared" si="143"/>
        <v>BROWN</v>
      </c>
      <c r="AB1114" s="7" t="str">
        <f>IF(AA1114="", "", IFERROR(VLOOKUP(AA1114, colorList!A:B,2,FALSE),""))</f>
        <v>barna</v>
      </c>
      <c r="AC1114" s="7" t="str">
        <f>IF(Z1114="", "", IFERROR(VLOOKUP(Z1114, colorList!A:B,2,FALSE),""))</f>
        <v>barna</v>
      </c>
      <c r="AD1114" s="7"/>
    </row>
    <row r="1115" spans="1:30" ht="60" customHeight="1" x14ac:dyDescent="0.25">
      <c r="A1115" s="53" t="s">
        <v>960</v>
      </c>
      <c r="B1115" s="7" t="str" cm="1">
        <f t="array" ref="B1115">ProcessN2(S1115,A1115,C1115)</f>
        <v>ZA2110_BN</v>
      </c>
      <c r="C1115" s="7" t="s">
        <v>1347</v>
      </c>
      <c r="D1115" s="52" t="str">
        <f t="shared" si="136"/>
        <v>Zandoná Carbon Air ínvédő</v>
      </c>
      <c r="E1115" s="52" t="s">
        <v>2851</v>
      </c>
      <c r="F1115" s="52" t="str">
        <f t="shared" si="137"/>
        <v>CARBON AIR TENDON</v>
      </c>
      <c r="G1115" s="52" t="s">
        <v>2976</v>
      </c>
      <c r="H1115" s="116" t="str">
        <f t="shared" si="138"/>
        <v>Zandonà</v>
      </c>
      <c r="I1115" s="35" t="s">
        <v>3006</v>
      </c>
      <c r="J1115" s="53" t="str">
        <f t="shared" si="139"/>
        <v>Lófelszerelés</v>
      </c>
      <c r="K1115" s="53" t="s">
        <v>3007</v>
      </c>
      <c r="L1115" s="35" t="str">
        <f t="shared" si="140"/>
        <v>Láb- és patavédő</v>
      </c>
      <c r="M1115" s="35" t="s">
        <v>3020</v>
      </c>
      <c r="N1115" s="35" t="str">
        <f t="shared" si="141"/>
        <v>Ínvédő</v>
      </c>
      <c r="O1115" s="35" t="s">
        <v>3021</v>
      </c>
      <c r="P1115" s="88" t="str">
        <f t="shared" si="142"/>
        <v/>
      </c>
      <c r="Q1115" s="88"/>
      <c r="R1115" s="50" t="s">
        <v>3202</v>
      </c>
      <c r="S1115" s="35" t="s">
        <v>2440</v>
      </c>
      <c r="T1115" s="34">
        <v>0</v>
      </c>
      <c r="U1115" s="35">
        <v>139.9</v>
      </c>
      <c r="V1115" s="1" t="s">
        <v>2603</v>
      </c>
      <c r="W1115" s="50">
        <v>0.5</v>
      </c>
      <c r="X1115" s="35" t="str">
        <f>IFERROR(
    IF(ISNUMBER(MATCH(TRIM(CLEAN(SUBSTITUTE(SUBSTITUTE(Y1115, CHAR(13), ""), CHAR(10), " "))), sizeList!A:A, 0)),
        INDEX(sizeList!B:B, MATCH(TRIM(CLEAN(SUBSTITUTE(SUBSTITUTE(Y1115, CHAR(13), ""), CHAR(10), " "))), sizeList!A:A, 0)),
        IF(ISNUMBER(MATCH(Y1115, sizeList!A:A, 0)),
            INDEX(sizeList!B:B, MATCH(Y1115, sizeList!A:A, 0)),
            IF(ISNUMBER(MATCH(TRIM(CLEAN(SUBSTITUTE(SUBSTITUTE(Y1115, CHAR(13), ""), CHAR(10), " "))), sizeList!B:B, 0)),
                INDEX(sizeList!B:B, MATCH(TRIM(CLEAN(SUBSTITUTE(SUBSTITUTE(Y1115, CHAR(13), ""), CHAR(10), " "))), sizeList!B:B, 0)),
                IF(ISNUMBER(MATCH(Y1115, sizeList!B:B, 0)),
                    INDEX(sizeList!B:B, MATCH(Y1115, sizeList!B:B, 0)),
                    "")
            )
        )
    ),
    ""
)</f>
        <v>L+</v>
      </c>
      <c r="Y1115" s="35" t="s">
        <v>535</v>
      </c>
      <c r="Z1115" s="35" t="s">
        <v>2609</v>
      </c>
      <c r="AA1115" s="117" t="str">
        <f t="shared" si="143"/>
        <v>BROWN</v>
      </c>
      <c r="AB1115" s="7" t="str">
        <f>IF(AA1115="", "", IFERROR(VLOOKUP(AA1115, colorList!A:B,2,FALSE),""))</f>
        <v>barna</v>
      </c>
      <c r="AC1115" s="7" t="str">
        <f>IF(Z1115="", "", IFERROR(VLOOKUP(Z1115, colorList!A:B,2,FALSE),""))</f>
        <v>barna</v>
      </c>
      <c r="AD1115" s="7"/>
    </row>
    <row r="1116" spans="1:30" ht="60" customHeight="1" x14ac:dyDescent="0.25">
      <c r="A1116" s="51" t="s">
        <v>960</v>
      </c>
      <c r="B1116" s="7" t="str" cm="1">
        <f t="array" ref="B1116">ProcessN2(S1116,A1116,C1116)</f>
        <v>ZA2110_WH</v>
      </c>
      <c r="C1116" s="7" t="s">
        <v>1220</v>
      </c>
      <c r="D1116" s="52" t="str">
        <f t="shared" si="136"/>
        <v>Zandoná Carbon Air ínvédő</v>
      </c>
      <c r="E1116" s="52" t="s">
        <v>2851</v>
      </c>
      <c r="F1116" s="52" t="str">
        <f t="shared" si="137"/>
        <v>CARBON AIR TENDON</v>
      </c>
      <c r="G1116" s="83" t="s">
        <v>2976</v>
      </c>
      <c r="H1116" s="116" t="str">
        <f t="shared" si="138"/>
        <v>Zandonà</v>
      </c>
      <c r="I1116" s="44" t="s">
        <v>3006</v>
      </c>
      <c r="J1116" s="51" t="str">
        <f t="shared" si="139"/>
        <v>Lófelszerelés</v>
      </c>
      <c r="K1116" s="51" t="s">
        <v>3007</v>
      </c>
      <c r="L1116" s="44" t="str">
        <f t="shared" si="140"/>
        <v>Láb- és patavédő</v>
      </c>
      <c r="M1116" s="44" t="s">
        <v>3020</v>
      </c>
      <c r="N1116" s="35" t="str">
        <f t="shared" si="141"/>
        <v>Ínvédő</v>
      </c>
      <c r="O1116" s="35" t="s">
        <v>3021</v>
      </c>
      <c r="P1116" s="96" t="str">
        <f t="shared" si="142"/>
        <v/>
      </c>
      <c r="Q1116" s="96"/>
      <c r="R1116" s="50" t="s">
        <v>3202</v>
      </c>
      <c r="S1116" s="44" t="s">
        <v>2441</v>
      </c>
      <c r="T1116" s="34">
        <v>0</v>
      </c>
      <c r="U1116" s="44">
        <v>139.9</v>
      </c>
      <c r="V1116" s="1" t="s">
        <v>2603</v>
      </c>
      <c r="W1116" s="50">
        <v>0.5</v>
      </c>
      <c r="X1116" s="44" t="str">
        <f>IFERROR(
    IF(ISNUMBER(MATCH(TRIM(CLEAN(SUBSTITUTE(SUBSTITUTE(Y1116, CHAR(13), ""), CHAR(10), " "))), sizeList!A:A, 0)),
        INDEX(sizeList!B:B, MATCH(TRIM(CLEAN(SUBSTITUTE(SUBSTITUTE(Y1116, CHAR(13), ""), CHAR(10), " "))), sizeList!A:A, 0)),
        IF(ISNUMBER(MATCH(Y1116, sizeList!A:A, 0)),
            INDEX(sizeList!B:B, MATCH(Y1116, sizeList!A:A, 0)),
            IF(ISNUMBER(MATCH(TRIM(CLEAN(SUBSTITUTE(SUBSTITUTE(Y1116, CHAR(13), ""), CHAR(10), " "))), sizeList!B:B, 0)),
                INDEX(sizeList!B:B, MATCH(TRIM(CLEAN(SUBSTITUTE(SUBSTITUTE(Y1116, CHAR(13), ""), CHAR(10), " "))), sizeList!B:B, 0)),
                IF(ISNUMBER(MATCH(Y1116, sizeList!B:B, 0)),
                    INDEX(sizeList!B:B, MATCH(Y1116, sizeList!B:B, 0)),
                    "")
            )
        )
    ),
    ""
)</f>
        <v>S</v>
      </c>
      <c r="Y1116" s="44" t="s">
        <v>525</v>
      </c>
      <c r="Z1116" s="44" t="s">
        <v>2606</v>
      </c>
      <c r="AA1116" s="117" t="str">
        <f t="shared" si="143"/>
        <v>WHITE</v>
      </c>
      <c r="AB1116" s="7" t="str">
        <f>IF(AA1116="", "", IFERROR(VLOOKUP(AA1116, colorList!A:B,2,FALSE),""))</f>
        <v>fehér</v>
      </c>
      <c r="AC1116" s="7" t="str">
        <f>IF(Z1116="", "", IFERROR(VLOOKUP(Z1116, colorList!A:B,2,FALSE),""))</f>
        <v>fehér</v>
      </c>
      <c r="AD1116" s="7"/>
    </row>
    <row r="1117" spans="1:30" ht="60" customHeight="1" x14ac:dyDescent="0.25">
      <c r="A1117" s="53" t="s">
        <v>960</v>
      </c>
      <c r="B1117" s="7" t="str" cm="1">
        <f t="array" ref="B1117">ProcessN2(S1117,A1117,C1117)</f>
        <v>ZA2110_WH</v>
      </c>
      <c r="C1117" s="7" t="s">
        <v>1221</v>
      </c>
      <c r="D1117" s="52" t="str">
        <f t="shared" si="136"/>
        <v>Zandoná Carbon Air ínvédő</v>
      </c>
      <c r="E1117" s="52" t="s">
        <v>2851</v>
      </c>
      <c r="F1117" s="52" t="str">
        <f t="shared" si="137"/>
        <v>CARBON AIR TENDON</v>
      </c>
      <c r="G1117" s="52" t="s">
        <v>2976</v>
      </c>
      <c r="H1117" s="116" t="str">
        <f t="shared" si="138"/>
        <v>Zandonà</v>
      </c>
      <c r="I1117" s="35" t="s">
        <v>3006</v>
      </c>
      <c r="J1117" s="53" t="str">
        <f t="shared" si="139"/>
        <v>Lófelszerelés</v>
      </c>
      <c r="K1117" s="53" t="s">
        <v>3007</v>
      </c>
      <c r="L1117" s="35" t="str">
        <f t="shared" si="140"/>
        <v>Láb- és patavédő</v>
      </c>
      <c r="M1117" s="35" t="s">
        <v>3020</v>
      </c>
      <c r="N1117" s="35" t="str">
        <f t="shared" si="141"/>
        <v>Ínvédő</v>
      </c>
      <c r="O1117" s="35" t="s">
        <v>3021</v>
      </c>
      <c r="P1117" s="88" t="str">
        <f t="shared" si="142"/>
        <v/>
      </c>
      <c r="Q1117" s="88"/>
      <c r="R1117" s="50" t="s">
        <v>3202</v>
      </c>
      <c r="S1117" s="35" t="s">
        <v>2442</v>
      </c>
      <c r="T1117" s="34">
        <v>0</v>
      </c>
      <c r="U1117" s="35">
        <v>139.9</v>
      </c>
      <c r="V1117" s="1" t="s">
        <v>2603</v>
      </c>
      <c r="W1117" s="50">
        <v>0.5</v>
      </c>
      <c r="X1117" s="35" t="str">
        <f>IFERROR(
    IF(ISNUMBER(MATCH(TRIM(CLEAN(SUBSTITUTE(SUBSTITUTE(Y1117, CHAR(13), ""), CHAR(10), " "))), sizeList!A:A, 0)),
        INDEX(sizeList!B:B, MATCH(TRIM(CLEAN(SUBSTITUTE(SUBSTITUTE(Y1117, CHAR(13), ""), CHAR(10), " "))), sizeList!A:A, 0)),
        IF(ISNUMBER(MATCH(Y1117, sizeList!A:A, 0)),
            INDEX(sizeList!B:B, MATCH(Y1117, sizeList!A:A, 0)),
            IF(ISNUMBER(MATCH(TRIM(CLEAN(SUBSTITUTE(SUBSTITUTE(Y1117, CHAR(13), ""), CHAR(10), " "))), sizeList!B:B, 0)),
                INDEX(sizeList!B:B, MATCH(TRIM(CLEAN(SUBSTITUTE(SUBSTITUTE(Y1117, CHAR(13), ""), CHAR(10), " "))), sizeList!B:B, 0)),
                IF(ISNUMBER(MATCH(Y1117, sizeList!B:B, 0)),
                    INDEX(sizeList!B:B, MATCH(Y1117, sizeList!B:B, 0)),
                    "")
            )
        )
    ),
    ""
)</f>
        <v>M</v>
      </c>
      <c r="Y1117" s="35" t="s">
        <v>526</v>
      </c>
      <c r="Z1117" s="35" t="s">
        <v>2606</v>
      </c>
      <c r="AA1117" s="117" t="str">
        <f t="shared" si="143"/>
        <v>WHITE</v>
      </c>
      <c r="AB1117" s="7" t="str">
        <f>IF(AA1117="", "", IFERROR(VLOOKUP(AA1117, colorList!A:B,2,FALSE),""))</f>
        <v>fehér</v>
      </c>
      <c r="AC1117" s="7" t="str">
        <f>IF(Z1117="", "", IFERROR(VLOOKUP(Z1117, colorList!A:B,2,FALSE),""))</f>
        <v>fehér</v>
      </c>
      <c r="AD1117" s="7"/>
    </row>
    <row r="1118" spans="1:30" ht="60" customHeight="1" x14ac:dyDescent="0.25">
      <c r="A1118" s="53" t="s">
        <v>960</v>
      </c>
      <c r="B1118" s="7" t="str" cm="1">
        <f t="array" ref="B1118">ProcessN2(S1118,A1118,C1118)</f>
        <v>ZA2110_WH</v>
      </c>
      <c r="C1118" s="7" t="s">
        <v>1222</v>
      </c>
      <c r="D1118" s="52" t="str">
        <f t="shared" si="136"/>
        <v>Zandoná Carbon Air ínvédő</v>
      </c>
      <c r="E1118" s="52" t="s">
        <v>2851</v>
      </c>
      <c r="F1118" s="52" t="str">
        <f t="shared" si="137"/>
        <v>CARBON AIR TENDON</v>
      </c>
      <c r="G1118" s="52" t="s">
        <v>2976</v>
      </c>
      <c r="H1118" s="116" t="str">
        <f t="shared" si="138"/>
        <v>Zandonà</v>
      </c>
      <c r="I1118" s="35" t="s">
        <v>3006</v>
      </c>
      <c r="J1118" s="53" t="str">
        <f t="shared" si="139"/>
        <v>Lófelszerelés</v>
      </c>
      <c r="K1118" s="53" t="s">
        <v>3007</v>
      </c>
      <c r="L1118" s="35" t="str">
        <f t="shared" si="140"/>
        <v>Láb- és patavédő</v>
      </c>
      <c r="M1118" s="35" t="s">
        <v>3020</v>
      </c>
      <c r="N1118" s="35" t="str">
        <f t="shared" si="141"/>
        <v>Ínvédő</v>
      </c>
      <c r="O1118" s="35" t="s">
        <v>3021</v>
      </c>
      <c r="P1118" s="88" t="str">
        <f t="shared" si="142"/>
        <v/>
      </c>
      <c r="Q1118" s="88"/>
      <c r="R1118" s="50" t="s">
        <v>3202</v>
      </c>
      <c r="S1118" s="35" t="s">
        <v>2443</v>
      </c>
      <c r="T1118" s="34">
        <v>0</v>
      </c>
      <c r="U1118" s="35">
        <v>139.9</v>
      </c>
      <c r="V1118" s="1" t="s">
        <v>2603</v>
      </c>
      <c r="W1118" s="50">
        <v>0.5</v>
      </c>
      <c r="X1118" s="35" t="str">
        <f>IFERROR(
    IF(ISNUMBER(MATCH(TRIM(CLEAN(SUBSTITUTE(SUBSTITUTE(Y1118, CHAR(13), ""), CHAR(10), " "))), sizeList!A:A, 0)),
        INDEX(sizeList!B:B, MATCH(TRIM(CLEAN(SUBSTITUTE(SUBSTITUTE(Y1118, CHAR(13), ""), CHAR(10), " "))), sizeList!A:A, 0)),
        IF(ISNUMBER(MATCH(Y1118, sizeList!A:A, 0)),
            INDEX(sizeList!B:B, MATCH(Y1118, sizeList!A:A, 0)),
            IF(ISNUMBER(MATCH(TRIM(CLEAN(SUBSTITUTE(SUBSTITUTE(Y1118, CHAR(13), ""), CHAR(10), " "))), sizeList!B:B, 0)),
                INDEX(sizeList!B:B, MATCH(TRIM(CLEAN(SUBSTITUTE(SUBSTITUTE(Y1118, CHAR(13), ""), CHAR(10), " "))), sizeList!B:B, 0)),
                IF(ISNUMBER(MATCH(Y1118, sizeList!B:B, 0)),
                    INDEX(sizeList!B:B, MATCH(Y1118, sizeList!B:B, 0)),
                    "")
            )
        )
    ),
    ""
)</f>
        <v>L</v>
      </c>
      <c r="Y1118" s="35" t="s">
        <v>527</v>
      </c>
      <c r="Z1118" s="35" t="s">
        <v>2606</v>
      </c>
      <c r="AA1118" s="117" t="str">
        <f t="shared" si="143"/>
        <v>WHITE</v>
      </c>
      <c r="AB1118" s="7" t="str">
        <f>IF(AA1118="", "", IFERROR(VLOOKUP(AA1118, colorList!A:B,2,FALSE),""))</f>
        <v>fehér</v>
      </c>
      <c r="AC1118" s="7" t="str">
        <f>IF(Z1118="", "", IFERROR(VLOOKUP(Z1118, colorList!A:B,2,FALSE),""))</f>
        <v>fehér</v>
      </c>
      <c r="AD1118" s="7"/>
    </row>
    <row r="1119" spans="1:30" ht="60" customHeight="1" x14ac:dyDescent="0.25">
      <c r="A1119" s="53" t="s">
        <v>960</v>
      </c>
      <c r="B1119" s="7" t="str" cm="1">
        <f t="array" ref="B1119">ProcessN2(S1119,A1119,C1119)</f>
        <v>ZA2110_WH</v>
      </c>
      <c r="C1119" s="7" t="s">
        <v>1349</v>
      </c>
      <c r="D1119" s="52" t="str">
        <f t="shared" si="136"/>
        <v>Zandoná Carbon Air ínvédő</v>
      </c>
      <c r="E1119" s="52" t="s">
        <v>2851</v>
      </c>
      <c r="F1119" s="52" t="str">
        <f t="shared" si="137"/>
        <v>CARBON AIR TENDON</v>
      </c>
      <c r="G1119" s="52" t="s">
        <v>2976</v>
      </c>
      <c r="H1119" s="116" t="str">
        <f t="shared" si="138"/>
        <v>Zandonà</v>
      </c>
      <c r="I1119" s="35" t="s">
        <v>3006</v>
      </c>
      <c r="J1119" s="53" t="str">
        <f t="shared" si="139"/>
        <v>Lófelszerelés</v>
      </c>
      <c r="K1119" s="53" t="s">
        <v>3007</v>
      </c>
      <c r="L1119" s="35" t="str">
        <f t="shared" si="140"/>
        <v>Láb- és patavédő</v>
      </c>
      <c r="M1119" s="35" t="s">
        <v>3020</v>
      </c>
      <c r="N1119" s="35" t="str">
        <f t="shared" si="141"/>
        <v>Ínvédő</v>
      </c>
      <c r="O1119" s="35" t="s">
        <v>3021</v>
      </c>
      <c r="P1119" s="88" t="str">
        <f t="shared" si="142"/>
        <v/>
      </c>
      <c r="Q1119" s="88"/>
      <c r="R1119" s="50" t="s">
        <v>3202</v>
      </c>
      <c r="S1119" s="35" t="s">
        <v>2444</v>
      </c>
      <c r="T1119" s="34">
        <v>0</v>
      </c>
      <c r="U1119" s="35">
        <v>139.9</v>
      </c>
      <c r="V1119" s="1" t="s">
        <v>2603</v>
      </c>
      <c r="W1119" s="50">
        <v>0.5</v>
      </c>
      <c r="X1119" s="35" t="str">
        <f>IFERROR(
    IF(ISNUMBER(MATCH(TRIM(CLEAN(SUBSTITUTE(SUBSTITUTE(Y1119, CHAR(13), ""), CHAR(10), " "))), sizeList!A:A, 0)),
        INDEX(sizeList!B:B, MATCH(TRIM(CLEAN(SUBSTITUTE(SUBSTITUTE(Y1119, CHAR(13), ""), CHAR(10), " "))), sizeList!A:A, 0)),
        IF(ISNUMBER(MATCH(Y1119, sizeList!A:A, 0)),
            INDEX(sizeList!B:B, MATCH(Y1119, sizeList!A:A, 0)),
            IF(ISNUMBER(MATCH(TRIM(CLEAN(SUBSTITUTE(SUBSTITUTE(Y1119, CHAR(13), ""), CHAR(10), " "))), sizeList!B:B, 0)),
                INDEX(sizeList!B:B, MATCH(TRIM(CLEAN(SUBSTITUTE(SUBSTITUTE(Y1119, CHAR(13), ""), CHAR(10), " "))), sizeList!B:B, 0)),
                IF(ISNUMBER(MATCH(Y1119, sizeList!B:B, 0)),
                    INDEX(sizeList!B:B, MATCH(Y1119, sizeList!B:B, 0)),
                    "")
            )
        )
    ),
    ""
)</f>
        <v>L+</v>
      </c>
      <c r="Y1119" s="35" t="s">
        <v>535</v>
      </c>
      <c r="Z1119" s="35" t="s">
        <v>2606</v>
      </c>
      <c r="AA1119" s="117" t="str">
        <f t="shared" si="143"/>
        <v>WHITE</v>
      </c>
      <c r="AB1119" s="7" t="str">
        <f>IF(AA1119="", "", IFERROR(VLOOKUP(AA1119, colorList!A:B,2,FALSE),""))</f>
        <v>fehér</v>
      </c>
      <c r="AC1119" s="7" t="str">
        <f>IF(Z1119="", "", IFERROR(VLOOKUP(Z1119, colorList!A:B,2,FALSE),""))</f>
        <v>fehér</v>
      </c>
      <c r="AD1119" s="7"/>
    </row>
    <row r="1120" spans="1:30" ht="60" customHeight="1" x14ac:dyDescent="0.25">
      <c r="A1120" s="53" t="s">
        <v>961</v>
      </c>
      <c r="B1120" s="7" t="str" cm="1">
        <f t="array" ref="B1120">ProcessN2(S1120,A1120,C1120)</f>
        <v>ZA2111_BK</v>
      </c>
      <c r="C1120" s="7" t="s">
        <v>1213</v>
      </c>
      <c r="D1120" s="52" t="str">
        <f t="shared" si="136"/>
        <v>Zandoná Carbon Air Workout ínvédő</v>
      </c>
      <c r="E1120" s="52" t="s">
        <v>2852</v>
      </c>
      <c r="F1120" s="52" t="str">
        <f t="shared" si="137"/>
        <v>CARBON AIR WORKOUT FRONT WORK PROTECTION</v>
      </c>
      <c r="G1120" s="52" t="s">
        <v>2977</v>
      </c>
      <c r="H1120" s="116" t="str">
        <f t="shared" si="138"/>
        <v>Zandonà</v>
      </c>
      <c r="I1120" s="35" t="s">
        <v>3006</v>
      </c>
      <c r="J1120" s="53" t="str">
        <f t="shared" si="139"/>
        <v>Lófelszerelés</v>
      </c>
      <c r="K1120" s="53" t="s">
        <v>3007</v>
      </c>
      <c r="L1120" s="35" t="str">
        <f t="shared" si="140"/>
        <v>Láb- és patavédő</v>
      </c>
      <c r="M1120" s="35" t="s">
        <v>3020</v>
      </c>
      <c r="N1120" s="35" t="str">
        <f t="shared" si="141"/>
        <v>Ínvédő</v>
      </c>
      <c r="O1120" s="35" t="s">
        <v>3021</v>
      </c>
      <c r="P1120" s="88" t="str">
        <f t="shared" si="142"/>
        <v/>
      </c>
      <c r="Q1120" s="88"/>
      <c r="R1120" s="63" t="s">
        <v>3203</v>
      </c>
      <c r="S1120" s="35" t="s">
        <v>2445</v>
      </c>
      <c r="T1120" s="34">
        <v>0</v>
      </c>
      <c r="U1120" s="35">
        <v>79.900000000000006</v>
      </c>
      <c r="V1120" s="1" t="s">
        <v>2603</v>
      </c>
      <c r="W1120" s="50">
        <v>0.5</v>
      </c>
      <c r="X1120" s="35" t="str">
        <f>IFERROR(
    IF(ISNUMBER(MATCH(TRIM(CLEAN(SUBSTITUTE(SUBSTITUTE(Y1120, CHAR(13), ""), CHAR(10), " "))), sizeList!A:A, 0)),
        INDEX(sizeList!B:B, MATCH(TRIM(CLEAN(SUBSTITUTE(SUBSTITUTE(Y1120, CHAR(13), ""), CHAR(10), " "))), sizeList!A:A, 0)),
        IF(ISNUMBER(MATCH(Y1120, sizeList!A:A, 0)),
            INDEX(sizeList!B:B, MATCH(Y1120, sizeList!A:A, 0)),
            IF(ISNUMBER(MATCH(TRIM(CLEAN(SUBSTITUTE(SUBSTITUTE(Y1120, CHAR(13), ""), CHAR(10), " "))), sizeList!B:B, 0)),
                INDEX(sizeList!B:B, MATCH(TRIM(CLEAN(SUBSTITUTE(SUBSTITUTE(Y1120, CHAR(13), ""), CHAR(10), " "))), sizeList!B:B, 0)),
                IF(ISNUMBER(MATCH(Y1120, sizeList!B:B, 0)),
                    INDEX(sizeList!B:B, MATCH(Y1120, sizeList!B:B, 0)),
                    "")
            )
        )
    ),
    ""
)</f>
        <v>M</v>
      </c>
      <c r="Y1120" s="35" t="s">
        <v>526</v>
      </c>
      <c r="Z1120" s="35" t="s">
        <v>2604</v>
      </c>
      <c r="AA1120" s="117" t="str">
        <f t="shared" si="143"/>
        <v>BLACK</v>
      </c>
      <c r="AB1120" s="7" t="str">
        <f>IF(AA1120="", "", IFERROR(VLOOKUP(AA1120, colorList!A:B,2,FALSE),""))</f>
        <v>fekete</v>
      </c>
      <c r="AC1120" s="7" t="str">
        <f>IF(Z1120="", "", IFERROR(VLOOKUP(Z1120, colorList!A:B,2,FALSE),""))</f>
        <v>fekete</v>
      </c>
      <c r="AD1120" s="7"/>
    </row>
    <row r="1121" spans="1:30" ht="60" customHeight="1" x14ac:dyDescent="0.25">
      <c r="A1121" s="53" t="s">
        <v>961</v>
      </c>
      <c r="B1121" s="7" t="str" cm="1">
        <f t="array" ref="B1121">ProcessN2(S1121,A1121,C1121)</f>
        <v>ZA2111_BK</v>
      </c>
      <c r="C1121" s="7" t="s">
        <v>1214</v>
      </c>
      <c r="D1121" s="52" t="str">
        <f t="shared" si="136"/>
        <v>Zandoná Carbon Air Workout ínvédő</v>
      </c>
      <c r="E1121" s="52" t="s">
        <v>2852</v>
      </c>
      <c r="F1121" s="52" t="str">
        <f t="shared" si="137"/>
        <v>CARBON AIR WORKOUT FRONT WORK PROTECTION</v>
      </c>
      <c r="G1121" s="52" t="s">
        <v>2977</v>
      </c>
      <c r="H1121" s="116" t="str">
        <f t="shared" si="138"/>
        <v>Zandonà</v>
      </c>
      <c r="I1121" s="35" t="s">
        <v>3006</v>
      </c>
      <c r="J1121" s="53" t="str">
        <f t="shared" si="139"/>
        <v>Lófelszerelés</v>
      </c>
      <c r="K1121" s="53" t="s">
        <v>3007</v>
      </c>
      <c r="L1121" s="35" t="str">
        <f t="shared" si="140"/>
        <v>Láb- és patavédő</v>
      </c>
      <c r="M1121" s="35" t="s">
        <v>3020</v>
      </c>
      <c r="N1121" s="35" t="str">
        <f t="shared" si="141"/>
        <v>Ínvédő</v>
      </c>
      <c r="O1121" s="35" t="s">
        <v>3021</v>
      </c>
      <c r="P1121" s="88" t="str">
        <f t="shared" si="142"/>
        <v/>
      </c>
      <c r="Q1121" s="88"/>
      <c r="R1121" s="63" t="s">
        <v>3203</v>
      </c>
      <c r="S1121" s="35" t="s">
        <v>2446</v>
      </c>
      <c r="T1121" s="34">
        <v>0</v>
      </c>
      <c r="U1121" s="35">
        <v>79.900000000000006</v>
      </c>
      <c r="V1121" s="1" t="s">
        <v>2603</v>
      </c>
      <c r="W1121" s="50">
        <v>0.5</v>
      </c>
      <c r="X1121" s="35" t="str">
        <f>IFERROR(
    IF(ISNUMBER(MATCH(TRIM(CLEAN(SUBSTITUTE(SUBSTITUTE(Y1121, CHAR(13), ""), CHAR(10), " "))), sizeList!A:A, 0)),
        INDEX(sizeList!B:B, MATCH(TRIM(CLEAN(SUBSTITUTE(SUBSTITUTE(Y1121, CHAR(13), ""), CHAR(10), " "))), sizeList!A:A, 0)),
        IF(ISNUMBER(MATCH(Y1121, sizeList!A:A, 0)),
            INDEX(sizeList!B:B, MATCH(Y1121, sizeList!A:A, 0)),
            IF(ISNUMBER(MATCH(TRIM(CLEAN(SUBSTITUTE(SUBSTITUTE(Y1121, CHAR(13), ""), CHAR(10), " "))), sizeList!B:B, 0)),
                INDEX(sizeList!B:B, MATCH(TRIM(CLEAN(SUBSTITUTE(SUBSTITUTE(Y1121, CHAR(13), ""), CHAR(10), " "))), sizeList!B:B, 0)),
                IF(ISNUMBER(MATCH(Y1121, sizeList!B:B, 0)),
                    INDEX(sizeList!B:B, MATCH(Y1121, sizeList!B:B, 0)),
                    "")
            )
        )
    ),
    ""
)</f>
        <v>L</v>
      </c>
      <c r="Y1121" s="35" t="s">
        <v>527</v>
      </c>
      <c r="Z1121" s="35" t="s">
        <v>2604</v>
      </c>
      <c r="AA1121" s="117" t="str">
        <f t="shared" si="143"/>
        <v>BLACK</v>
      </c>
      <c r="AB1121" s="7" t="str">
        <f>IF(AA1121="", "", IFERROR(VLOOKUP(AA1121, colorList!A:B,2,FALSE),""))</f>
        <v>fekete</v>
      </c>
      <c r="AC1121" s="7" t="str">
        <f>IF(Z1121="", "", IFERROR(VLOOKUP(Z1121, colorList!A:B,2,FALSE),""))</f>
        <v>fekete</v>
      </c>
      <c r="AD1121" s="7"/>
    </row>
    <row r="1122" spans="1:30" ht="60" customHeight="1" x14ac:dyDescent="0.25">
      <c r="A1122" s="53" t="s">
        <v>961</v>
      </c>
      <c r="B1122" s="7" t="str" cm="1">
        <f t="array" ref="B1122">ProcessN2(S1122,A1122,C1122)</f>
        <v>ZA2111_BK</v>
      </c>
      <c r="C1122" s="7" t="s">
        <v>1215</v>
      </c>
      <c r="D1122" s="52" t="str">
        <f t="shared" si="136"/>
        <v>Zandoná Carbon Air Workout ínvédő</v>
      </c>
      <c r="E1122" s="52" t="s">
        <v>2852</v>
      </c>
      <c r="F1122" s="52" t="str">
        <f t="shared" si="137"/>
        <v>CARBON AIR WORKOUT FRONT WORK PROTECTION</v>
      </c>
      <c r="G1122" s="52" t="s">
        <v>2977</v>
      </c>
      <c r="H1122" s="116" t="str">
        <f t="shared" si="138"/>
        <v>Zandonà</v>
      </c>
      <c r="I1122" s="35" t="s">
        <v>3006</v>
      </c>
      <c r="J1122" s="53" t="str">
        <f t="shared" si="139"/>
        <v>Lófelszerelés</v>
      </c>
      <c r="K1122" s="53" t="s">
        <v>3007</v>
      </c>
      <c r="L1122" s="35" t="str">
        <f t="shared" si="140"/>
        <v>Láb- és patavédő</v>
      </c>
      <c r="M1122" s="35" t="s">
        <v>3020</v>
      </c>
      <c r="N1122" s="35" t="str">
        <f t="shared" si="141"/>
        <v>Ínvédő</v>
      </c>
      <c r="O1122" s="35" t="s">
        <v>3021</v>
      </c>
      <c r="P1122" s="88" t="str">
        <f t="shared" si="142"/>
        <v/>
      </c>
      <c r="Q1122" s="88"/>
      <c r="R1122" s="63" t="s">
        <v>3203</v>
      </c>
      <c r="S1122" s="35" t="s">
        <v>2447</v>
      </c>
      <c r="T1122" s="34">
        <v>0</v>
      </c>
      <c r="U1122" s="35">
        <v>79.900000000000006</v>
      </c>
      <c r="V1122" s="1" t="s">
        <v>2603</v>
      </c>
      <c r="W1122" s="50">
        <v>0.5</v>
      </c>
      <c r="X1122" s="35" t="str">
        <f>IFERROR(
    IF(ISNUMBER(MATCH(TRIM(CLEAN(SUBSTITUTE(SUBSTITUTE(Y1122, CHAR(13), ""), CHAR(10), " "))), sizeList!A:A, 0)),
        INDEX(sizeList!B:B, MATCH(TRIM(CLEAN(SUBSTITUTE(SUBSTITUTE(Y1122, CHAR(13), ""), CHAR(10), " "))), sizeList!A:A, 0)),
        IF(ISNUMBER(MATCH(Y1122, sizeList!A:A, 0)),
            INDEX(sizeList!B:B, MATCH(Y1122, sizeList!A:A, 0)),
            IF(ISNUMBER(MATCH(TRIM(CLEAN(SUBSTITUTE(SUBSTITUTE(Y1122, CHAR(13), ""), CHAR(10), " "))), sizeList!B:B, 0)),
                INDEX(sizeList!B:B, MATCH(TRIM(CLEAN(SUBSTITUTE(SUBSTITUTE(Y1122, CHAR(13), ""), CHAR(10), " "))), sizeList!B:B, 0)),
                IF(ISNUMBER(MATCH(Y1122, sizeList!B:B, 0)),
                    INDEX(sizeList!B:B, MATCH(Y1122, sizeList!B:B, 0)),
                    "")
            )
        )
    ),
    ""
)</f>
        <v>XL</v>
      </c>
      <c r="Y1122" s="35" t="s">
        <v>528</v>
      </c>
      <c r="Z1122" s="35" t="s">
        <v>2604</v>
      </c>
      <c r="AA1122" s="117" t="str">
        <f t="shared" si="143"/>
        <v>BLACK</v>
      </c>
      <c r="AB1122" s="7" t="str">
        <f>IF(AA1122="", "", IFERROR(VLOOKUP(AA1122, colorList!A:B,2,FALSE),""))</f>
        <v>fekete</v>
      </c>
      <c r="AC1122" s="7" t="str">
        <f>IF(Z1122="", "", IFERROR(VLOOKUP(Z1122, colorList!A:B,2,FALSE),""))</f>
        <v>fekete</v>
      </c>
      <c r="AD1122" s="7"/>
    </row>
    <row r="1123" spans="1:30" ht="60" customHeight="1" x14ac:dyDescent="0.25">
      <c r="A1123" s="79" t="s">
        <v>961</v>
      </c>
      <c r="B1123" s="7" t="str" cm="1">
        <f t="array" ref="B1123">ProcessN2(S1123,A1123,C1123)</f>
        <v>ZA2111_BN</v>
      </c>
      <c r="C1123" s="7" t="s">
        <v>1345</v>
      </c>
      <c r="D1123" s="52" t="str">
        <f t="shared" si="136"/>
        <v>Zandoná Carbon Air Workout ínvédő</v>
      </c>
      <c r="E1123" s="52" t="s">
        <v>2852</v>
      </c>
      <c r="F1123" s="52" t="str">
        <f t="shared" si="137"/>
        <v>CARBON AIR WORKOUT FRONT WORK PROTECTION</v>
      </c>
      <c r="G1123" s="80" t="s">
        <v>2977</v>
      </c>
      <c r="H1123" s="116" t="str">
        <f t="shared" si="138"/>
        <v>Zandonà</v>
      </c>
      <c r="I1123" s="43" t="s">
        <v>3006</v>
      </c>
      <c r="J1123" s="79" t="str">
        <f t="shared" si="139"/>
        <v>Lófelszerelés</v>
      </c>
      <c r="K1123" s="79" t="s">
        <v>3007</v>
      </c>
      <c r="L1123" s="43" t="str">
        <f t="shared" si="140"/>
        <v>Láb- és patavédő</v>
      </c>
      <c r="M1123" s="43" t="s">
        <v>3020</v>
      </c>
      <c r="N1123" s="35" t="str">
        <f t="shared" si="141"/>
        <v>Ínvédő</v>
      </c>
      <c r="O1123" s="35" t="s">
        <v>3021</v>
      </c>
      <c r="P1123" s="94" t="str">
        <f t="shared" si="142"/>
        <v/>
      </c>
      <c r="Q1123" s="94"/>
      <c r="R1123" s="63" t="s">
        <v>3203</v>
      </c>
      <c r="S1123" s="43" t="s">
        <v>2448</v>
      </c>
      <c r="T1123" s="34">
        <v>0</v>
      </c>
      <c r="U1123" s="43">
        <v>79.900000000000006</v>
      </c>
      <c r="V1123" s="1" t="s">
        <v>2603</v>
      </c>
      <c r="W1123" s="50">
        <v>0.5</v>
      </c>
      <c r="X1123" s="43" t="str">
        <f>IFERROR(
    IF(ISNUMBER(MATCH(TRIM(CLEAN(SUBSTITUTE(SUBSTITUTE(Y1123, CHAR(13), ""), CHAR(10), " "))), sizeList!A:A, 0)),
        INDEX(sizeList!B:B, MATCH(TRIM(CLEAN(SUBSTITUTE(SUBSTITUTE(Y1123, CHAR(13), ""), CHAR(10), " "))), sizeList!A:A, 0)),
        IF(ISNUMBER(MATCH(Y1123, sizeList!A:A, 0)),
            INDEX(sizeList!B:B, MATCH(Y1123, sizeList!A:A, 0)),
            IF(ISNUMBER(MATCH(TRIM(CLEAN(SUBSTITUTE(SUBSTITUTE(Y1123, CHAR(13), ""), CHAR(10), " "))), sizeList!B:B, 0)),
                INDEX(sizeList!B:B, MATCH(TRIM(CLEAN(SUBSTITUTE(SUBSTITUTE(Y1123, CHAR(13), ""), CHAR(10), " "))), sizeList!B:B, 0)),
                IF(ISNUMBER(MATCH(Y1123, sizeList!B:B, 0)),
                    INDEX(sizeList!B:B, MATCH(Y1123, sizeList!B:B, 0)),
                    "")
            )
        )
    ),
    ""
)</f>
        <v>M</v>
      </c>
      <c r="Y1123" s="43" t="s">
        <v>526</v>
      </c>
      <c r="Z1123" s="43" t="s">
        <v>2609</v>
      </c>
      <c r="AA1123" s="117" t="str">
        <f t="shared" si="143"/>
        <v>BROWN</v>
      </c>
      <c r="AB1123" s="7" t="str">
        <f>IF(AA1123="", "", IFERROR(VLOOKUP(AA1123, colorList!A:B,2,FALSE),""))</f>
        <v>barna</v>
      </c>
      <c r="AC1123" s="7" t="str">
        <f>IF(Z1123="", "", IFERROR(VLOOKUP(Z1123, colorList!A:B,2,FALSE),""))</f>
        <v>barna</v>
      </c>
      <c r="AD1123" s="7"/>
    </row>
    <row r="1124" spans="1:30" ht="60" customHeight="1" x14ac:dyDescent="0.25">
      <c r="A1124" s="79" t="s">
        <v>961</v>
      </c>
      <c r="B1124" s="7" t="str" cm="1">
        <f t="array" ref="B1124">ProcessN2(S1124,A1124,C1124)</f>
        <v>ZA2111_BN</v>
      </c>
      <c r="C1124" s="7" t="s">
        <v>1346</v>
      </c>
      <c r="D1124" s="52" t="str">
        <f t="shared" si="136"/>
        <v>Zandoná Carbon Air Workout ínvédő</v>
      </c>
      <c r="E1124" s="52" t="s">
        <v>2852</v>
      </c>
      <c r="F1124" s="52" t="str">
        <f t="shared" si="137"/>
        <v>CARBON AIR WORKOUT FRONT WORK PROTECTION</v>
      </c>
      <c r="G1124" s="80" t="s">
        <v>2977</v>
      </c>
      <c r="H1124" s="116" t="str">
        <f t="shared" si="138"/>
        <v>Zandonà</v>
      </c>
      <c r="I1124" s="43" t="s">
        <v>3006</v>
      </c>
      <c r="J1124" s="79" t="str">
        <f t="shared" si="139"/>
        <v>Lófelszerelés</v>
      </c>
      <c r="K1124" s="79" t="s">
        <v>3007</v>
      </c>
      <c r="L1124" s="43" t="str">
        <f t="shared" si="140"/>
        <v>Láb- és patavédő</v>
      </c>
      <c r="M1124" s="43" t="s">
        <v>3020</v>
      </c>
      <c r="N1124" s="35" t="str">
        <f t="shared" si="141"/>
        <v>Ínvédő</v>
      </c>
      <c r="O1124" s="35" t="s">
        <v>3021</v>
      </c>
      <c r="P1124" s="94" t="str">
        <f t="shared" si="142"/>
        <v/>
      </c>
      <c r="Q1124" s="94"/>
      <c r="R1124" s="63" t="s">
        <v>3203</v>
      </c>
      <c r="S1124" s="43" t="s">
        <v>2449</v>
      </c>
      <c r="T1124" s="34">
        <v>0</v>
      </c>
      <c r="U1124" s="43">
        <v>79.900000000000006</v>
      </c>
      <c r="V1124" s="1" t="s">
        <v>2603</v>
      </c>
      <c r="W1124" s="50">
        <v>0.5</v>
      </c>
      <c r="X1124" s="43" t="str">
        <f>IFERROR(
    IF(ISNUMBER(MATCH(TRIM(CLEAN(SUBSTITUTE(SUBSTITUTE(Y1124, CHAR(13), ""), CHAR(10), " "))), sizeList!A:A, 0)),
        INDEX(sizeList!B:B, MATCH(TRIM(CLEAN(SUBSTITUTE(SUBSTITUTE(Y1124, CHAR(13), ""), CHAR(10), " "))), sizeList!A:A, 0)),
        IF(ISNUMBER(MATCH(Y1124, sizeList!A:A, 0)),
            INDEX(sizeList!B:B, MATCH(Y1124, sizeList!A:A, 0)),
            IF(ISNUMBER(MATCH(TRIM(CLEAN(SUBSTITUTE(SUBSTITUTE(Y1124, CHAR(13), ""), CHAR(10), " "))), sizeList!B:B, 0)),
                INDEX(sizeList!B:B, MATCH(TRIM(CLEAN(SUBSTITUTE(SUBSTITUTE(Y1124, CHAR(13), ""), CHAR(10), " "))), sizeList!B:B, 0)),
                IF(ISNUMBER(MATCH(Y1124, sizeList!B:B, 0)),
                    INDEX(sizeList!B:B, MATCH(Y1124, sizeList!B:B, 0)),
                    "")
            )
        )
    ),
    ""
)</f>
        <v>L</v>
      </c>
      <c r="Y1124" s="43" t="s">
        <v>527</v>
      </c>
      <c r="Z1124" s="43" t="s">
        <v>2609</v>
      </c>
      <c r="AA1124" s="117" t="str">
        <f t="shared" si="143"/>
        <v>BROWN</v>
      </c>
      <c r="AB1124" s="7" t="str">
        <f>IF(AA1124="", "", IFERROR(VLOOKUP(AA1124, colorList!A:B,2,FALSE),""))</f>
        <v>barna</v>
      </c>
      <c r="AC1124" s="7" t="str">
        <f>IF(Z1124="", "", IFERROR(VLOOKUP(Z1124, colorList!A:B,2,FALSE),""))</f>
        <v>barna</v>
      </c>
      <c r="AD1124" s="7"/>
    </row>
    <row r="1125" spans="1:30" ht="60" customHeight="1" x14ac:dyDescent="0.25">
      <c r="A1125" s="53" t="s">
        <v>961</v>
      </c>
      <c r="B1125" s="7" t="str" cm="1">
        <f t="array" ref="B1125">ProcessN2(S1125,A1125,C1125)</f>
        <v>ZA2111_BN</v>
      </c>
      <c r="C1125" s="7" t="s">
        <v>1348</v>
      </c>
      <c r="D1125" s="52" t="str">
        <f t="shared" si="136"/>
        <v>Zandoná Carbon Air Workout ínvédő</v>
      </c>
      <c r="E1125" s="52" t="s">
        <v>2852</v>
      </c>
      <c r="F1125" s="52" t="str">
        <f t="shared" si="137"/>
        <v>CARBON AIR WORKOUT FRONT WORK PROTECTION</v>
      </c>
      <c r="G1125" s="52" t="s">
        <v>2977</v>
      </c>
      <c r="H1125" s="116" t="str">
        <f t="shared" si="138"/>
        <v>Zandonà</v>
      </c>
      <c r="I1125" s="35" t="s">
        <v>3006</v>
      </c>
      <c r="J1125" s="53" t="str">
        <f t="shared" si="139"/>
        <v>Lófelszerelés</v>
      </c>
      <c r="K1125" s="53" t="s">
        <v>3007</v>
      </c>
      <c r="L1125" s="35" t="str">
        <f t="shared" si="140"/>
        <v>Láb- és patavédő</v>
      </c>
      <c r="M1125" s="35" t="s">
        <v>3020</v>
      </c>
      <c r="N1125" s="35" t="str">
        <f t="shared" si="141"/>
        <v>Ínvédő</v>
      </c>
      <c r="O1125" s="35" t="s">
        <v>3021</v>
      </c>
      <c r="P1125" s="35" t="str">
        <f t="shared" si="142"/>
        <v/>
      </c>
      <c r="Q1125" s="35"/>
      <c r="R1125" s="97" t="s">
        <v>3203</v>
      </c>
      <c r="S1125" s="35" t="s">
        <v>2450</v>
      </c>
      <c r="T1125" s="34">
        <v>0</v>
      </c>
      <c r="U1125" s="35">
        <v>79.900000000000006</v>
      </c>
      <c r="V1125" s="1" t="s">
        <v>2603</v>
      </c>
      <c r="W1125" s="50">
        <v>0.5</v>
      </c>
      <c r="X1125" s="35" t="str">
        <f>IFERROR(
    IF(ISNUMBER(MATCH(TRIM(CLEAN(SUBSTITUTE(SUBSTITUTE(Y1125, CHAR(13), ""), CHAR(10), " "))), sizeList!A:A, 0)),
        INDEX(sizeList!B:B, MATCH(TRIM(CLEAN(SUBSTITUTE(SUBSTITUTE(Y1125, CHAR(13), ""), CHAR(10), " "))), sizeList!A:A, 0)),
        IF(ISNUMBER(MATCH(Y1125, sizeList!A:A, 0)),
            INDEX(sizeList!B:B, MATCH(Y1125, sizeList!A:A, 0)),
            IF(ISNUMBER(MATCH(TRIM(CLEAN(SUBSTITUTE(SUBSTITUTE(Y1125, CHAR(13), ""), CHAR(10), " "))), sizeList!B:B, 0)),
                INDEX(sizeList!B:B, MATCH(TRIM(CLEAN(SUBSTITUTE(SUBSTITUTE(Y1125, CHAR(13), ""), CHAR(10), " "))), sizeList!B:B, 0)),
                IF(ISNUMBER(MATCH(Y1125, sizeList!B:B, 0)),
                    INDEX(sizeList!B:B, MATCH(Y1125, sizeList!B:B, 0)),
                    "")
            )
        )
    ),
    ""
)</f>
        <v>XL</v>
      </c>
      <c r="Y1125" s="35" t="s">
        <v>528</v>
      </c>
      <c r="Z1125" s="35" t="s">
        <v>2609</v>
      </c>
      <c r="AA1125" s="117" t="str">
        <f t="shared" si="143"/>
        <v>BROWN</v>
      </c>
      <c r="AB1125" s="7" t="str">
        <f>IF(AA1125="", "", IFERROR(VLOOKUP(AA1125, colorList!A:B,2,FALSE),""))</f>
        <v>barna</v>
      </c>
      <c r="AC1125" s="7" t="str">
        <f>IF(Z1125="", "", IFERROR(VLOOKUP(Z1125, colorList!A:B,2,FALSE),""))</f>
        <v>barna</v>
      </c>
      <c r="AD1125" s="7"/>
    </row>
    <row r="1126" spans="1:30" ht="60" customHeight="1" x14ac:dyDescent="0.25">
      <c r="A1126" s="53" t="s">
        <v>961</v>
      </c>
      <c r="B1126" s="7" t="str" cm="1">
        <f t="array" ref="B1126">ProcessN2(S1126,A1126,C1126)</f>
        <v>ZA2111_WH</v>
      </c>
      <c r="C1126" s="7" t="s">
        <v>1221</v>
      </c>
      <c r="D1126" s="52" t="str">
        <f t="shared" si="136"/>
        <v>Zandoná Carbon Air Workout ínvédő</v>
      </c>
      <c r="E1126" s="52" t="s">
        <v>2852</v>
      </c>
      <c r="F1126" s="52" t="str">
        <f t="shared" si="137"/>
        <v>CARBON AIR WORKOUT FRONT WORK PROTECTION</v>
      </c>
      <c r="G1126" s="52" t="s">
        <v>2977</v>
      </c>
      <c r="H1126" s="116" t="str">
        <f t="shared" si="138"/>
        <v>Zandonà</v>
      </c>
      <c r="I1126" s="35" t="s">
        <v>3006</v>
      </c>
      <c r="J1126" s="53" t="str">
        <f t="shared" si="139"/>
        <v>Lófelszerelés</v>
      </c>
      <c r="K1126" s="53" t="s">
        <v>3007</v>
      </c>
      <c r="L1126" s="35" t="str">
        <f t="shared" si="140"/>
        <v>Láb- és patavédő</v>
      </c>
      <c r="M1126" s="35" t="s">
        <v>3020</v>
      </c>
      <c r="N1126" s="35" t="str">
        <f t="shared" si="141"/>
        <v>Ínvédő</v>
      </c>
      <c r="O1126" s="35" t="s">
        <v>3021</v>
      </c>
      <c r="P1126" s="88" t="str">
        <f t="shared" si="142"/>
        <v/>
      </c>
      <c r="Q1126" s="88"/>
      <c r="R1126" s="63" t="s">
        <v>3203</v>
      </c>
      <c r="S1126" s="35" t="s">
        <v>2451</v>
      </c>
      <c r="T1126" s="34">
        <v>0</v>
      </c>
      <c r="U1126" s="35">
        <v>79.900000000000006</v>
      </c>
      <c r="V1126" s="1" t="s">
        <v>2603</v>
      </c>
      <c r="W1126" s="50">
        <v>0.5</v>
      </c>
      <c r="X1126" s="35" t="str">
        <f>IFERROR(
    IF(ISNUMBER(MATCH(TRIM(CLEAN(SUBSTITUTE(SUBSTITUTE(Y1126, CHAR(13), ""), CHAR(10), " "))), sizeList!A:A, 0)),
        INDEX(sizeList!B:B, MATCH(TRIM(CLEAN(SUBSTITUTE(SUBSTITUTE(Y1126, CHAR(13), ""), CHAR(10), " "))), sizeList!A:A, 0)),
        IF(ISNUMBER(MATCH(Y1126, sizeList!A:A, 0)),
            INDEX(sizeList!B:B, MATCH(Y1126, sizeList!A:A, 0)),
            IF(ISNUMBER(MATCH(TRIM(CLEAN(SUBSTITUTE(SUBSTITUTE(Y1126, CHAR(13), ""), CHAR(10), " "))), sizeList!B:B, 0)),
                INDEX(sizeList!B:B, MATCH(TRIM(CLEAN(SUBSTITUTE(SUBSTITUTE(Y1126, CHAR(13), ""), CHAR(10), " "))), sizeList!B:B, 0)),
                IF(ISNUMBER(MATCH(Y1126, sizeList!B:B, 0)),
                    INDEX(sizeList!B:B, MATCH(Y1126, sizeList!B:B, 0)),
                    "")
            )
        )
    ),
    ""
)</f>
        <v>M</v>
      </c>
      <c r="Y1126" s="35" t="s">
        <v>526</v>
      </c>
      <c r="Z1126" s="35" t="s">
        <v>2606</v>
      </c>
      <c r="AA1126" s="117" t="str">
        <f t="shared" si="143"/>
        <v>WHITE</v>
      </c>
      <c r="AB1126" s="7" t="str">
        <f>IF(AA1126="", "", IFERROR(VLOOKUP(AA1126, colorList!A:B,2,FALSE),""))</f>
        <v>fehér</v>
      </c>
      <c r="AC1126" s="7" t="str">
        <f>IF(Z1126="", "", IFERROR(VLOOKUP(Z1126, colorList!A:B,2,FALSE),""))</f>
        <v>fehér</v>
      </c>
      <c r="AD1126" s="7"/>
    </row>
    <row r="1127" spans="1:30" ht="60" customHeight="1" x14ac:dyDescent="0.25">
      <c r="A1127" s="53" t="s">
        <v>961</v>
      </c>
      <c r="B1127" s="7" t="str" cm="1">
        <f t="array" ref="B1127">ProcessN2(S1127,A1127,C1127)</f>
        <v>ZA2111_WH</v>
      </c>
      <c r="C1127" s="7" t="s">
        <v>1222</v>
      </c>
      <c r="D1127" s="52" t="str">
        <f t="shared" si="136"/>
        <v>Zandoná Carbon Air Workout ínvédő</v>
      </c>
      <c r="E1127" s="52" t="s">
        <v>2852</v>
      </c>
      <c r="F1127" s="52" t="str">
        <f t="shared" si="137"/>
        <v>CARBON AIR WORKOUT FRONT WORK PROTECTION</v>
      </c>
      <c r="G1127" s="52" t="s">
        <v>2977</v>
      </c>
      <c r="H1127" s="116" t="str">
        <f t="shared" si="138"/>
        <v>Zandonà</v>
      </c>
      <c r="I1127" s="35" t="s">
        <v>3006</v>
      </c>
      <c r="J1127" s="53" t="str">
        <f t="shared" si="139"/>
        <v>Lófelszerelés</v>
      </c>
      <c r="K1127" s="53" t="s">
        <v>3007</v>
      </c>
      <c r="L1127" s="35" t="str">
        <f t="shared" si="140"/>
        <v>Láb- és patavédő</v>
      </c>
      <c r="M1127" s="35" t="s">
        <v>3020</v>
      </c>
      <c r="N1127" s="35" t="str">
        <f t="shared" si="141"/>
        <v>Ínvédő</v>
      </c>
      <c r="O1127" s="35" t="s">
        <v>3021</v>
      </c>
      <c r="P1127" s="88" t="str">
        <f t="shared" si="142"/>
        <v/>
      </c>
      <c r="Q1127" s="88"/>
      <c r="R1127" s="63" t="s">
        <v>3203</v>
      </c>
      <c r="S1127" s="35" t="s">
        <v>2452</v>
      </c>
      <c r="T1127" s="34">
        <v>0</v>
      </c>
      <c r="U1127" s="35">
        <v>79.900000000000006</v>
      </c>
      <c r="V1127" s="1" t="s">
        <v>2603</v>
      </c>
      <c r="W1127" s="50">
        <v>0.5</v>
      </c>
      <c r="X1127" s="35" t="str">
        <f>IFERROR(
    IF(ISNUMBER(MATCH(TRIM(CLEAN(SUBSTITUTE(SUBSTITUTE(Y1127, CHAR(13), ""), CHAR(10), " "))), sizeList!A:A, 0)),
        INDEX(sizeList!B:B, MATCH(TRIM(CLEAN(SUBSTITUTE(SUBSTITUTE(Y1127, CHAR(13), ""), CHAR(10), " "))), sizeList!A:A, 0)),
        IF(ISNUMBER(MATCH(Y1127, sizeList!A:A, 0)),
            INDEX(sizeList!B:B, MATCH(Y1127, sizeList!A:A, 0)),
            IF(ISNUMBER(MATCH(TRIM(CLEAN(SUBSTITUTE(SUBSTITUTE(Y1127, CHAR(13), ""), CHAR(10), " "))), sizeList!B:B, 0)),
                INDEX(sizeList!B:B, MATCH(TRIM(CLEAN(SUBSTITUTE(SUBSTITUTE(Y1127, CHAR(13), ""), CHAR(10), " "))), sizeList!B:B, 0)),
                IF(ISNUMBER(MATCH(Y1127, sizeList!B:B, 0)),
                    INDEX(sizeList!B:B, MATCH(Y1127, sizeList!B:B, 0)),
                    "")
            )
        )
    ),
    ""
)</f>
        <v>L</v>
      </c>
      <c r="Y1127" s="35" t="s">
        <v>527</v>
      </c>
      <c r="Z1127" s="35" t="s">
        <v>2606</v>
      </c>
      <c r="AA1127" s="117" t="str">
        <f t="shared" si="143"/>
        <v>WHITE</v>
      </c>
      <c r="AB1127" s="7" t="str">
        <f>IF(AA1127="", "", IFERROR(VLOOKUP(AA1127, colorList!A:B,2,FALSE),""))</f>
        <v>fehér</v>
      </c>
      <c r="AC1127" s="7" t="str">
        <f>IF(Z1127="", "", IFERROR(VLOOKUP(Z1127, colorList!A:B,2,FALSE),""))</f>
        <v>fehér</v>
      </c>
      <c r="AD1127" s="7"/>
    </row>
    <row r="1128" spans="1:30" ht="60" customHeight="1" x14ac:dyDescent="0.25">
      <c r="A1128" s="79" t="s">
        <v>961</v>
      </c>
      <c r="B1128" s="7" t="str" cm="1">
        <f t="array" ref="B1128">ProcessN2(S1128,A1128,C1128)</f>
        <v>ZA2111_WH</v>
      </c>
      <c r="C1128" s="7" t="s">
        <v>1223</v>
      </c>
      <c r="D1128" s="80" t="str">
        <f t="shared" si="136"/>
        <v>Zandoná Carbon Air Workout ínvédő</v>
      </c>
      <c r="E1128" s="80" t="s">
        <v>2852</v>
      </c>
      <c r="F1128" s="52" t="str">
        <f t="shared" si="137"/>
        <v>CARBON AIR WORKOUT FRONT WORK PROTECTION</v>
      </c>
      <c r="G1128" s="80" t="s">
        <v>2977</v>
      </c>
      <c r="H1128" s="116" t="str">
        <f t="shared" si="138"/>
        <v>Zandonà</v>
      </c>
      <c r="I1128" s="43" t="s">
        <v>3006</v>
      </c>
      <c r="J1128" s="79" t="str">
        <f t="shared" si="139"/>
        <v>Lófelszerelés</v>
      </c>
      <c r="K1128" s="79" t="s">
        <v>3007</v>
      </c>
      <c r="L1128" s="43" t="str">
        <f t="shared" si="140"/>
        <v>Láb- és patavédő</v>
      </c>
      <c r="M1128" s="43" t="s">
        <v>3020</v>
      </c>
      <c r="N1128" s="35" t="str">
        <f t="shared" si="141"/>
        <v>Ínvédő</v>
      </c>
      <c r="O1128" s="35" t="s">
        <v>3021</v>
      </c>
      <c r="P1128" s="94" t="str">
        <f t="shared" si="142"/>
        <v/>
      </c>
      <c r="Q1128" s="94"/>
      <c r="R1128" s="98" t="s">
        <v>3203</v>
      </c>
      <c r="S1128" s="43" t="s">
        <v>2453</v>
      </c>
      <c r="T1128" s="34">
        <v>0</v>
      </c>
      <c r="U1128" s="43">
        <v>79.900000000000006</v>
      </c>
      <c r="V1128" s="1" t="s">
        <v>2603</v>
      </c>
      <c r="W1128" s="50">
        <v>0.5</v>
      </c>
      <c r="X1128" s="43" t="str">
        <f>IFERROR(
    IF(ISNUMBER(MATCH(TRIM(CLEAN(SUBSTITUTE(SUBSTITUTE(Y1128, CHAR(13), ""), CHAR(10), " "))), sizeList!A:A, 0)),
        INDEX(sizeList!B:B, MATCH(TRIM(CLEAN(SUBSTITUTE(SUBSTITUTE(Y1128, CHAR(13), ""), CHAR(10), " "))), sizeList!A:A, 0)),
        IF(ISNUMBER(MATCH(Y1128, sizeList!A:A, 0)),
            INDEX(sizeList!B:B, MATCH(Y1128, sizeList!A:A, 0)),
            IF(ISNUMBER(MATCH(TRIM(CLEAN(SUBSTITUTE(SUBSTITUTE(Y1128, CHAR(13), ""), CHAR(10), " "))), sizeList!B:B, 0)),
                INDEX(sizeList!B:B, MATCH(TRIM(CLEAN(SUBSTITUTE(SUBSTITUTE(Y1128, CHAR(13), ""), CHAR(10), " "))), sizeList!B:B, 0)),
                IF(ISNUMBER(MATCH(Y1128, sizeList!B:B, 0)),
                    INDEX(sizeList!B:B, MATCH(Y1128, sizeList!B:B, 0)),
                    "")
            )
        )
    ),
    ""
)</f>
        <v>XL</v>
      </c>
      <c r="Y1128" s="43" t="s">
        <v>528</v>
      </c>
      <c r="Z1128" s="43" t="s">
        <v>2606</v>
      </c>
      <c r="AA1128" s="117" t="str">
        <f t="shared" si="143"/>
        <v>WHITE</v>
      </c>
      <c r="AB1128" s="7" t="str">
        <f>IF(AA1128="", "", IFERROR(VLOOKUP(AA1128, colorList!A:B,2,FALSE),""))</f>
        <v>fehér</v>
      </c>
      <c r="AC1128" s="7" t="str">
        <f>IF(Z1128="", "", IFERROR(VLOOKUP(Z1128, colorList!A:B,2,FALSE),""))</f>
        <v>fehér</v>
      </c>
      <c r="AD1128" s="7"/>
    </row>
    <row r="1129" spans="1:30" ht="60" customHeight="1" x14ac:dyDescent="0.25">
      <c r="A1129" s="53" t="s">
        <v>962</v>
      </c>
      <c r="B1129" s="7" t="str" cm="1">
        <f t="array" ref="B1129">ProcessN2(S1129,A1129,C1129)</f>
        <v>ZA2118_BK</v>
      </c>
      <c r="C1129" s="7" t="s">
        <v>1212</v>
      </c>
      <c r="D1129" s="52" t="str">
        <f t="shared" si="136"/>
        <v>Zandoná Carbon Air bokavédő</v>
      </c>
      <c r="E1129" s="52" t="s">
        <v>2853</v>
      </c>
      <c r="F1129" s="52" t="str">
        <f t="shared" si="137"/>
        <v>CARBON AIR FIT FETLOCK</v>
      </c>
      <c r="G1129" s="52" t="s">
        <v>2978</v>
      </c>
      <c r="H1129" s="116" t="str">
        <f t="shared" si="138"/>
        <v>Zandonà</v>
      </c>
      <c r="I1129" s="35" t="s">
        <v>3006</v>
      </c>
      <c r="J1129" s="53" t="str">
        <f t="shared" si="139"/>
        <v>Lófelszerelés</v>
      </c>
      <c r="K1129" s="53" t="s">
        <v>3007</v>
      </c>
      <c r="L1129" s="35" t="str">
        <f t="shared" si="140"/>
        <v>Láb- és patavédő</v>
      </c>
      <c r="M1129" s="35" t="s">
        <v>3020</v>
      </c>
      <c r="N1129" s="35" t="str">
        <f t="shared" si="141"/>
        <v>Bokavédő</v>
      </c>
      <c r="O1129" s="35" t="s">
        <v>3022</v>
      </c>
      <c r="P1129" s="88" t="str">
        <f t="shared" si="142"/>
        <v/>
      </c>
      <c r="Q1129" s="88"/>
      <c r="R1129" s="81" t="s">
        <v>3204</v>
      </c>
      <c r="S1129" s="35" t="s">
        <v>2454</v>
      </c>
      <c r="T1129" s="34">
        <v>0</v>
      </c>
      <c r="U1129" s="35">
        <v>139.9</v>
      </c>
      <c r="V1129" s="1" t="s">
        <v>2603</v>
      </c>
      <c r="W1129" s="50">
        <v>0.5</v>
      </c>
      <c r="X1129" s="35" t="str">
        <f>IFERROR(
    IF(ISNUMBER(MATCH(TRIM(CLEAN(SUBSTITUTE(SUBSTITUTE(Y1129, CHAR(13), ""), CHAR(10), " "))), sizeList!A:A, 0)),
        INDEX(sizeList!B:B, MATCH(TRIM(CLEAN(SUBSTITUTE(SUBSTITUTE(Y1129, CHAR(13), ""), CHAR(10), " "))), sizeList!A:A, 0)),
        IF(ISNUMBER(MATCH(Y1129, sizeList!A:A, 0)),
            INDEX(sizeList!B:B, MATCH(Y1129, sizeList!A:A, 0)),
            IF(ISNUMBER(MATCH(TRIM(CLEAN(SUBSTITUTE(SUBSTITUTE(Y1129, CHAR(13), ""), CHAR(10), " "))), sizeList!B:B, 0)),
                INDEX(sizeList!B:B, MATCH(TRIM(CLEAN(SUBSTITUTE(SUBSTITUTE(Y1129, CHAR(13), ""), CHAR(10), " "))), sizeList!B:B, 0)),
                IF(ISNUMBER(MATCH(Y1129, sizeList!B:B, 0)),
                    INDEX(sizeList!B:B, MATCH(Y1129, sizeList!B:B, 0)),
                    "")
            )
        )
    ),
    ""
)</f>
        <v>S</v>
      </c>
      <c r="Y1129" s="35" t="s">
        <v>525</v>
      </c>
      <c r="Z1129" s="35" t="s">
        <v>2604</v>
      </c>
      <c r="AA1129" s="117" t="str">
        <f t="shared" si="143"/>
        <v>BLACK</v>
      </c>
      <c r="AB1129" s="7" t="str">
        <f>IF(AA1129="", "", IFERROR(VLOOKUP(AA1129, colorList!A:B,2,FALSE),""))</f>
        <v>fekete</v>
      </c>
      <c r="AC1129" s="7" t="str">
        <f>IF(Z1129="", "", IFERROR(VLOOKUP(Z1129, colorList!A:B,2,FALSE),""))</f>
        <v>fekete</v>
      </c>
      <c r="AD1129" s="7"/>
    </row>
    <row r="1130" spans="1:30" ht="60" customHeight="1" x14ac:dyDescent="0.25">
      <c r="A1130" s="53" t="s">
        <v>962</v>
      </c>
      <c r="B1130" s="7" t="str" cm="1">
        <f t="array" ref="B1130">ProcessN2(S1130,A1130,C1130)</f>
        <v>ZA2118_BK</v>
      </c>
      <c r="C1130" s="7" t="s">
        <v>1213</v>
      </c>
      <c r="D1130" s="52" t="str">
        <f t="shared" si="136"/>
        <v>Zandoná Carbon Air bokavédő</v>
      </c>
      <c r="E1130" s="52" t="s">
        <v>2853</v>
      </c>
      <c r="F1130" s="52" t="str">
        <f t="shared" si="137"/>
        <v>CARBON AIR FIT FETLOCK</v>
      </c>
      <c r="G1130" s="52" t="s">
        <v>2978</v>
      </c>
      <c r="H1130" s="116" t="str">
        <f t="shared" si="138"/>
        <v>Zandonà</v>
      </c>
      <c r="I1130" s="35" t="s">
        <v>3006</v>
      </c>
      <c r="J1130" s="53" t="str">
        <f t="shared" si="139"/>
        <v>Lófelszerelés</v>
      </c>
      <c r="K1130" s="53" t="s">
        <v>3007</v>
      </c>
      <c r="L1130" s="35" t="str">
        <f t="shared" si="140"/>
        <v>Láb- és patavédő</v>
      </c>
      <c r="M1130" s="35" t="s">
        <v>3020</v>
      </c>
      <c r="N1130" s="35" t="str">
        <f t="shared" si="141"/>
        <v>Bokavédő</v>
      </c>
      <c r="O1130" s="35" t="s">
        <v>3022</v>
      </c>
      <c r="P1130" s="88" t="str">
        <f t="shared" si="142"/>
        <v/>
      </c>
      <c r="Q1130" s="88"/>
      <c r="R1130" s="50" t="s">
        <v>3204</v>
      </c>
      <c r="S1130" s="35" t="s">
        <v>2455</v>
      </c>
      <c r="T1130" s="34">
        <v>0</v>
      </c>
      <c r="U1130" s="35">
        <v>139.9</v>
      </c>
      <c r="V1130" s="1" t="s">
        <v>2603</v>
      </c>
      <c r="W1130" s="50">
        <v>0.5</v>
      </c>
      <c r="X1130" s="35" t="str">
        <f>IFERROR(
    IF(ISNUMBER(MATCH(TRIM(CLEAN(SUBSTITUTE(SUBSTITUTE(Y1130, CHAR(13), ""), CHAR(10), " "))), sizeList!A:A, 0)),
        INDEX(sizeList!B:B, MATCH(TRIM(CLEAN(SUBSTITUTE(SUBSTITUTE(Y1130, CHAR(13), ""), CHAR(10), " "))), sizeList!A:A, 0)),
        IF(ISNUMBER(MATCH(Y1130, sizeList!A:A, 0)),
            INDEX(sizeList!B:B, MATCH(Y1130, sizeList!A:A, 0)),
            IF(ISNUMBER(MATCH(TRIM(CLEAN(SUBSTITUTE(SUBSTITUTE(Y1130, CHAR(13), ""), CHAR(10), " "))), sizeList!B:B, 0)),
                INDEX(sizeList!B:B, MATCH(TRIM(CLEAN(SUBSTITUTE(SUBSTITUTE(Y1130, CHAR(13), ""), CHAR(10), " "))), sizeList!B:B, 0)),
                IF(ISNUMBER(MATCH(Y1130, sizeList!B:B, 0)),
                    INDEX(sizeList!B:B, MATCH(Y1130, sizeList!B:B, 0)),
                    "")
            )
        )
    ),
    ""
)</f>
        <v>M</v>
      </c>
      <c r="Y1130" s="35" t="s">
        <v>526</v>
      </c>
      <c r="Z1130" s="35" t="s">
        <v>2604</v>
      </c>
      <c r="AA1130" s="117" t="str">
        <f t="shared" si="143"/>
        <v>BLACK</v>
      </c>
      <c r="AB1130" s="7" t="str">
        <f>IF(AA1130="", "", IFERROR(VLOOKUP(AA1130, colorList!A:B,2,FALSE),""))</f>
        <v>fekete</v>
      </c>
      <c r="AC1130" s="7" t="str">
        <f>IF(Z1130="", "", IFERROR(VLOOKUP(Z1130, colorList!A:B,2,FALSE),""))</f>
        <v>fekete</v>
      </c>
      <c r="AD1130" s="7"/>
    </row>
    <row r="1131" spans="1:30" ht="60" customHeight="1" x14ac:dyDescent="0.25">
      <c r="A1131" s="53" t="s">
        <v>962</v>
      </c>
      <c r="B1131" s="7" t="str" cm="1">
        <f t="array" ref="B1131">ProcessN2(S1131,A1131,C1131)</f>
        <v>ZA2118_BK</v>
      </c>
      <c r="C1131" s="7" t="s">
        <v>1214</v>
      </c>
      <c r="D1131" s="52" t="str">
        <f t="shared" si="136"/>
        <v>Zandoná Carbon Air bokavédő</v>
      </c>
      <c r="E1131" s="52" t="s">
        <v>2853</v>
      </c>
      <c r="F1131" s="52" t="str">
        <f t="shared" si="137"/>
        <v>CARBON AIR FIT FETLOCK</v>
      </c>
      <c r="G1131" s="52" t="s">
        <v>2978</v>
      </c>
      <c r="H1131" s="116" t="str">
        <f t="shared" si="138"/>
        <v>Zandonà</v>
      </c>
      <c r="I1131" s="35" t="s">
        <v>3006</v>
      </c>
      <c r="J1131" s="53" t="str">
        <f t="shared" si="139"/>
        <v>Lófelszerelés</v>
      </c>
      <c r="K1131" s="53" t="s">
        <v>3007</v>
      </c>
      <c r="L1131" s="35" t="str">
        <f t="shared" si="140"/>
        <v>Láb- és patavédő</v>
      </c>
      <c r="M1131" s="35" t="s">
        <v>3020</v>
      </c>
      <c r="N1131" s="35" t="str">
        <f t="shared" si="141"/>
        <v>Bokavédő</v>
      </c>
      <c r="O1131" s="35" t="s">
        <v>3022</v>
      </c>
      <c r="P1131" s="88" t="str">
        <f t="shared" si="142"/>
        <v/>
      </c>
      <c r="Q1131" s="88"/>
      <c r="R1131" s="50" t="s">
        <v>3204</v>
      </c>
      <c r="S1131" s="35" t="s">
        <v>2456</v>
      </c>
      <c r="T1131" s="34">
        <v>0</v>
      </c>
      <c r="U1131" s="35">
        <v>139.9</v>
      </c>
      <c r="V1131" s="1" t="s">
        <v>2603</v>
      </c>
      <c r="W1131" s="50">
        <v>0.5</v>
      </c>
      <c r="X1131" s="35" t="str">
        <f>IFERROR(
    IF(ISNUMBER(MATCH(TRIM(CLEAN(SUBSTITUTE(SUBSTITUTE(Y1131, CHAR(13), ""), CHAR(10), " "))), sizeList!A:A, 0)),
        INDEX(sizeList!B:B, MATCH(TRIM(CLEAN(SUBSTITUTE(SUBSTITUTE(Y1131, CHAR(13), ""), CHAR(10), " "))), sizeList!A:A, 0)),
        IF(ISNUMBER(MATCH(Y1131, sizeList!A:A, 0)),
            INDEX(sizeList!B:B, MATCH(Y1131, sizeList!A:A, 0)),
            IF(ISNUMBER(MATCH(TRIM(CLEAN(SUBSTITUTE(SUBSTITUTE(Y1131, CHAR(13), ""), CHAR(10), " "))), sizeList!B:B, 0)),
                INDEX(sizeList!B:B, MATCH(TRIM(CLEAN(SUBSTITUTE(SUBSTITUTE(Y1131, CHAR(13), ""), CHAR(10), " "))), sizeList!B:B, 0)),
                IF(ISNUMBER(MATCH(Y1131, sizeList!B:B, 0)),
                    INDEX(sizeList!B:B, MATCH(Y1131, sizeList!B:B, 0)),
                    "")
            )
        )
    ),
    ""
)</f>
        <v>L</v>
      </c>
      <c r="Y1131" s="35" t="s">
        <v>527</v>
      </c>
      <c r="Z1131" s="35" t="s">
        <v>2604</v>
      </c>
      <c r="AA1131" s="117" t="str">
        <f t="shared" si="143"/>
        <v>BLACK</v>
      </c>
      <c r="AB1131" s="7" t="str">
        <f>IF(AA1131="", "", IFERROR(VLOOKUP(AA1131, colorList!A:B,2,FALSE),""))</f>
        <v>fekete</v>
      </c>
      <c r="AC1131" s="7" t="str">
        <f>IF(Z1131="", "", IFERROR(VLOOKUP(Z1131, colorList!A:B,2,FALSE),""))</f>
        <v>fekete</v>
      </c>
      <c r="AD1131" s="7"/>
    </row>
    <row r="1132" spans="1:30" ht="60" customHeight="1" x14ac:dyDescent="0.25">
      <c r="A1132" s="51" t="s">
        <v>962</v>
      </c>
      <c r="B1132" s="7" t="str" cm="1">
        <f t="array" ref="B1132">ProcessN2(S1132,A1132,C1132)</f>
        <v>ZA2118_BK</v>
      </c>
      <c r="C1132" s="7" t="s">
        <v>1343</v>
      </c>
      <c r="D1132" s="52" t="str">
        <f t="shared" si="136"/>
        <v>Zandoná Carbon Air bokavédő</v>
      </c>
      <c r="E1132" s="52" t="s">
        <v>2853</v>
      </c>
      <c r="F1132" s="52" t="str">
        <f t="shared" si="137"/>
        <v>CARBON AIR FIT FETLOCK</v>
      </c>
      <c r="G1132" s="83" t="s">
        <v>2978</v>
      </c>
      <c r="H1132" s="116" t="str">
        <f t="shared" si="138"/>
        <v>Zandonà</v>
      </c>
      <c r="I1132" s="44" t="s">
        <v>3006</v>
      </c>
      <c r="J1132" s="51" t="str">
        <f t="shared" si="139"/>
        <v>Lófelszerelés</v>
      </c>
      <c r="K1132" s="51" t="s">
        <v>3007</v>
      </c>
      <c r="L1132" s="44" t="str">
        <f t="shared" si="140"/>
        <v>Láb- és patavédő</v>
      </c>
      <c r="M1132" s="44" t="s">
        <v>3020</v>
      </c>
      <c r="N1132" s="35" t="str">
        <f t="shared" si="141"/>
        <v>Bokavédő</v>
      </c>
      <c r="O1132" s="35" t="s">
        <v>3022</v>
      </c>
      <c r="P1132" s="96" t="str">
        <f t="shared" si="142"/>
        <v/>
      </c>
      <c r="Q1132" s="96"/>
      <c r="R1132" s="50" t="s">
        <v>3204</v>
      </c>
      <c r="S1132" s="44" t="s">
        <v>2457</v>
      </c>
      <c r="T1132" s="34">
        <v>0</v>
      </c>
      <c r="U1132" s="44">
        <v>139.9</v>
      </c>
      <c r="V1132" s="1" t="s">
        <v>2603</v>
      </c>
      <c r="W1132" s="50">
        <v>0.5</v>
      </c>
      <c r="X1132" s="44" t="str">
        <f>IFERROR(
    IF(ISNUMBER(MATCH(TRIM(CLEAN(SUBSTITUTE(SUBSTITUTE(Y1132, CHAR(13), ""), CHAR(10), " "))), sizeList!A:A, 0)),
        INDEX(sizeList!B:B, MATCH(TRIM(CLEAN(SUBSTITUTE(SUBSTITUTE(Y1132, CHAR(13), ""), CHAR(10), " "))), sizeList!A:A, 0)),
        IF(ISNUMBER(MATCH(Y1132, sizeList!A:A, 0)),
            INDEX(sizeList!B:B, MATCH(Y1132, sizeList!A:A, 0)),
            IF(ISNUMBER(MATCH(TRIM(CLEAN(SUBSTITUTE(SUBSTITUTE(Y1132, CHAR(13), ""), CHAR(10), " "))), sizeList!B:B, 0)),
                INDEX(sizeList!B:B, MATCH(TRIM(CLEAN(SUBSTITUTE(SUBSTITUTE(Y1132, CHAR(13), ""), CHAR(10), " "))), sizeList!B:B, 0)),
                IF(ISNUMBER(MATCH(Y1132, sizeList!B:B, 0)),
                    INDEX(sizeList!B:B, MATCH(Y1132, sizeList!B:B, 0)),
                    "")
            )
        )
    ),
    ""
)</f>
        <v>L+</v>
      </c>
      <c r="Y1132" s="44" t="s">
        <v>535</v>
      </c>
      <c r="Z1132" s="44" t="s">
        <v>2604</v>
      </c>
      <c r="AA1132" s="117" t="str">
        <f t="shared" si="143"/>
        <v>BLACK</v>
      </c>
      <c r="AB1132" s="7" t="str">
        <f>IF(AA1132="", "", IFERROR(VLOOKUP(AA1132, colorList!A:B,2,FALSE),""))</f>
        <v>fekete</v>
      </c>
      <c r="AC1132" s="7" t="str">
        <f>IF(Z1132="", "", IFERROR(VLOOKUP(Z1132, colorList!A:B,2,FALSE),""))</f>
        <v>fekete</v>
      </c>
      <c r="AD1132" s="7"/>
    </row>
    <row r="1133" spans="1:30" ht="60" customHeight="1" x14ac:dyDescent="0.25">
      <c r="A1133" s="53" t="s">
        <v>962</v>
      </c>
      <c r="B1133" s="7" t="str" cm="1">
        <f t="array" ref="B1133">ProcessN2(S1133,A1133,C1133)</f>
        <v>ZA2118_BN</v>
      </c>
      <c r="C1133" s="7" t="s">
        <v>1344</v>
      </c>
      <c r="D1133" s="52" t="str">
        <f t="shared" si="136"/>
        <v>Zandoná Carbon Air bokavédő</v>
      </c>
      <c r="E1133" s="52" t="s">
        <v>2853</v>
      </c>
      <c r="F1133" s="52" t="str">
        <f t="shared" si="137"/>
        <v>CARBON AIR FIT FETLOCK</v>
      </c>
      <c r="G1133" s="52" t="s">
        <v>2978</v>
      </c>
      <c r="H1133" s="116" t="str">
        <f t="shared" si="138"/>
        <v>Zandonà</v>
      </c>
      <c r="I1133" s="35" t="s">
        <v>3006</v>
      </c>
      <c r="J1133" s="53" t="str">
        <f t="shared" si="139"/>
        <v>Lófelszerelés</v>
      </c>
      <c r="K1133" s="53" t="s">
        <v>3007</v>
      </c>
      <c r="L1133" s="35" t="str">
        <f t="shared" si="140"/>
        <v>Láb- és patavédő</v>
      </c>
      <c r="M1133" s="35" t="s">
        <v>3020</v>
      </c>
      <c r="N1133" s="35" t="str">
        <f t="shared" si="141"/>
        <v>Bokavédő</v>
      </c>
      <c r="O1133" s="35" t="s">
        <v>3022</v>
      </c>
      <c r="P1133" s="88" t="str">
        <f t="shared" si="142"/>
        <v/>
      </c>
      <c r="Q1133" s="88"/>
      <c r="R1133" s="50" t="s">
        <v>3204</v>
      </c>
      <c r="S1133" s="35" t="s">
        <v>2458</v>
      </c>
      <c r="T1133" s="34">
        <v>0</v>
      </c>
      <c r="U1133" s="35">
        <v>139.9</v>
      </c>
      <c r="V1133" s="1" t="s">
        <v>2603</v>
      </c>
      <c r="W1133" s="50">
        <v>0.5</v>
      </c>
      <c r="X1133" s="35" t="str">
        <f>IFERROR(
    IF(ISNUMBER(MATCH(TRIM(CLEAN(SUBSTITUTE(SUBSTITUTE(Y1133, CHAR(13), ""), CHAR(10), " "))), sizeList!A:A, 0)),
        INDEX(sizeList!B:B, MATCH(TRIM(CLEAN(SUBSTITUTE(SUBSTITUTE(Y1133, CHAR(13), ""), CHAR(10), " "))), sizeList!A:A, 0)),
        IF(ISNUMBER(MATCH(Y1133, sizeList!A:A, 0)),
            INDEX(sizeList!B:B, MATCH(Y1133, sizeList!A:A, 0)),
            IF(ISNUMBER(MATCH(TRIM(CLEAN(SUBSTITUTE(SUBSTITUTE(Y1133, CHAR(13), ""), CHAR(10), " "))), sizeList!B:B, 0)),
                INDEX(sizeList!B:B, MATCH(TRIM(CLEAN(SUBSTITUTE(SUBSTITUTE(Y1133, CHAR(13), ""), CHAR(10), " "))), sizeList!B:B, 0)),
                IF(ISNUMBER(MATCH(Y1133, sizeList!B:B, 0)),
                    INDEX(sizeList!B:B, MATCH(Y1133, sizeList!B:B, 0)),
                    "")
            )
        )
    ),
    ""
)</f>
        <v>S</v>
      </c>
      <c r="Y1133" s="35" t="s">
        <v>525</v>
      </c>
      <c r="Z1133" s="35" t="s">
        <v>2609</v>
      </c>
      <c r="AA1133" s="117" t="str">
        <f t="shared" si="143"/>
        <v>BROWN</v>
      </c>
      <c r="AB1133" s="7" t="str">
        <f>IF(AA1133="", "", IFERROR(VLOOKUP(AA1133, colorList!A:B,2,FALSE),""))</f>
        <v>barna</v>
      </c>
      <c r="AC1133" s="7" t="str">
        <f>IF(Z1133="", "", IFERROR(VLOOKUP(Z1133, colorList!A:B,2,FALSE),""))</f>
        <v>barna</v>
      </c>
      <c r="AD1133" s="7"/>
    </row>
    <row r="1134" spans="1:30" ht="60" customHeight="1" x14ac:dyDescent="0.25">
      <c r="A1134" s="53" t="s">
        <v>962</v>
      </c>
      <c r="B1134" s="7" t="str" cm="1">
        <f t="array" ref="B1134">ProcessN2(S1134,A1134,C1134)</f>
        <v>ZA2118_BN</v>
      </c>
      <c r="C1134" s="7" t="s">
        <v>1345</v>
      </c>
      <c r="D1134" s="52" t="str">
        <f t="shared" si="136"/>
        <v>Zandoná Carbon Air bokavédő</v>
      </c>
      <c r="E1134" s="52" t="s">
        <v>2853</v>
      </c>
      <c r="F1134" s="52" t="str">
        <f t="shared" si="137"/>
        <v>CARBON AIR FIT FETLOCK</v>
      </c>
      <c r="G1134" s="52" t="s">
        <v>2978</v>
      </c>
      <c r="H1134" s="116" t="str">
        <f t="shared" si="138"/>
        <v>Zandonà</v>
      </c>
      <c r="I1134" s="35" t="s">
        <v>3006</v>
      </c>
      <c r="J1134" s="53" t="str">
        <f t="shared" si="139"/>
        <v>Lófelszerelés</v>
      </c>
      <c r="K1134" s="53" t="s">
        <v>3007</v>
      </c>
      <c r="L1134" s="35" t="str">
        <f t="shared" si="140"/>
        <v>Láb- és patavédő</v>
      </c>
      <c r="M1134" s="35" t="s">
        <v>3020</v>
      </c>
      <c r="N1134" s="35" t="str">
        <f t="shared" si="141"/>
        <v>Bokavédő</v>
      </c>
      <c r="O1134" s="35" t="s">
        <v>3022</v>
      </c>
      <c r="P1134" s="88" t="str">
        <f t="shared" si="142"/>
        <v/>
      </c>
      <c r="Q1134" s="88"/>
      <c r="R1134" s="50" t="s">
        <v>3204</v>
      </c>
      <c r="S1134" s="35" t="s">
        <v>2459</v>
      </c>
      <c r="T1134" s="34">
        <v>0</v>
      </c>
      <c r="U1134" s="35">
        <v>139.9</v>
      </c>
      <c r="V1134" s="1" t="s">
        <v>2603</v>
      </c>
      <c r="W1134" s="50">
        <v>0.5</v>
      </c>
      <c r="X1134" s="35" t="str">
        <f>IFERROR(
    IF(ISNUMBER(MATCH(TRIM(CLEAN(SUBSTITUTE(SUBSTITUTE(Y1134, CHAR(13), ""), CHAR(10), " "))), sizeList!A:A, 0)),
        INDEX(sizeList!B:B, MATCH(TRIM(CLEAN(SUBSTITUTE(SUBSTITUTE(Y1134, CHAR(13), ""), CHAR(10), " "))), sizeList!A:A, 0)),
        IF(ISNUMBER(MATCH(Y1134, sizeList!A:A, 0)),
            INDEX(sizeList!B:B, MATCH(Y1134, sizeList!A:A, 0)),
            IF(ISNUMBER(MATCH(TRIM(CLEAN(SUBSTITUTE(SUBSTITUTE(Y1134, CHAR(13), ""), CHAR(10), " "))), sizeList!B:B, 0)),
                INDEX(sizeList!B:B, MATCH(TRIM(CLEAN(SUBSTITUTE(SUBSTITUTE(Y1134, CHAR(13), ""), CHAR(10), " "))), sizeList!B:B, 0)),
                IF(ISNUMBER(MATCH(Y1134, sizeList!B:B, 0)),
                    INDEX(sizeList!B:B, MATCH(Y1134, sizeList!B:B, 0)),
                    "")
            )
        )
    ),
    ""
)</f>
        <v>M</v>
      </c>
      <c r="Y1134" s="35" t="s">
        <v>526</v>
      </c>
      <c r="Z1134" s="35" t="s">
        <v>2609</v>
      </c>
      <c r="AA1134" s="117" t="str">
        <f t="shared" si="143"/>
        <v>BROWN</v>
      </c>
      <c r="AB1134" s="7" t="str">
        <f>IF(AA1134="", "", IFERROR(VLOOKUP(AA1134, colorList!A:B,2,FALSE),""))</f>
        <v>barna</v>
      </c>
      <c r="AC1134" s="7" t="str">
        <f>IF(Z1134="", "", IFERROR(VLOOKUP(Z1134, colorList!A:B,2,FALSE),""))</f>
        <v>barna</v>
      </c>
      <c r="AD1134" s="7"/>
    </row>
    <row r="1135" spans="1:30" ht="60" customHeight="1" x14ac:dyDescent="0.25">
      <c r="A1135" s="53" t="s">
        <v>962</v>
      </c>
      <c r="B1135" s="7" t="str" cm="1">
        <f t="array" ref="B1135">ProcessN2(S1135,A1135,C1135)</f>
        <v>ZA2118_BN</v>
      </c>
      <c r="C1135" s="7" t="s">
        <v>1346</v>
      </c>
      <c r="D1135" s="52" t="str">
        <f t="shared" si="136"/>
        <v>Zandoná Carbon Air bokavédő</v>
      </c>
      <c r="E1135" s="52" t="s">
        <v>2853</v>
      </c>
      <c r="F1135" s="52" t="str">
        <f t="shared" si="137"/>
        <v>CARBON AIR FIT FETLOCK</v>
      </c>
      <c r="G1135" s="52" t="s">
        <v>2978</v>
      </c>
      <c r="H1135" s="116" t="str">
        <f t="shared" si="138"/>
        <v>Zandonà</v>
      </c>
      <c r="I1135" s="35" t="s">
        <v>3006</v>
      </c>
      <c r="J1135" s="53" t="str">
        <f t="shared" si="139"/>
        <v>Lófelszerelés</v>
      </c>
      <c r="K1135" s="53" t="s">
        <v>3007</v>
      </c>
      <c r="L1135" s="35" t="str">
        <f t="shared" si="140"/>
        <v>Láb- és patavédő</v>
      </c>
      <c r="M1135" s="35" t="s">
        <v>3020</v>
      </c>
      <c r="N1135" s="35" t="str">
        <f t="shared" si="141"/>
        <v>Bokavédő</v>
      </c>
      <c r="O1135" s="35" t="s">
        <v>3022</v>
      </c>
      <c r="P1135" s="88" t="str">
        <f t="shared" si="142"/>
        <v/>
      </c>
      <c r="Q1135" s="88"/>
      <c r="R1135" s="50" t="s">
        <v>3204</v>
      </c>
      <c r="S1135" s="35" t="s">
        <v>2460</v>
      </c>
      <c r="T1135" s="34">
        <v>0</v>
      </c>
      <c r="U1135" s="35">
        <v>139.9</v>
      </c>
      <c r="V1135" s="1" t="s">
        <v>2603</v>
      </c>
      <c r="W1135" s="50">
        <v>0.5</v>
      </c>
      <c r="X1135" s="35" t="str">
        <f>IFERROR(
    IF(ISNUMBER(MATCH(TRIM(CLEAN(SUBSTITUTE(SUBSTITUTE(Y1135, CHAR(13), ""), CHAR(10), " "))), sizeList!A:A, 0)),
        INDEX(sizeList!B:B, MATCH(TRIM(CLEAN(SUBSTITUTE(SUBSTITUTE(Y1135, CHAR(13), ""), CHAR(10), " "))), sizeList!A:A, 0)),
        IF(ISNUMBER(MATCH(Y1135, sizeList!A:A, 0)),
            INDEX(sizeList!B:B, MATCH(Y1135, sizeList!A:A, 0)),
            IF(ISNUMBER(MATCH(TRIM(CLEAN(SUBSTITUTE(SUBSTITUTE(Y1135, CHAR(13), ""), CHAR(10), " "))), sizeList!B:B, 0)),
                INDEX(sizeList!B:B, MATCH(TRIM(CLEAN(SUBSTITUTE(SUBSTITUTE(Y1135, CHAR(13), ""), CHAR(10), " "))), sizeList!B:B, 0)),
                IF(ISNUMBER(MATCH(Y1135, sizeList!B:B, 0)),
                    INDEX(sizeList!B:B, MATCH(Y1135, sizeList!B:B, 0)),
                    "")
            )
        )
    ),
    ""
)</f>
        <v>L</v>
      </c>
      <c r="Y1135" s="35" t="s">
        <v>527</v>
      </c>
      <c r="Z1135" s="35" t="s">
        <v>2609</v>
      </c>
      <c r="AA1135" s="117" t="str">
        <f t="shared" si="143"/>
        <v>BROWN</v>
      </c>
      <c r="AB1135" s="7" t="str">
        <f>IF(AA1135="", "", IFERROR(VLOOKUP(AA1135, colorList!A:B,2,FALSE),""))</f>
        <v>barna</v>
      </c>
      <c r="AC1135" s="7" t="str">
        <f>IF(Z1135="", "", IFERROR(VLOOKUP(Z1135, colorList!A:B,2,FALSE),""))</f>
        <v>barna</v>
      </c>
      <c r="AD1135" s="7"/>
    </row>
    <row r="1136" spans="1:30" ht="60" customHeight="1" x14ac:dyDescent="0.25">
      <c r="A1136" s="53" t="s">
        <v>962</v>
      </c>
      <c r="B1136" s="7" t="str" cm="1">
        <f t="array" ref="B1136">ProcessN2(S1136,A1136,C1136)</f>
        <v>ZA2118_BN</v>
      </c>
      <c r="C1136" s="7" t="s">
        <v>1347</v>
      </c>
      <c r="D1136" s="52" t="str">
        <f t="shared" si="136"/>
        <v>Zandoná Carbon Air bokavédő</v>
      </c>
      <c r="E1136" s="52" t="s">
        <v>2853</v>
      </c>
      <c r="F1136" s="52" t="str">
        <f t="shared" si="137"/>
        <v>CARBON AIR FIT FETLOCK</v>
      </c>
      <c r="G1136" s="52" t="s">
        <v>2978</v>
      </c>
      <c r="H1136" s="116" t="str">
        <f t="shared" si="138"/>
        <v>Zandonà</v>
      </c>
      <c r="I1136" s="35" t="s">
        <v>3006</v>
      </c>
      <c r="J1136" s="53" t="str">
        <f t="shared" si="139"/>
        <v>Lófelszerelés</v>
      </c>
      <c r="K1136" s="53" t="s">
        <v>3007</v>
      </c>
      <c r="L1136" s="35" t="str">
        <f t="shared" si="140"/>
        <v>Láb- és patavédő</v>
      </c>
      <c r="M1136" s="35" t="s">
        <v>3020</v>
      </c>
      <c r="N1136" s="35" t="str">
        <f t="shared" si="141"/>
        <v>Bokavédő</v>
      </c>
      <c r="O1136" s="35" t="s">
        <v>3022</v>
      </c>
      <c r="P1136" s="88" t="str">
        <f t="shared" si="142"/>
        <v/>
      </c>
      <c r="Q1136" s="88"/>
      <c r="R1136" s="50" t="s">
        <v>3204</v>
      </c>
      <c r="S1136" s="35" t="s">
        <v>2461</v>
      </c>
      <c r="T1136" s="34">
        <v>0</v>
      </c>
      <c r="U1136" s="35">
        <v>139.9</v>
      </c>
      <c r="V1136" s="1" t="s">
        <v>2603</v>
      </c>
      <c r="W1136" s="50">
        <v>0.5</v>
      </c>
      <c r="X1136" s="35" t="str">
        <f>IFERROR(
    IF(ISNUMBER(MATCH(TRIM(CLEAN(SUBSTITUTE(SUBSTITUTE(Y1136, CHAR(13), ""), CHAR(10), " "))), sizeList!A:A, 0)),
        INDEX(sizeList!B:B, MATCH(TRIM(CLEAN(SUBSTITUTE(SUBSTITUTE(Y1136, CHAR(13), ""), CHAR(10), " "))), sizeList!A:A, 0)),
        IF(ISNUMBER(MATCH(Y1136, sizeList!A:A, 0)),
            INDEX(sizeList!B:B, MATCH(Y1136, sizeList!A:A, 0)),
            IF(ISNUMBER(MATCH(TRIM(CLEAN(SUBSTITUTE(SUBSTITUTE(Y1136, CHAR(13), ""), CHAR(10), " "))), sizeList!B:B, 0)),
                INDEX(sizeList!B:B, MATCH(TRIM(CLEAN(SUBSTITUTE(SUBSTITUTE(Y1136, CHAR(13), ""), CHAR(10), " "))), sizeList!B:B, 0)),
                IF(ISNUMBER(MATCH(Y1136, sizeList!B:B, 0)),
                    INDEX(sizeList!B:B, MATCH(Y1136, sizeList!B:B, 0)),
                    "")
            )
        )
    ),
    ""
)</f>
        <v>L+</v>
      </c>
      <c r="Y1136" s="35" t="s">
        <v>535</v>
      </c>
      <c r="Z1136" s="35" t="s">
        <v>2609</v>
      </c>
      <c r="AA1136" s="117" t="str">
        <f t="shared" si="143"/>
        <v>BROWN</v>
      </c>
      <c r="AB1136" s="7" t="str">
        <f>IF(AA1136="", "", IFERROR(VLOOKUP(AA1136, colorList!A:B,2,FALSE),""))</f>
        <v>barna</v>
      </c>
      <c r="AC1136" s="7" t="str">
        <f>IF(Z1136="", "", IFERROR(VLOOKUP(Z1136, colorList!A:B,2,FALSE),""))</f>
        <v>barna</v>
      </c>
      <c r="AD1136" s="7"/>
    </row>
    <row r="1137" spans="1:30" ht="60" customHeight="1" x14ac:dyDescent="0.25">
      <c r="A1137" s="53" t="s">
        <v>962</v>
      </c>
      <c r="B1137" s="7" t="str" cm="1">
        <f t="array" ref="B1137">ProcessN2(S1137,A1137,C1137)</f>
        <v>ZA2118_WH</v>
      </c>
      <c r="C1137" s="7" t="s">
        <v>1220</v>
      </c>
      <c r="D1137" s="52" t="str">
        <f t="shared" si="136"/>
        <v>Zandoná Carbon Air bokavédő</v>
      </c>
      <c r="E1137" s="52" t="s">
        <v>2853</v>
      </c>
      <c r="F1137" s="52" t="str">
        <f t="shared" si="137"/>
        <v>CARBON AIR FIT FETLOCK</v>
      </c>
      <c r="G1137" s="52" t="s">
        <v>2978</v>
      </c>
      <c r="H1137" s="116" t="str">
        <f t="shared" si="138"/>
        <v>Zandonà</v>
      </c>
      <c r="I1137" s="35" t="s">
        <v>3006</v>
      </c>
      <c r="J1137" s="53" t="str">
        <f t="shared" si="139"/>
        <v>Lófelszerelés</v>
      </c>
      <c r="K1137" s="53" t="s">
        <v>3007</v>
      </c>
      <c r="L1137" s="35" t="str">
        <f t="shared" si="140"/>
        <v>Láb- és patavédő</v>
      </c>
      <c r="M1137" s="35" t="s">
        <v>3020</v>
      </c>
      <c r="N1137" s="35" t="str">
        <f t="shared" si="141"/>
        <v>Bokavédő</v>
      </c>
      <c r="O1137" s="35" t="s">
        <v>3022</v>
      </c>
      <c r="P1137" s="88" t="str">
        <f t="shared" si="142"/>
        <v/>
      </c>
      <c r="Q1137" s="88"/>
      <c r="R1137" s="50" t="s">
        <v>3204</v>
      </c>
      <c r="S1137" s="35" t="s">
        <v>2462</v>
      </c>
      <c r="T1137" s="34">
        <v>0</v>
      </c>
      <c r="U1137" s="35">
        <v>139.9</v>
      </c>
      <c r="V1137" s="1" t="s">
        <v>2603</v>
      </c>
      <c r="W1137" s="50">
        <v>0.5</v>
      </c>
      <c r="X1137" s="35" t="str">
        <f>IFERROR(
    IF(ISNUMBER(MATCH(TRIM(CLEAN(SUBSTITUTE(SUBSTITUTE(Y1137, CHAR(13), ""), CHAR(10), " "))), sizeList!A:A, 0)),
        INDEX(sizeList!B:B, MATCH(TRIM(CLEAN(SUBSTITUTE(SUBSTITUTE(Y1137, CHAR(13), ""), CHAR(10), " "))), sizeList!A:A, 0)),
        IF(ISNUMBER(MATCH(Y1137, sizeList!A:A, 0)),
            INDEX(sizeList!B:B, MATCH(Y1137, sizeList!A:A, 0)),
            IF(ISNUMBER(MATCH(TRIM(CLEAN(SUBSTITUTE(SUBSTITUTE(Y1137, CHAR(13), ""), CHAR(10), " "))), sizeList!B:B, 0)),
                INDEX(sizeList!B:B, MATCH(TRIM(CLEAN(SUBSTITUTE(SUBSTITUTE(Y1137, CHAR(13), ""), CHAR(10), " "))), sizeList!B:B, 0)),
                IF(ISNUMBER(MATCH(Y1137, sizeList!B:B, 0)),
                    INDEX(sizeList!B:B, MATCH(Y1137, sizeList!B:B, 0)),
                    "")
            )
        )
    ),
    ""
)</f>
        <v>S</v>
      </c>
      <c r="Y1137" s="35" t="s">
        <v>525</v>
      </c>
      <c r="Z1137" s="35" t="s">
        <v>2606</v>
      </c>
      <c r="AA1137" s="117" t="str">
        <f t="shared" si="143"/>
        <v>WHITE</v>
      </c>
      <c r="AB1137" s="7" t="str">
        <f>IF(AA1137="", "", IFERROR(VLOOKUP(AA1137, colorList!A:B,2,FALSE),""))</f>
        <v>fehér</v>
      </c>
      <c r="AC1137" s="7" t="str">
        <f>IF(Z1137="", "", IFERROR(VLOOKUP(Z1137, colorList!A:B,2,FALSE),""))</f>
        <v>fehér</v>
      </c>
      <c r="AD1137" s="7"/>
    </row>
    <row r="1138" spans="1:30" ht="60" customHeight="1" x14ac:dyDescent="0.25">
      <c r="A1138" s="53" t="s">
        <v>962</v>
      </c>
      <c r="B1138" s="7" t="str" cm="1">
        <f t="array" ref="B1138">ProcessN2(S1138,A1138,C1138)</f>
        <v>ZA2118_WH</v>
      </c>
      <c r="C1138" s="7" t="s">
        <v>1221</v>
      </c>
      <c r="D1138" s="52" t="str">
        <f t="shared" si="136"/>
        <v>Zandoná Carbon Air bokavédő</v>
      </c>
      <c r="E1138" s="52" t="s">
        <v>2853</v>
      </c>
      <c r="F1138" s="52" t="str">
        <f t="shared" si="137"/>
        <v>CARBON AIR FIT FETLOCK</v>
      </c>
      <c r="G1138" s="52" t="s">
        <v>2978</v>
      </c>
      <c r="H1138" s="116" t="str">
        <f t="shared" si="138"/>
        <v>Zandonà</v>
      </c>
      <c r="I1138" s="35" t="s">
        <v>3006</v>
      </c>
      <c r="J1138" s="53" t="str">
        <f t="shared" si="139"/>
        <v>Lófelszerelés</v>
      </c>
      <c r="K1138" s="53" t="s">
        <v>3007</v>
      </c>
      <c r="L1138" s="35" t="str">
        <f t="shared" si="140"/>
        <v>Láb- és patavédő</v>
      </c>
      <c r="M1138" s="35" t="s">
        <v>3020</v>
      </c>
      <c r="N1138" s="35" t="str">
        <f t="shared" si="141"/>
        <v>Bokavédő</v>
      </c>
      <c r="O1138" s="35" t="s">
        <v>3022</v>
      </c>
      <c r="P1138" s="88" t="str">
        <f t="shared" si="142"/>
        <v/>
      </c>
      <c r="Q1138" s="88"/>
      <c r="R1138" s="50" t="s">
        <v>3204</v>
      </c>
      <c r="S1138" s="35" t="s">
        <v>2463</v>
      </c>
      <c r="T1138" s="34">
        <v>0</v>
      </c>
      <c r="U1138" s="35">
        <v>139.9</v>
      </c>
      <c r="V1138" s="1" t="s">
        <v>2603</v>
      </c>
      <c r="W1138" s="50">
        <v>0.5</v>
      </c>
      <c r="X1138" s="35" t="str">
        <f>IFERROR(
    IF(ISNUMBER(MATCH(TRIM(CLEAN(SUBSTITUTE(SUBSTITUTE(Y1138, CHAR(13), ""), CHAR(10), " "))), sizeList!A:A, 0)),
        INDEX(sizeList!B:B, MATCH(TRIM(CLEAN(SUBSTITUTE(SUBSTITUTE(Y1138, CHAR(13), ""), CHAR(10), " "))), sizeList!A:A, 0)),
        IF(ISNUMBER(MATCH(Y1138, sizeList!A:A, 0)),
            INDEX(sizeList!B:B, MATCH(Y1138, sizeList!A:A, 0)),
            IF(ISNUMBER(MATCH(TRIM(CLEAN(SUBSTITUTE(SUBSTITUTE(Y1138, CHAR(13), ""), CHAR(10), " "))), sizeList!B:B, 0)),
                INDEX(sizeList!B:B, MATCH(TRIM(CLEAN(SUBSTITUTE(SUBSTITUTE(Y1138, CHAR(13), ""), CHAR(10), " "))), sizeList!B:B, 0)),
                IF(ISNUMBER(MATCH(Y1138, sizeList!B:B, 0)),
                    INDEX(sizeList!B:B, MATCH(Y1138, sizeList!B:B, 0)),
                    "")
            )
        )
    ),
    ""
)</f>
        <v>M</v>
      </c>
      <c r="Y1138" s="35" t="s">
        <v>526</v>
      </c>
      <c r="Z1138" s="35" t="s">
        <v>2606</v>
      </c>
      <c r="AA1138" s="117" t="str">
        <f t="shared" si="143"/>
        <v>WHITE</v>
      </c>
      <c r="AB1138" s="7" t="str">
        <f>IF(AA1138="", "", IFERROR(VLOOKUP(AA1138, colorList!A:B,2,FALSE),""))</f>
        <v>fehér</v>
      </c>
      <c r="AC1138" s="7" t="str">
        <f>IF(Z1138="", "", IFERROR(VLOOKUP(Z1138, colorList!A:B,2,FALSE),""))</f>
        <v>fehér</v>
      </c>
      <c r="AD1138" s="7"/>
    </row>
    <row r="1139" spans="1:30" ht="60" customHeight="1" x14ac:dyDescent="0.25">
      <c r="A1139" s="79" t="s">
        <v>962</v>
      </c>
      <c r="B1139" s="7" t="str" cm="1">
        <f t="array" ref="B1139">ProcessN2(S1139,A1139,C1139)</f>
        <v>ZA2118_WH</v>
      </c>
      <c r="C1139" s="7" t="s">
        <v>1222</v>
      </c>
      <c r="D1139" s="52" t="str">
        <f t="shared" si="136"/>
        <v>Zandoná Carbon Air bokavédő</v>
      </c>
      <c r="E1139" s="52" t="s">
        <v>2853</v>
      </c>
      <c r="F1139" s="52" t="str">
        <f t="shared" si="137"/>
        <v>CARBON AIR FIT FETLOCK</v>
      </c>
      <c r="G1139" s="80" t="s">
        <v>2978</v>
      </c>
      <c r="H1139" s="116" t="str">
        <f t="shared" si="138"/>
        <v>Zandonà</v>
      </c>
      <c r="I1139" s="43" t="s">
        <v>3006</v>
      </c>
      <c r="J1139" s="79" t="str">
        <f t="shared" si="139"/>
        <v>Lófelszerelés</v>
      </c>
      <c r="K1139" s="79" t="s">
        <v>3007</v>
      </c>
      <c r="L1139" s="43" t="str">
        <f t="shared" si="140"/>
        <v>Láb- és patavédő</v>
      </c>
      <c r="M1139" s="43" t="s">
        <v>3020</v>
      </c>
      <c r="N1139" s="35" t="str">
        <f t="shared" si="141"/>
        <v>Bokavédő</v>
      </c>
      <c r="O1139" s="35" t="s">
        <v>3022</v>
      </c>
      <c r="P1139" s="94" t="str">
        <f t="shared" si="142"/>
        <v/>
      </c>
      <c r="Q1139" s="94"/>
      <c r="R1139" s="50" t="s">
        <v>3204</v>
      </c>
      <c r="S1139" s="43" t="s">
        <v>2464</v>
      </c>
      <c r="T1139" s="34">
        <v>0</v>
      </c>
      <c r="U1139" s="43">
        <v>139.9</v>
      </c>
      <c r="V1139" s="1" t="s">
        <v>2603</v>
      </c>
      <c r="W1139" s="50">
        <v>0.5</v>
      </c>
      <c r="X1139" s="43" t="str">
        <f>IFERROR(
    IF(ISNUMBER(MATCH(TRIM(CLEAN(SUBSTITUTE(SUBSTITUTE(Y1139, CHAR(13), ""), CHAR(10), " "))), sizeList!A:A, 0)),
        INDEX(sizeList!B:B, MATCH(TRIM(CLEAN(SUBSTITUTE(SUBSTITUTE(Y1139, CHAR(13), ""), CHAR(10), " "))), sizeList!A:A, 0)),
        IF(ISNUMBER(MATCH(Y1139, sizeList!A:A, 0)),
            INDEX(sizeList!B:B, MATCH(Y1139, sizeList!A:A, 0)),
            IF(ISNUMBER(MATCH(TRIM(CLEAN(SUBSTITUTE(SUBSTITUTE(Y1139, CHAR(13), ""), CHAR(10), " "))), sizeList!B:B, 0)),
                INDEX(sizeList!B:B, MATCH(TRIM(CLEAN(SUBSTITUTE(SUBSTITUTE(Y1139, CHAR(13), ""), CHAR(10), " "))), sizeList!B:B, 0)),
                IF(ISNUMBER(MATCH(Y1139, sizeList!B:B, 0)),
                    INDEX(sizeList!B:B, MATCH(Y1139, sizeList!B:B, 0)),
                    "")
            )
        )
    ),
    ""
)</f>
        <v>L</v>
      </c>
      <c r="Y1139" s="43" t="s">
        <v>527</v>
      </c>
      <c r="Z1139" s="43" t="s">
        <v>2606</v>
      </c>
      <c r="AA1139" s="117" t="str">
        <f t="shared" si="143"/>
        <v>WHITE</v>
      </c>
      <c r="AB1139" s="7" t="str">
        <f>IF(AA1139="", "", IFERROR(VLOOKUP(AA1139, colorList!A:B,2,FALSE),""))</f>
        <v>fehér</v>
      </c>
      <c r="AC1139" s="7" t="str">
        <f>IF(Z1139="", "", IFERROR(VLOOKUP(Z1139, colorList!A:B,2,FALSE),""))</f>
        <v>fehér</v>
      </c>
      <c r="AD1139" s="7"/>
    </row>
    <row r="1140" spans="1:30" ht="60" customHeight="1" x14ac:dyDescent="0.25">
      <c r="A1140" s="79" t="s">
        <v>962</v>
      </c>
      <c r="B1140" s="7" t="str" cm="1">
        <f t="array" ref="B1140">ProcessN2(S1140,A1140,C1140)</f>
        <v>ZA2118_WH</v>
      </c>
      <c r="C1140" s="7" t="s">
        <v>1349</v>
      </c>
      <c r="D1140" s="80" t="str">
        <f t="shared" si="136"/>
        <v>Zandoná Carbon Air bokavédő</v>
      </c>
      <c r="E1140" s="80" t="s">
        <v>2853</v>
      </c>
      <c r="F1140" s="52" t="str">
        <f t="shared" si="137"/>
        <v>CARBON AIR FIT FETLOCK</v>
      </c>
      <c r="G1140" s="80" t="s">
        <v>2978</v>
      </c>
      <c r="H1140" s="116" t="str">
        <f t="shared" si="138"/>
        <v>Zandonà</v>
      </c>
      <c r="I1140" s="43" t="s">
        <v>3006</v>
      </c>
      <c r="J1140" s="79" t="str">
        <f t="shared" si="139"/>
        <v>Lófelszerelés</v>
      </c>
      <c r="K1140" s="79" t="s">
        <v>3007</v>
      </c>
      <c r="L1140" s="43" t="str">
        <f t="shared" si="140"/>
        <v>Láb- és patavédő</v>
      </c>
      <c r="M1140" s="43" t="s">
        <v>3020</v>
      </c>
      <c r="N1140" s="35" t="str">
        <f t="shared" si="141"/>
        <v>Bokavédő</v>
      </c>
      <c r="O1140" s="35" t="s">
        <v>3022</v>
      </c>
      <c r="P1140" s="94" t="str">
        <f t="shared" si="142"/>
        <v/>
      </c>
      <c r="Q1140" s="94"/>
      <c r="R1140" s="50" t="s">
        <v>3204</v>
      </c>
      <c r="S1140" s="43" t="s">
        <v>2465</v>
      </c>
      <c r="T1140" s="34">
        <v>0</v>
      </c>
      <c r="U1140" s="43">
        <v>139.9</v>
      </c>
      <c r="V1140" s="1" t="s">
        <v>2603</v>
      </c>
      <c r="W1140" s="50">
        <v>0.5</v>
      </c>
      <c r="X1140" s="43" t="str">
        <f>IFERROR(
    IF(ISNUMBER(MATCH(TRIM(CLEAN(SUBSTITUTE(SUBSTITUTE(Y1140, CHAR(13), ""), CHAR(10), " "))), sizeList!A:A, 0)),
        INDEX(sizeList!B:B, MATCH(TRIM(CLEAN(SUBSTITUTE(SUBSTITUTE(Y1140, CHAR(13), ""), CHAR(10), " "))), sizeList!A:A, 0)),
        IF(ISNUMBER(MATCH(Y1140, sizeList!A:A, 0)),
            INDEX(sizeList!B:B, MATCH(Y1140, sizeList!A:A, 0)),
            IF(ISNUMBER(MATCH(TRIM(CLEAN(SUBSTITUTE(SUBSTITUTE(Y1140, CHAR(13), ""), CHAR(10), " "))), sizeList!B:B, 0)),
                INDEX(sizeList!B:B, MATCH(TRIM(CLEAN(SUBSTITUTE(SUBSTITUTE(Y1140, CHAR(13), ""), CHAR(10), " "))), sizeList!B:B, 0)),
                IF(ISNUMBER(MATCH(Y1140, sizeList!B:B, 0)),
                    INDEX(sizeList!B:B, MATCH(Y1140, sizeList!B:B, 0)),
                    "")
            )
        )
    ),
    ""
)</f>
        <v>L+</v>
      </c>
      <c r="Y1140" s="43" t="s">
        <v>535</v>
      </c>
      <c r="Z1140" s="43" t="s">
        <v>2606</v>
      </c>
      <c r="AA1140" s="117" t="str">
        <f t="shared" si="143"/>
        <v>WHITE</v>
      </c>
      <c r="AB1140" s="7" t="str">
        <f>IF(AA1140="", "", IFERROR(VLOOKUP(AA1140, colorList!A:B,2,FALSE),""))</f>
        <v>fehér</v>
      </c>
      <c r="AC1140" s="7" t="str">
        <f>IF(Z1140="", "", IFERROR(VLOOKUP(Z1140, colorList!A:B,2,FALSE),""))</f>
        <v>fehér</v>
      </c>
      <c r="AD1140" s="7"/>
    </row>
    <row r="1141" spans="1:30" ht="60" customHeight="1" x14ac:dyDescent="0.25">
      <c r="A1141" s="53" t="s">
        <v>963</v>
      </c>
      <c r="B1141" s="7" t="str" cm="1">
        <f t="array" ref="B1141">ProcessN2(S1141,A1141,C1141)</f>
        <v>ZA2130_BK</v>
      </c>
      <c r="C1141" s="7" t="s">
        <v>1212</v>
      </c>
      <c r="D1141" s="52" t="str">
        <f t="shared" si="136"/>
        <v>Zandoná Superior Air ínvédő</v>
      </c>
      <c r="E1141" s="52" t="s">
        <v>2854</v>
      </c>
      <c r="F1141" s="52" t="str">
        <f t="shared" si="137"/>
        <v>SUPERIOR AIR TENDON</v>
      </c>
      <c r="G1141" s="52" t="s">
        <v>2979</v>
      </c>
      <c r="H1141" s="116" t="str">
        <f t="shared" si="138"/>
        <v>Zandonà</v>
      </c>
      <c r="I1141" s="35" t="s">
        <v>3006</v>
      </c>
      <c r="J1141" s="53" t="str">
        <f t="shared" si="139"/>
        <v>Lófelszerelés</v>
      </c>
      <c r="K1141" s="53" t="s">
        <v>3007</v>
      </c>
      <c r="L1141" s="35" t="str">
        <f t="shared" si="140"/>
        <v>Láb- és patavédő</v>
      </c>
      <c r="M1141" s="35" t="s">
        <v>3020</v>
      </c>
      <c r="N1141" s="35" t="str">
        <f t="shared" si="141"/>
        <v>Ínvédő</v>
      </c>
      <c r="O1141" s="35" t="s">
        <v>3021</v>
      </c>
      <c r="P1141" s="88" t="str">
        <f t="shared" si="142"/>
        <v/>
      </c>
      <c r="Q1141" s="88"/>
      <c r="R1141" s="81" t="s">
        <v>3205</v>
      </c>
      <c r="S1141" s="35" t="s">
        <v>2466</v>
      </c>
      <c r="T1141" s="34">
        <v>0</v>
      </c>
      <c r="U1141" s="35">
        <v>109.9</v>
      </c>
      <c r="V1141" s="1" t="s">
        <v>2603</v>
      </c>
      <c r="W1141" s="50">
        <v>0.5</v>
      </c>
      <c r="X1141" s="35" t="str">
        <f>IFERROR(
    IF(ISNUMBER(MATCH(TRIM(CLEAN(SUBSTITUTE(SUBSTITUTE(Y1141, CHAR(13), ""), CHAR(10), " "))), sizeList!A:A, 0)),
        INDEX(sizeList!B:B, MATCH(TRIM(CLEAN(SUBSTITUTE(SUBSTITUTE(Y1141, CHAR(13), ""), CHAR(10), " "))), sizeList!A:A, 0)),
        IF(ISNUMBER(MATCH(Y1141, sizeList!A:A, 0)),
            INDEX(sizeList!B:B, MATCH(Y1141, sizeList!A:A, 0)),
            IF(ISNUMBER(MATCH(TRIM(CLEAN(SUBSTITUTE(SUBSTITUTE(Y1141, CHAR(13), ""), CHAR(10), " "))), sizeList!B:B, 0)),
                INDEX(sizeList!B:B, MATCH(TRIM(CLEAN(SUBSTITUTE(SUBSTITUTE(Y1141, CHAR(13), ""), CHAR(10), " "))), sizeList!B:B, 0)),
                IF(ISNUMBER(MATCH(Y1141, sizeList!B:B, 0)),
                    INDEX(sizeList!B:B, MATCH(Y1141, sizeList!B:B, 0)),
                    "")
            )
        )
    ),
    ""
)</f>
        <v>S</v>
      </c>
      <c r="Y1141" s="35" t="s">
        <v>525</v>
      </c>
      <c r="Z1141" s="35" t="s">
        <v>2604</v>
      </c>
      <c r="AA1141" s="117" t="str">
        <f t="shared" si="143"/>
        <v>BLACK</v>
      </c>
      <c r="AB1141" s="7" t="str">
        <f>IF(AA1141="", "", IFERROR(VLOOKUP(AA1141, colorList!A:B,2,FALSE),""))</f>
        <v>fekete</v>
      </c>
      <c r="AC1141" s="7" t="str">
        <f>IF(Z1141="", "", IFERROR(VLOOKUP(Z1141, colorList!A:B,2,FALSE),""))</f>
        <v>fekete</v>
      </c>
      <c r="AD1141" s="7"/>
    </row>
    <row r="1142" spans="1:30" ht="60" customHeight="1" x14ac:dyDescent="0.25">
      <c r="A1142" s="53" t="s">
        <v>963</v>
      </c>
      <c r="B1142" s="7" t="str" cm="1">
        <f t="array" ref="B1142">ProcessN2(S1142,A1142,C1142)</f>
        <v>ZA2130_BK</v>
      </c>
      <c r="C1142" s="7" t="s">
        <v>1213</v>
      </c>
      <c r="D1142" s="52" t="str">
        <f t="shared" si="136"/>
        <v>Zandoná Superior Air ínvédő</v>
      </c>
      <c r="E1142" s="52" t="s">
        <v>2854</v>
      </c>
      <c r="F1142" s="52" t="str">
        <f t="shared" si="137"/>
        <v>SUPERIOR AIR TENDON</v>
      </c>
      <c r="G1142" s="52" t="s">
        <v>2979</v>
      </c>
      <c r="H1142" s="116" t="str">
        <f t="shared" si="138"/>
        <v>Zandonà</v>
      </c>
      <c r="I1142" s="35" t="s">
        <v>3006</v>
      </c>
      <c r="J1142" s="53" t="str">
        <f t="shared" si="139"/>
        <v>Lófelszerelés</v>
      </c>
      <c r="K1142" s="53" t="s">
        <v>3007</v>
      </c>
      <c r="L1142" s="35" t="str">
        <f t="shared" si="140"/>
        <v>Láb- és patavédő</v>
      </c>
      <c r="M1142" s="35" t="s">
        <v>3020</v>
      </c>
      <c r="N1142" s="35" t="str">
        <f t="shared" si="141"/>
        <v>Ínvédő</v>
      </c>
      <c r="O1142" s="35" t="s">
        <v>3021</v>
      </c>
      <c r="P1142" s="88" t="str">
        <f t="shared" si="142"/>
        <v/>
      </c>
      <c r="Q1142" s="88"/>
      <c r="R1142" s="50" t="s">
        <v>3205</v>
      </c>
      <c r="S1142" s="35" t="s">
        <v>2467</v>
      </c>
      <c r="T1142" s="34">
        <v>0</v>
      </c>
      <c r="U1142" s="35">
        <v>109.9</v>
      </c>
      <c r="V1142" s="1" t="s">
        <v>2603</v>
      </c>
      <c r="W1142" s="50">
        <v>0.5</v>
      </c>
      <c r="X1142" s="35" t="str">
        <f>IFERROR(
    IF(ISNUMBER(MATCH(TRIM(CLEAN(SUBSTITUTE(SUBSTITUTE(Y1142, CHAR(13), ""), CHAR(10), " "))), sizeList!A:A, 0)),
        INDEX(sizeList!B:B, MATCH(TRIM(CLEAN(SUBSTITUTE(SUBSTITUTE(Y1142, CHAR(13), ""), CHAR(10), " "))), sizeList!A:A, 0)),
        IF(ISNUMBER(MATCH(Y1142, sizeList!A:A, 0)),
            INDEX(sizeList!B:B, MATCH(Y1142, sizeList!A:A, 0)),
            IF(ISNUMBER(MATCH(TRIM(CLEAN(SUBSTITUTE(SUBSTITUTE(Y1142, CHAR(13), ""), CHAR(10), " "))), sizeList!B:B, 0)),
                INDEX(sizeList!B:B, MATCH(TRIM(CLEAN(SUBSTITUTE(SUBSTITUTE(Y1142, CHAR(13), ""), CHAR(10), " "))), sizeList!B:B, 0)),
                IF(ISNUMBER(MATCH(Y1142, sizeList!B:B, 0)),
                    INDEX(sizeList!B:B, MATCH(Y1142, sizeList!B:B, 0)),
                    "")
            )
        )
    ),
    ""
)</f>
        <v>M</v>
      </c>
      <c r="Y1142" s="35" t="s">
        <v>526</v>
      </c>
      <c r="Z1142" s="35" t="s">
        <v>2604</v>
      </c>
      <c r="AA1142" s="117" t="str">
        <f t="shared" si="143"/>
        <v>BLACK</v>
      </c>
      <c r="AB1142" s="7" t="str">
        <f>IF(AA1142="", "", IFERROR(VLOOKUP(AA1142, colorList!A:B,2,FALSE),""))</f>
        <v>fekete</v>
      </c>
      <c r="AC1142" s="7" t="str">
        <f>IF(Z1142="", "", IFERROR(VLOOKUP(Z1142, colorList!A:B,2,FALSE),""))</f>
        <v>fekete</v>
      </c>
      <c r="AD1142" s="7"/>
    </row>
    <row r="1143" spans="1:30" ht="60" customHeight="1" x14ac:dyDescent="0.25">
      <c r="A1143" s="53" t="s">
        <v>963</v>
      </c>
      <c r="B1143" s="7" t="str" cm="1">
        <f t="array" ref="B1143">ProcessN2(S1143,A1143,C1143)</f>
        <v>ZA2130_BK</v>
      </c>
      <c r="C1143" s="7" t="s">
        <v>1214</v>
      </c>
      <c r="D1143" s="52" t="str">
        <f t="shared" si="136"/>
        <v>Zandoná Superior Air ínvédő</v>
      </c>
      <c r="E1143" s="52" t="s">
        <v>2854</v>
      </c>
      <c r="F1143" s="52" t="str">
        <f t="shared" si="137"/>
        <v>SUPERIOR AIR TENDON</v>
      </c>
      <c r="G1143" s="52" t="s">
        <v>2979</v>
      </c>
      <c r="H1143" s="116" t="str">
        <f t="shared" si="138"/>
        <v>Zandonà</v>
      </c>
      <c r="I1143" s="35" t="s">
        <v>3006</v>
      </c>
      <c r="J1143" s="53" t="str">
        <f t="shared" si="139"/>
        <v>Lófelszerelés</v>
      </c>
      <c r="K1143" s="53" t="s">
        <v>3007</v>
      </c>
      <c r="L1143" s="35" t="str">
        <f t="shared" si="140"/>
        <v>Láb- és patavédő</v>
      </c>
      <c r="M1143" s="35" t="s">
        <v>3020</v>
      </c>
      <c r="N1143" s="35" t="str">
        <f t="shared" si="141"/>
        <v>Ínvédő</v>
      </c>
      <c r="O1143" s="35" t="s">
        <v>3021</v>
      </c>
      <c r="P1143" s="88" t="str">
        <f t="shared" si="142"/>
        <v/>
      </c>
      <c r="Q1143" s="88"/>
      <c r="R1143" s="50" t="s">
        <v>3205</v>
      </c>
      <c r="S1143" s="35" t="s">
        <v>2468</v>
      </c>
      <c r="T1143" s="34">
        <v>0</v>
      </c>
      <c r="U1143" s="35">
        <v>109.9</v>
      </c>
      <c r="V1143" s="1" t="s">
        <v>2603</v>
      </c>
      <c r="W1143" s="50">
        <v>0.5</v>
      </c>
      <c r="X1143" s="35" t="str">
        <f>IFERROR(
    IF(ISNUMBER(MATCH(TRIM(CLEAN(SUBSTITUTE(SUBSTITUTE(Y1143, CHAR(13), ""), CHAR(10), " "))), sizeList!A:A, 0)),
        INDEX(sizeList!B:B, MATCH(TRIM(CLEAN(SUBSTITUTE(SUBSTITUTE(Y1143, CHAR(13), ""), CHAR(10), " "))), sizeList!A:A, 0)),
        IF(ISNUMBER(MATCH(Y1143, sizeList!A:A, 0)),
            INDEX(sizeList!B:B, MATCH(Y1143, sizeList!A:A, 0)),
            IF(ISNUMBER(MATCH(TRIM(CLEAN(SUBSTITUTE(SUBSTITUTE(Y1143, CHAR(13), ""), CHAR(10), " "))), sizeList!B:B, 0)),
                INDEX(sizeList!B:B, MATCH(TRIM(CLEAN(SUBSTITUTE(SUBSTITUTE(Y1143, CHAR(13), ""), CHAR(10), " "))), sizeList!B:B, 0)),
                IF(ISNUMBER(MATCH(Y1143, sizeList!B:B, 0)),
                    INDEX(sizeList!B:B, MATCH(Y1143, sizeList!B:B, 0)),
                    "")
            )
        )
    ),
    ""
)</f>
        <v>L</v>
      </c>
      <c r="Y1143" s="35" t="s">
        <v>527</v>
      </c>
      <c r="Z1143" s="35" t="s">
        <v>2604</v>
      </c>
      <c r="AA1143" s="117" t="str">
        <f t="shared" si="143"/>
        <v>BLACK</v>
      </c>
      <c r="AB1143" s="7" t="str">
        <f>IF(AA1143="", "", IFERROR(VLOOKUP(AA1143, colorList!A:B,2,FALSE),""))</f>
        <v>fekete</v>
      </c>
      <c r="AC1143" s="7" t="str">
        <f>IF(Z1143="", "", IFERROR(VLOOKUP(Z1143, colorList!A:B,2,FALSE),""))</f>
        <v>fekete</v>
      </c>
      <c r="AD1143" s="7"/>
    </row>
    <row r="1144" spans="1:30" ht="60" customHeight="1" x14ac:dyDescent="0.25">
      <c r="A1144" s="51" t="s">
        <v>963</v>
      </c>
      <c r="B1144" s="7" t="str" cm="1">
        <f t="array" ref="B1144">ProcessN2(S1144,A1144,C1144)</f>
        <v>ZA2130_BK</v>
      </c>
      <c r="C1144" s="7" t="s">
        <v>1343</v>
      </c>
      <c r="D1144" s="83" t="str">
        <f t="shared" si="136"/>
        <v>Zandoná Superior Air ínvédő</v>
      </c>
      <c r="E1144" s="83" t="s">
        <v>2854</v>
      </c>
      <c r="F1144" s="52" t="str">
        <f t="shared" si="137"/>
        <v>SUPERIOR AIR TENDON</v>
      </c>
      <c r="G1144" s="83" t="s">
        <v>2979</v>
      </c>
      <c r="H1144" s="116" t="str">
        <f t="shared" si="138"/>
        <v>Zandonà</v>
      </c>
      <c r="I1144" s="44" t="s">
        <v>3006</v>
      </c>
      <c r="J1144" s="51" t="str">
        <f t="shared" si="139"/>
        <v>Lófelszerelés</v>
      </c>
      <c r="K1144" s="51" t="s">
        <v>3007</v>
      </c>
      <c r="L1144" s="44" t="str">
        <f t="shared" si="140"/>
        <v>Láb- és patavédő</v>
      </c>
      <c r="M1144" s="44" t="s">
        <v>3020</v>
      </c>
      <c r="N1144" s="35" t="str">
        <f t="shared" si="141"/>
        <v>Ínvédő</v>
      </c>
      <c r="O1144" s="35" t="s">
        <v>3021</v>
      </c>
      <c r="P1144" s="96" t="str">
        <f t="shared" si="142"/>
        <v/>
      </c>
      <c r="Q1144" s="96"/>
      <c r="R1144" s="50" t="s">
        <v>3205</v>
      </c>
      <c r="S1144" s="44" t="s">
        <v>2469</v>
      </c>
      <c r="T1144" s="34">
        <v>0</v>
      </c>
      <c r="U1144" s="44">
        <v>109.9</v>
      </c>
      <c r="V1144" s="1" t="s">
        <v>2603</v>
      </c>
      <c r="W1144" s="50">
        <v>0.5</v>
      </c>
      <c r="X1144" s="44" t="str">
        <f>IFERROR(
    IF(ISNUMBER(MATCH(TRIM(CLEAN(SUBSTITUTE(SUBSTITUTE(Y1144, CHAR(13), ""), CHAR(10), " "))), sizeList!A:A, 0)),
        INDEX(sizeList!B:B, MATCH(TRIM(CLEAN(SUBSTITUTE(SUBSTITUTE(Y1144, CHAR(13), ""), CHAR(10), " "))), sizeList!A:A, 0)),
        IF(ISNUMBER(MATCH(Y1144, sizeList!A:A, 0)),
            INDEX(sizeList!B:B, MATCH(Y1144, sizeList!A:A, 0)),
            IF(ISNUMBER(MATCH(TRIM(CLEAN(SUBSTITUTE(SUBSTITUTE(Y1144, CHAR(13), ""), CHAR(10), " "))), sizeList!B:B, 0)),
                INDEX(sizeList!B:B, MATCH(TRIM(CLEAN(SUBSTITUTE(SUBSTITUTE(Y1144, CHAR(13), ""), CHAR(10), " "))), sizeList!B:B, 0)),
                IF(ISNUMBER(MATCH(Y1144, sizeList!B:B, 0)),
                    INDEX(sizeList!B:B, MATCH(Y1144, sizeList!B:B, 0)),
                    "")
            )
        )
    ),
    ""
)</f>
        <v>L+</v>
      </c>
      <c r="Y1144" s="44" t="s">
        <v>535</v>
      </c>
      <c r="Z1144" s="44" t="s">
        <v>2604</v>
      </c>
      <c r="AA1144" s="117" t="str">
        <f t="shared" si="143"/>
        <v>BLACK</v>
      </c>
      <c r="AB1144" s="7" t="str">
        <f>IF(AA1144="", "", IFERROR(VLOOKUP(AA1144, colorList!A:B,2,FALSE),""))</f>
        <v>fekete</v>
      </c>
      <c r="AC1144" s="7" t="str">
        <f>IF(Z1144="", "", IFERROR(VLOOKUP(Z1144, colorList!A:B,2,FALSE),""))</f>
        <v>fekete</v>
      </c>
      <c r="AD1144" s="7"/>
    </row>
    <row r="1145" spans="1:30" ht="60" customHeight="1" x14ac:dyDescent="0.25">
      <c r="A1145" s="53" t="s">
        <v>963</v>
      </c>
      <c r="B1145" s="7" t="str" cm="1">
        <f t="array" ref="B1145">ProcessN2(S1145,A1145,C1145)</f>
        <v>ZA2130_BN</v>
      </c>
      <c r="C1145" s="7" t="s">
        <v>1344</v>
      </c>
      <c r="D1145" s="52" t="str">
        <f t="shared" si="136"/>
        <v>Zandoná Superior Air ínvédő</v>
      </c>
      <c r="E1145" s="52" t="s">
        <v>2854</v>
      </c>
      <c r="F1145" s="52" t="str">
        <f t="shared" si="137"/>
        <v>SUPERIOR AIR TENDON</v>
      </c>
      <c r="G1145" s="52" t="s">
        <v>2979</v>
      </c>
      <c r="H1145" s="116" t="str">
        <f t="shared" si="138"/>
        <v>Zandonà</v>
      </c>
      <c r="I1145" s="35" t="s">
        <v>3006</v>
      </c>
      <c r="J1145" s="53" t="str">
        <f t="shared" si="139"/>
        <v>Lófelszerelés</v>
      </c>
      <c r="K1145" s="53" t="s">
        <v>3007</v>
      </c>
      <c r="L1145" s="35" t="str">
        <f t="shared" si="140"/>
        <v>Láb- és patavédő</v>
      </c>
      <c r="M1145" s="35" t="s">
        <v>3020</v>
      </c>
      <c r="N1145" s="35" t="str">
        <f t="shared" si="141"/>
        <v>Ínvédő</v>
      </c>
      <c r="O1145" s="35" t="s">
        <v>3021</v>
      </c>
      <c r="P1145" s="88" t="str">
        <f t="shared" si="142"/>
        <v/>
      </c>
      <c r="Q1145" s="88"/>
      <c r="R1145" s="50" t="s">
        <v>3205</v>
      </c>
      <c r="S1145" s="35" t="s">
        <v>2470</v>
      </c>
      <c r="T1145" s="34">
        <v>0</v>
      </c>
      <c r="U1145" s="35">
        <v>109.9</v>
      </c>
      <c r="V1145" s="1" t="s">
        <v>2603</v>
      </c>
      <c r="W1145" s="50">
        <v>0.5</v>
      </c>
      <c r="X1145" s="35" t="str">
        <f>IFERROR(
    IF(ISNUMBER(MATCH(TRIM(CLEAN(SUBSTITUTE(SUBSTITUTE(Y1145, CHAR(13), ""), CHAR(10), " "))), sizeList!A:A, 0)),
        INDEX(sizeList!B:B, MATCH(TRIM(CLEAN(SUBSTITUTE(SUBSTITUTE(Y1145, CHAR(13), ""), CHAR(10), " "))), sizeList!A:A, 0)),
        IF(ISNUMBER(MATCH(Y1145, sizeList!A:A, 0)),
            INDEX(sizeList!B:B, MATCH(Y1145, sizeList!A:A, 0)),
            IF(ISNUMBER(MATCH(TRIM(CLEAN(SUBSTITUTE(SUBSTITUTE(Y1145, CHAR(13), ""), CHAR(10), " "))), sizeList!B:B, 0)),
                INDEX(sizeList!B:B, MATCH(TRIM(CLEAN(SUBSTITUTE(SUBSTITUTE(Y1145, CHAR(13), ""), CHAR(10), " "))), sizeList!B:B, 0)),
                IF(ISNUMBER(MATCH(Y1145, sizeList!B:B, 0)),
                    INDEX(sizeList!B:B, MATCH(Y1145, sizeList!B:B, 0)),
                    "")
            )
        )
    ),
    ""
)</f>
        <v>S</v>
      </c>
      <c r="Y1145" s="35" t="s">
        <v>525</v>
      </c>
      <c r="Z1145" s="35" t="s">
        <v>2609</v>
      </c>
      <c r="AA1145" s="117" t="str">
        <f t="shared" si="143"/>
        <v>BROWN</v>
      </c>
      <c r="AB1145" s="7" t="str">
        <f>IF(AA1145="", "", IFERROR(VLOOKUP(AA1145, colorList!A:B,2,FALSE),""))</f>
        <v>barna</v>
      </c>
      <c r="AC1145" s="7" t="str">
        <f>IF(Z1145="", "", IFERROR(VLOOKUP(Z1145, colorList!A:B,2,FALSE),""))</f>
        <v>barna</v>
      </c>
      <c r="AD1145" s="7"/>
    </row>
    <row r="1146" spans="1:30" ht="60" customHeight="1" x14ac:dyDescent="0.25">
      <c r="A1146" s="53" t="s">
        <v>963</v>
      </c>
      <c r="B1146" s="7" t="str" cm="1">
        <f t="array" ref="B1146">ProcessN2(S1146,A1146,C1146)</f>
        <v>ZA2130_BN</v>
      </c>
      <c r="C1146" s="7" t="s">
        <v>1345</v>
      </c>
      <c r="D1146" s="52" t="str">
        <f t="shared" si="136"/>
        <v>Zandoná Superior Air ínvédő</v>
      </c>
      <c r="E1146" s="52" t="s">
        <v>2854</v>
      </c>
      <c r="F1146" s="52" t="str">
        <f t="shared" si="137"/>
        <v>SUPERIOR AIR TENDON</v>
      </c>
      <c r="G1146" s="52" t="s">
        <v>2979</v>
      </c>
      <c r="H1146" s="116" t="str">
        <f t="shared" si="138"/>
        <v>Zandonà</v>
      </c>
      <c r="I1146" s="35" t="s">
        <v>3006</v>
      </c>
      <c r="J1146" s="53" t="str">
        <f t="shared" si="139"/>
        <v>Lófelszerelés</v>
      </c>
      <c r="K1146" s="53" t="s">
        <v>3007</v>
      </c>
      <c r="L1146" s="35" t="str">
        <f t="shared" si="140"/>
        <v>Láb- és patavédő</v>
      </c>
      <c r="M1146" s="35" t="s">
        <v>3020</v>
      </c>
      <c r="N1146" s="35" t="str">
        <f t="shared" si="141"/>
        <v>Ínvédő</v>
      </c>
      <c r="O1146" s="35" t="s">
        <v>3021</v>
      </c>
      <c r="P1146" s="88" t="str">
        <f t="shared" si="142"/>
        <v/>
      </c>
      <c r="Q1146" s="88"/>
      <c r="R1146" s="50" t="s">
        <v>3205</v>
      </c>
      <c r="S1146" s="35" t="s">
        <v>2471</v>
      </c>
      <c r="T1146" s="34">
        <v>0</v>
      </c>
      <c r="U1146" s="35">
        <v>109.9</v>
      </c>
      <c r="V1146" s="1" t="s">
        <v>2603</v>
      </c>
      <c r="W1146" s="50">
        <v>0.5</v>
      </c>
      <c r="X1146" s="35" t="str">
        <f>IFERROR(
    IF(ISNUMBER(MATCH(TRIM(CLEAN(SUBSTITUTE(SUBSTITUTE(Y1146, CHAR(13), ""), CHAR(10), " "))), sizeList!A:A, 0)),
        INDEX(sizeList!B:B, MATCH(TRIM(CLEAN(SUBSTITUTE(SUBSTITUTE(Y1146, CHAR(13), ""), CHAR(10), " "))), sizeList!A:A, 0)),
        IF(ISNUMBER(MATCH(Y1146, sizeList!A:A, 0)),
            INDEX(sizeList!B:B, MATCH(Y1146, sizeList!A:A, 0)),
            IF(ISNUMBER(MATCH(TRIM(CLEAN(SUBSTITUTE(SUBSTITUTE(Y1146, CHAR(13), ""), CHAR(10), " "))), sizeList!B:B, 0)),
                INDEX(sizeList!B:B, MATCH(TRIM(CLEAN(SUBSTITUTE(SUBSTITUTE(Y1146, CHAR(13), ""), CHAR(10), " "))), sizeList!B:B, 0)),
                IF(ISNUMBER(MATCH(Y1146, sizeList!B:B, 0)),
                    INDEX(sizeList!B:B, MATCH(Y1146, sizeList!B:B, 0)),
                    "")
            )
        )
    ),
    ""
)</f>
        <v>M</v>
      </c>
      <c r="Y1146" s="35" t="s">
        <v>526</v>
      </c>
      <c r="Z1146" s="35" t="s">
        <v>2609</v>
      </c>
      <c r="AA1146" s="117" t="str">
        <f t="shared" si="143"/>
        <v>BROWN</v>
      </c>
      <c r="AB1146" s="7" t="str">
        <f>IF(AA1146="", "", IFERROR(VLOOKUP(AA1146, colorList!A:B,2,FALSE),""))</f>
        <v>barna</v>
      </c>
      <c r="AC1146" s="7" t="str">
        <f>IF(Z1146="", "", IFERROR(VLOOKUP(Z1146, colorList!A:B,2,FALSE),""))</f>
        <v>barna</v>
      </c>
      <c r="AD1146" s="7"/>
    </row>
    <row r="1147" spans="1:30" ht="60" customHeight="1" x14ac:dyDescent="0.25">
      <c r="A1147" s="53" t="s">
        <v>963</v>
      </c>
      <c r="B1147" s="7" t="str" cm="1">
        <f t="array" ref="B1147">ProcessN2(S1147,A1147,C1147)</f>
        <v>ZA2130_BN</v>
      </c>
      <c r="C1147" s="7" t="s">
        <v>1346</v>
      </c>
      <c r="D1147" s="52" t="str">
        <f t="shared" si="136"/>
        <v>Zandoná Superior Air ínvédő</v>
      </c>
      <c r="E1147" s="52" t="s">
        <v>2854</v>
      </c>
      <c r="F1147" s="52" t="str">
        <f t="shared" si="137"/>
        <v>SUPERIOR AIR TENDON</v>
      </c>
      <c r="G1147" s="52" t="s">
        <v>2979</v>
      </c>
      <c r="H1147" s="116" t="str">
        <f t="shared" si="138"/>
        <v>Zandonà</v>
      </c>
      <c r="I1147" s="35" t="s">
        <v>3006</v>
      </c>
      <c r="J1147" s="53" t="str">
        <f t="shared" si="139"/>
        <v>Lófelszerelés</v>
      </c>
      <c r="K1147" s="53" t="s">
        <v>3007</v>
      </c>
      <c r="L1147" s="35" t="str">
        <f t="shared" si="140"/>
        <v>Láb- és patavédő</v>
      </c>
      <c r="M1147" s="35" t="s">
        <v>3020</v>
      </c>
      <c r="N1147" s="35" t="str">
        <f t="shared" si="141"/>
        <v>Ínvédő</v>
      </c>
      <c r="O1147" s="35" t="s">
        <v>3021</v>
      </c>
      <c r="P1147" s="88" t="str">
        <f t="shared" si="142"/>
        <v/>
      </c>
      <c r="Q1147" s="88"/>
      <c r="R1147" s="50" t="s">
        <v>3205</v>
      </c>
      <c r="S1147" s="35" t="s">
        <v>2472</v>
      </c>
      <c r="T1147" s="34">
        <v>0</v>
      </c>
      <c r="U1147" s="35">
        <v>109.9</v>
      </c>
      <c r="V1147" s="1" t="s">
        <v>2603</v>
      </c>
      <c r="W1147" s="50">
        <v>0.5</v>
      </c>
      <c r="X1147" s="35" t="str">
        <f>IFERROR(
    IF(ISNUMBER(MATCH(TRIM(CLEAN(SUBSTITUTE(SUBSTITUTE(Y1147, CHAR(13), ""), CHAR(10), " "))), sizeList!A:A, 0)),
        INDEX(sizeList!B:B, MATCH(TRIM(CLEAN(SUBSTITUTE(SUBSTITUTE(Y1147, CHAR(13), ""), CHAR(10), " "))), sizeList!A:A, 0)),
        IF(ISNUMBER(MATCH(Y1147, sizeList!A:A, 0)),
            INDEX(sizeList!B:B, MATCH(Y1147, sizeList!A:A, 0)),
            IF(ISNUMBER(MATCH(TRIM(CLEAN(SUBSTITUTE(SUBSTITUTE(Y1147, CHAR(13), ""), CHAR(10), " "))), sizeList!B:B, 0)),
                INDEX(sizeList!B:B, MATCH(TRIM(CLEAN(SUBSTITUTE(SUBSTITUTE(Y1147, CHAR(13), ""), CHAR(10), " "))), sizeList!B:B, 0)),
                IF(ISNUMBER(MATCH(Y1147, sizeList!B:B, 0)),
                    INDEX(sizeList!B:B, MATCH(Y1147, sizeList!B:B, 0)),
                    "")
            )
        )
    ),
    ""
)</f>
        <v>L</v>
      </c>
      <c r="Y1147" s="35" t="s">
        <v>527</v>
      </c>
      <c r="Z1147" s="35" t="s">
        <v>2609</v>
      </c>
      <c r="AA1147" s="117" t="str">
        <f t="shared" si="143"/>
        <v>BROWN</v>
      </c>
      <c r="AB1147" s="7" t="str">
        <f>IF(AA1147="", "", IFERROR(VLOOKUP(AA1147, colorList!A:B,2,FALSE),""))</f>
        <v>barna</v>
      </c>
      <c r="AC1147" s="7" t="str">
        <f>IF(Z1147="", "", IFERROR(VLOOKUP(Z1147, colorList!A:B,2,FALSE),""))</f>
        <v>barna</v>
      </c>
      <c r="AD1147" s="7"/>
    </row>
    <row r="1148" spans="1:30" ht="60" customHeight="1" x14ac:dyDescent="0.25">
      <c r="A1148" s="53" t="s">
        <v>963</v>
      </c>
      <c r="B1148" s="7" t="str" cm="1">
        <f t="array" ref="B1148">ProcessN2(S1148,A1148,C1148)</f>
        <v>ZA2130_BN</v>
      </c>
      <c r="C1148" s="7" t="s">
        <v>1347</v>
      </c>
      <c r="D1148" s="52" t="str">
        <f t="shared" si="136"/>
        <v>Zandoná Superior Air ínvédő</v>
      </c>
      <c r="E1148" s="52" t="s">
        <v>2854</v>
      </c>
      <c r="F1148" s="52" t="str">
        <f t="shared" si="137"/>
        <v>SUPERIOR AIR TENDON</v>
      </c>
      <c r="G1148" s="52" t="s">
        <v>2979</v>
      </c>
      <c r="H1148" s="116" t="str">
        <f t="shared" si="138"/>
        <v>Zandonà</v>
      </c>
      <c r="I1148" s="35" t="s">
        <v>3006</v>
      </c>
      <c r="J1148" s="53" t="str">
        <f t="shared" si="139"/>
        <v>Lófelszerelés</v>
      </c>
      <c r="K1148" s="53" t="s">
        <v>3007</v>
      </c>
      <c r="L1148" s="35" t="str">
        <f t="shared" si="140"/>
        <v>Láb- és patavédő</v>
      </c>
      <c r="M1148" s="35" t="s">
        <v>3020</v>
      </c>
      <c r="N1148" s="35" t="str">
        <f t="shared" si="141"/>
        <v>Ínvédő</v>
      </c>
      <c r="O1148" s="35" t="s">
        <v>3021</v>
      </c>
      <c r="P1148" s="88" t="str">
        <f t="shared" si="142"/>
        <v/>
      </c>
      <c r="Q1148" s="88"/>
      <c r="R1148" s="50" t="s">
        <v>3205</v>
      </c>
      <c r="S1148" s="35" t="s">
        <v>2473</v>
      </c>
      <c r="T1148" s="34">
        <v>0</v>
      </c>
      <c r="U1148" s="35">
        <v>109.9</v>
      </c>
      <c r="V1148" s="1" t="s">
        <v>2603</v>
      </c>
      <c r="W1148" s="50">
        <v>0.5</v>
      </c>
      <c r="X1148" s="35" t="str">
        <f>IFERROR(
    IF(ISNUMBER(MATCH(TRIM(CLEAN(SUBSTITUTE(SUBSTITUTE(Y1148, CHAR(13), ""), CHAR(10), " "))), sizeList!A:A, 0)),
        INDEX(sizeList!B:B, MATCH(TRIM(CLEAN(SUBSTITUTE(SUBSTITUTE(Y1148, CHAR(13), ""), CHAR(10), " "))), sizeList!A:A, 0)),
        IF(ISNUMBER(MATCH(Y1148, sizeList!A:A, 0)),
            INDEX(sizeList!B:B, MATCH(Y1148, sizeList!A:A, 0)),
            IF(ISNUMBER(MATCH(TRIM(CLEAN(SUBSTITUTE(SUBSTITUTE(Y1148, CHAR(13), ""), CHAR(10), " "))), sizeList!B:B, 0)),
                INDEX(sizeList!B:B, MATCH(TRIM(CLEAN(SUBSTITUTE(SUBSTITUTE(Y1148, CHAR(13), ""), CHAR(10), " "))), sizeList!B:B, 0)),
                IF(ISNUMBER(MATCH(Y1148, sizeList!B:B, 0)),
                    INDEX(sizeList!B:B, MATCH(Y1148, sizeList!B:B, 0)),
                    "")
            )
        )
    ),
    ""
)</f>
        <v>L+</v>
      </c>
      <c r="Y1148" s="35" t="s">
        <v>535</v>
      </c>
      <c r="Z1148" s="35" t="s">
        <v>2609</v>
      </c>
      <c r="AA1148" s="117" t="str">
        <f t="shared" si="143"/>
        <v>BROWN</v>
      </c>
      <c r="AB1148" s="7" t="str">
        <f>IF(AA1148="", "", IFERROR(VLOOKUP(AA1148, colorList!A:B,2,FALSE),""))</f>
        <v>barna</v>
      </c>
      <c r="AC1148" s="7" t="str">
        <f>IF(Z1148="", "", IFERROR(VLOOKUP(Z1148, colorList!A:B,2,FALSE),""))</f>
        <v>barna</v>
      </c>
      <c r="AD1148" s="7"/>
    </row>
    <row r="1149" spans="1:30" ht="60" customHeight="1" x14ac:dyDescent="0.25">
      <c r="A1149" s="53" t="s">
        <v>963</v>
      </c>
      <c r="B1149" s="7" t="str" cm="1">
        <f t="array" ref="B1149">ProcessN2(S1149,A1149,C1149)</f>
        <v>ZA2130_WH</v>
      </c>
      <c r="C1149" s="7" t="s">
        <v>1220</v>
      </c>
      <c r="D1149" s="52" t="str">
        <f t="shared" si="136"/>
        <v>Zandoná Superior Air ínvédő</v>
      </c>
      <c r="E1149" s="52" t="s">
        <v>2854</v>
      </c>
      <c r="F1149" s="52" t="str">
        <f t="shared" si="137"/>
        <v>SUPERIOR AIR TENDON</v>
      </c>
      <c r="G1149" s="52" t="s">
        <v>2979</v>
      </c>
      <c r="H1149" s="116" t="str">
        <f t="shared" si="138"/>
        <v>Zandonà</v>
      </c>
      <c r="I1149" s="35" t="s">
        <v>3006</v>
      </c>
      <c r="J1149" s="53" t="str">
        <f t="shared" si="139"/>
        <v>Lófelszerelés</v>
      </c>
      <c r="K1149" s="53" t="s">
        <v>3007</v>
      </c>
      <c r="L1149" s="35" t="str">
        <f t="shared" si="140"/>
        <v>Láb- és patavédő</v>
      </c>
      <c r="M1149" s="35" t="s">
        <v>3020</v>
      </c>
      <c r="N1149" s="35" t="str">
        <f t="shared" si="141"/>
        <v>Ínvédő</v>
      </c>
      <c r="O1149" s="35" t="s">
        <v>3021</v>
      </c>
      <c r="P1149" s="88" t="str">
        <f t="shared" si="142"/>
        <v/>
      </c>
      <c r="Q1149" s="88"/>
      <c r="R1149" s="50" t="s">
        <v>3205</v>
      </c>
      <c r="S1149" s="35" t="s">
        <v>2474</v>
      </c>
      <c r="T1149" s="34">
        <v>0</v>
      </c>
      <c r="U1149" s="35">
        <v>109.9</v>
      </c>
      <c r="V1149" s="1" t="s">
        <v>2603</v>
      </c>
      <c r="W1149" s="50">
        <v>0.5</v>
      </c>
      <c r="X1149" s="35" t="str">
        <f>IFERROR(
    IF(ISNUMBER(MATCH(TRIM(CLEAN(SUBSTITUTE(SUBSTITUTE(Y1149, CHAR(13), ""), CHAR(10), " "))), sizeList!A:A, 0)),
        INDEX(sizeList!B:B, MATCH(TRIM(CLEAN(SUBSTITUTE(SUBSTITUTE(Y1149, CHAR(13), ""), CHAR(10), " "))), sizeList!A:A, 0)),
        IF(ISNUMBER(MATCH(Y1149, sizeList!A:A, 0)),
            INDEX(sizeList!B:B, MATCH(Y1149, sizeList!A:A, 0)),
            IF(ISNUMBER(MATCH(TRIM(CLEAN(SUBSTITUTE(SUBSTITUTE(Y1149, CHAR(13), ""), CHAR(10), " "))), sizeList!B:B, 0)),
                INDEX(sizeList!B:B, MATCH(TRIM(CLEAN(SUBSTITUTE(SUBSTITUTE(Y1149, CHAR(13), ""), CHAR(10), " "))), sizeList!B:B, 0)),
                IF(ISNUMBER(MATCH(Y1149, sizeList!B:B, 0)),
                    INDEX(sizeList!B:B, MATCH(Y1149, sizeList!B:B, 0)),
                    "")
            )
        )
    ),
    ""
)</f>
        <v>S</v>
      </c>
      <c r="Y1149" s="35" t="s">
        <v>525</v>
      </c>
      <c r="Z1149" s="35" t="s">
        <v>2606</v>
      </c>
      <c r="AA1149" s="117" t="str">
        <f t="shared" si="143"/>
        <v>WHITE</v>
      </c>
      <c r="AB1149" s="7" t="str">
        <f>IF(AA1149="", "", IFERROR(VLOOKUP(AA1149, colorList!A:B,2,FALSE),""))</f>
        <v>fehér</v>
      </c>
      <c r="AC1149" s="7" t="str">
        <f>IF(Z1149="", "", IFERROR(VLOOKUP(Z1149, colorList!A:B,2,FALSE),""))</f>
        <v>fehér</v>
      </c>
      <c r="AD1149" s="7"/>
    </row>
    <row r="1150" spans="1:30" ht="60" customHeight="1" x14ac:dyDescent="0.25">
      <c r="A1150" s="53" t="s">
        <v>963</v>
      </c>
      <c r="B1150" s="7" t="str" cm="1">
        <f t="array" ref="B1150">ProcessN2(S1150,A1150,C1150)</f>
        <v>ZA2130_WH</v>
      </c>
      <c r="C1150" s="7" t="s">
        <v>1221</v>
      </c>
      <c r="D1150" s="52" t="str">
        <f t="shared" si="136"/>
        <v>Zandoná Superior Air ínvédő</v>
      </c>
      <c r="E1150" s="52" t="s">
        <v>2854</v>
      </c>
      <c r="F1150" s="52" t="str">
        <f t="shared" si="137"/>
        <v>SUPERIOR AIR TENDON</v>
      </c>
      <c r="G1150" s="52" t="s">
        <v>2979</v>
      </c>
      <c r="H1150" s="116" t="str">
        <f t="shared" si="138"/>
        <v>Zandonà</v>
      </c>
      <c r="I1150" s="35" t="s">
        <v>3006</v>
      </c>
      <c r="J1150" s="53" t="str">
        <f t="shared" si="139"/>
        <v>Lófelszerelés</v>
      </c>
      <c r="K1150" s="53" t="s">
        <v>3007</v>
      </c>
      <c r="L1150" s="35" t="str">
        <f t="shared" si="140"/>
        <v>Láb- és patavédő</v>
      </c>
      <c r="M1150" s="35" t="s">
        <v>3020</v>
      </c>
      <c r="N1150" s="35" t="str">
        <f t="shared" si="141"/>
        <v>Ínvédő</v>
      </c>
      <c r="O1150" s="35" t="s">
        <v>3021</v>
      </c>
      <c r="P1150" s="88" t="str">
        <f t="shared" si="142"/>
        <v/>
      </c>
      <c r="Q1150" s="88"/>
      <c r="R1150" s="50" t="s">
        <v>3205</v>
      </c>
      <c r="S1150" s="35" t="s">
        <v>2475</v>
      </c>
      <c r="T1150" s="34">
        <v>0</v>
      </c>
      <c r="U1150" s="35">
        <v>109.9</v>
      </c>
      <c r="V1150" s="1" t="s">
        <v>2603</v>
      </c>
      <c r="W1150" s="50">
        <v>0.5</v>
      </c>
      <c r="X1150" s="35" t="str">
        <f>IFERROR(
    IF(ISNUMBER(MATCH(TRIM(CLEAN(SUBSTITUTE(SUBSTITUTE(Y1150, CHAR(13), ""), CHAR(10), " "))), sizeList!A:A, 0)),
        INDEX(sizeList!B:B, MATCH(TRIM(CLEAN(SUBSTITUTE(SUBSTITUTE(Y1150, CHAR(13), ""), CHAR(10), " "))), sizeList!A:A, 0)),
        IF(ISNUMBER(MATCH(Y1150, sizeList!A:A, 0)),
            INDEX(sizeList!B:B, MATCH(Y1150, sizeList!A:A, 0)),
            IF(ISNUMBER(MATCH(TRIM(CLEAN(SUBSTITUTE(SUBSTITUTE(Y1150, CHAR(13), ""), CHAR(10), " "))), sizeList!B:B, 0)),
                INDEX(sizeList!B:B, MATCH(TRIM(CLEAN(SUBSTITUTE(SUBSTITUTE(Y1150, CHAR(13), ""), CHAR(10), " "))), sizeList!B:B, 0)),
                IF(ISNUMBER(MATCH(Y1150, sizeList!B:B, 0)),
                    INDEX(sizeList!B:B, MATCH(Y1150, sizeList!B:B, 0)),
                    "")
            )
        )
    ),
    ""
)</f>
        <v>M</v>
      </c>
      <c r="Y1150" s="35" t="s">
        <v>526</v>
      </c>
      <c r="Z1150" s="35" t="s">
        <v>2606</v>
      </c>
      <c r="AA1150" s="117" t="str">
        <f t="shared" si="143"/>
        <v>WHITE</v>
      </c>
      <c r="AB1150" s="7" t="str">
        <f>IF(AA1150="", "", IFERROR(VLOOKUP(AA1150, colorList!A:B,2,FALSE),""))</f>
        <v>fehér</v>
      </c>
      <c r="AC1150" s="7" t="str">
        <f>IF(Z1150="", "", IFERROR(VLOOKUP(Z1150, colorList!A:B,2,FALSE),""))</f>
        <v>fehér</v>
      </c>
      <c r="AD1150" s="7"/>
    </row>
    <row r="1151" spans="1:30" ht="60" customHeight="1" x14ac:dyDescent="0.25">
      <c r="A1151" s="79" t="s">
        <v>963</v>
      </c>
      <c r="B1151" s="7" t="str" cm="1">
        <f t="array" ref="B1151">ProcessN2(S1151,A1151,C1151)</f>
        <v>ZA2130_WH</v>
      </c>
      <c r="C1151" s="7" t="s">
        <v>1222</v>
      </c>
      <c r="D1151" s="80" t="str">
        <f t="shared" si="136"/>
        <v>Zandoná Superior Air ínvédő</v>
      </c>
      <c r="E1151" s="80" t="s">
        <v>2854</v>
      </c>
      <c r="F1151" s="52" t="str">
        <f t="shared" si="137"/>
        <v>SUPERIOR AIR TENDON</v>
      </c>
      <c r="G1151" s="80" t="s">
        <v>2979</v>
      </c>
      <c r="H1151" s="116" t="str">
        <f t="shared" si="138"/>
        <v>Zandonà</v>
      </c>
      <c r="I1151" s="43" t="s">
        <v>3006</v>
      </c>
      <c r="J1151" s="79" t="str">
        <f t="shared" si="139"/>
        <v>Lófelszerelés</v>
      </c>
      <c r="K1151" s="79" t="s">
        <v>3007</v>
      </c>
      <c r="L1151" s="43" t="str">
        <f t="shared" si="140"/>
        <v>Láb- és patavédő</v>
      </c>
      <c r="M1151" s="43" t="s">
        <v>3020</v>
      </c>
      <c r="N1151" s="35" t="str">
        <f t="shared" si="141"/>
        <v>Ínvédő</v>
      </c>
      <c r="O1151" s="35" t="s">
        <v>3021</v>
      </c>
      <c r="P1151" s="94" t="str">
        <f t="shared" si="142"/>
        <v/>
      </c>
      <c r="Q1151" s="94"/>
      <c r="R1151" s="50" t="s">
        <v>3205</v>
      </c>
      <c r="S1151" s="43" t="s">
        <v>2476</v>
      </c>
      <c r="T1151" s="34">
        <v>0</v>
      </c>
      <c r="U1151" s="43">
        <v>109.9</v>
      </c>
      <c r="V1151" s="1" t="s">
        <v>2603</v>
      </c>
      <c r="W1151" s="50">
        <v>0.5</v>
      </c>
      <c r="X1151" s="43" t="str">
        <f>IFERROR(
    IF(ISNUMBER(MATCH(TRIM(CLEAN(SUBSTITUTE(SUBSTITUTE(Y1151, CHAR(13), ""), CHAR(10), " "))), sizeList!A:A, 0)),
        INDEX(sizeList!B:B, MATCH(TRIM(CLEAN(SUBSTITUTE(SUBSTITUTE(Y1151, CHAR(13), ""), CHAR(10), " "))), sizeList!A:A, 0)),
        IF(ISNUMBER(MATCH(Y1151, sizeList!A:A, 0)),
            INDEX(sizeList!B:B, MATCH(Y1151, sizeList!A:A, 0)),
            IF(ISNUMBER(MATCH(TRIM(CLEAN(SUBSTITUTE(SUBSTITUTE(Y1151, CHAR(13), ""), CHAR(10), " "))), sizeList!B:B, 0)),
                INDEX(sizeList!B:B, MATCH(TRIM(CLEAN(SUBSTITUTE(SUBSTITUTE(Y1151, CHAR(13), ""), CHAR(10), " "))), sizeList!B:B, 0)),
                IF(ISNUMBER(MATCH(Y1151, sizeList!B:B, 0)),
                    INDEX(sizeList!B:B, MATCH(Y1151, sizeList!B:B, 0)),
                    "")
            )
        )
    ),
    ""
)</f>
        <v>L</v>
      </c>
      <c r="Y1151" s="43" t="s">
        <v>527</v>
      </c>
      <c r="Z1151" s="43" t="s">
        <v>2606</v>
      </c>
      <c r="AA1151" s="117" t="str">
        <f t="shared" si="143"/>
        <v>WHITE</v>
      </c>
      <c r="AB1151" s="7" t="str">
        <f>IF(AA1151="", "", IFERROR(VLOOKUP(AA1151, colorList!A:B,2,FALSE),""))</f>
        <v>fehér</v>
      </c>
      <c r="AC1151" s="7" t="str">
        <f>IF(Z1151="", "", IFERROR(VLOOKUP(Z1151, colorList!A:B,2,FALSE),""))</f>
        <v>fehér</v>
      </c>
      <c r="AD1151" s="7"/>
    </row>
    <row r="1152" spans="1:30" ht="60" customHeight="1" x14ac:dyDescent="0.25">
      <c r="A1152" s="79" t="s">
        <v>963</v>
      </c>
      <c r="B1152" s="7" t="str" cm="1">
        <f t="array" ref="B1152">ProcessN2(S1152,A1152,C1152)</f>
        <v>ZA2130_WH</v>
      </c>
      <c r="C1152" s="7" t="s">
        <v>1349</v>
      </c>
      <c r="D1152" s="80" t="str">
        <f t="shared" si="136"/>
        <v>Zandoná Superior Air ínvédő</v>
      </c>
      <c r="E1152" s="80" t="s">
        <v>2854</v>
      </c>
      <c r="F1152" s="52" t="str">
        <f t="shared" si="137"/>
        <v>SUPERIOR AIR TENDON</v>
      </c>
      <c r="G1152" s="80" t="s">
        <v>2979</v>
      </c>
      <c r="H1152" s="116" t="str">
        <f t="shared" si="138"/>
        <v>Zandonà</v>
      </c>
      <c r="I1152" s="43" t="s">
        <v>3006</v>
      </c>
      <c r="J1152" s="79" t="str">
        <f t="shared" si="139"/>
        <v>Lófelszerelés</v>
      </c>
      <c r="K1152" s="79" t="s">
        <v>3007</v>
      </c>
      <c r="L1152" s="43" t="str">
        <f t="shared" si="140"/>
        <v>Láb- és patavédő</v>
      </c>
      <c r="M1152" s="43" t="s">
        <v>3020</v>
      </c>
      <c r="N1152" s="35" t="str">
        <f t="shared" si="141"/>
        <v>Ínvédő</v>
      </c>
      <c r="O1152" s="35" t="s">
        <v>3021</v>
      </c>
      <c r="P1152" s="94" t="str">
        <f t="shared" si="142"/>
        <v/>
      </c>
      <c r="Q1152" s="94"/>
      <c r="R1152" s="50" t="s">
        <v>3205</v>
      </c>
      <c r="S1152" s="43" t="s">
        <v>2477</v>
      </c>
      <c r="T1152" s="34">
        <v>0</v>
      </c>
      <c r="U1152" s="43">
        <v>109.9</v>
      </c>
      <c r="V1152" s="1" t="s">
        <v>2603</v>
      </c>
      <c r="W1152" s="50">
        <v>0.5</v>
      </c>
      <c r="X1152" s="43" t="str">
        <f>IFERROR(
    IF(ISNUMBER(MATCH(TRIM(CLEAN(SUBSTITUTE(SUBSTITUTE(Y1152, CHAR(13), ""), CHAR(10), " "))), sizeList!A:A, 0)),
        INDEX(sizeList!B:B, MATCH(TRIM(CLEAN(SUBSTITUTE(SUBSTITUTE(Y1152, CHAR(13), ""), CHAR(10), " "))), sizeList!A:A, 0)),
        IF(ISNUMBER(MATCH(Y1152, sizeList!A:A, 0)),
            INDEX(sizeList!B:B, MATCH(Y1152, sizeList!A:A, 0)),
            IF(ISNUMBER(MATCH(TRIM(CLEAN(SUBSTITUTE(SUBSTITUTE(Y1152, CHAR(13), ""), CHAR(10), " "))), sizeList!B:B, 0)),
                INDEX(sizeList!B:B, MATCH(TRIM(CLEAN(SUBSTITUTE(SUBSTITUTE(Y1152, CHAR(13), ""), CHAR(10), " "))), sizeList!B:B, 0)),
                IF(ISNUMBER(MATCH(Y1152, sizeList!B:B, 0)),
                    INDEX(sizeList!B:B, MATCH(Y1152, sizeList!B:B, 0)),
                    "")
            )
        )
    ),
    ""
)</f>
        <v>L+</v>
      </c>
      <c r="Y1152" s="43" t="s">
        <v>535</v>
      </c>
      <c r="Z1152" s="43" t="s">
        <v>2606</v>
      </c>
      <c r="AA1152" s="117" t="str">
        <f t="shared" si="143"/>
        <v>WHITE</v>
      </c>
      <c r="AB1152" s="7" t="str">
        <f>IF(AA1152="", "", IFERROR(VLOOKUP(AA1152, colorList!A:B,2,FALSE),""))</f>
        <v>fehér</v>
      </c>
      <c r="AC1152" s="7" t="str">
        <f>IF(Z1152="", "", IFERROR(VLOOKUP(Z1152, colorList!A:B,2,FALSE),""))</f>
        <v>fehér</v>
      </c>
      <c r="AD1152" s="7"/>
    </row>
    <row r="1153" spans="1:30" ht="60" customHeight="1" x14ac:dyDescent="0.25">
      <c r="A1153" s="53" t="s">
        <v>964</v>
      </c>
      <c r="B1153" s="7" t="str" cm="1">
        <f t="array" ref="B1153">ProcessN2(S1153,A1153,C1153)</f>
        <v>ZA2137_BK</v>
      </c>
      <c r="C1153" s="7" t="s">
        <v>1212</v>
      </c>
      <c r="D1153" s="52" t="str">
        <f t="shared" si="136"/>
        <v>Zandoná Pro Air bokavédő</v>
      </c>
      <c r="E1153" s="52" t="s">
        <v>2855</v>
      </c>
      <c r="F1153" s="52" t="str">
        <f t="shared" si="137"/>
        <v>PRO AIR JUNIOR FETLOCK</v>
      </c>
      <c r="G1153" s="52" t="s">
        <v>2980</v>
      </c>
      <c r="H1153" s="116" t="str">
        <f t="shared" si="138"/>
        <v>Zandonà</v>
      </c>
      <c r="I1153" s="35" t="s">
        <v>3006</v>
      </c>
      <c r="J1153" s="53" t="str">
        <f t="shared" si="139"/>
        <v>Lófelszerelés</v>
      </c>
      <c r="K1153" s="53" t="s">
        <v>3007</v>
      </c>
      <c r="L1153" s="35" t="str">
        <f t="shared" si="140"/>
        <v>Láb- és patavédő</v>
      </c>
      <c r="M1153" s="35" t="s">
        <v>3020</v>
      </c>
      <c r="N1153" s="35" t="str">
        <f t="shared" si="141"/>
        <v>Bokavédő</v>
      </c>
      <c r="O1153" s="35" t="s">
        <v>3022</v>
      </c>
      <c r="P1153" s="88" t="str">
        <f t="shared" si="142"/>
        <v/>
      </c>
      <c r="Q1153" s="88"/>
      <c r="R1153" s="99" t="s">
        <v>3206</v>
      </c>
      <c r="S1153" s="35" t="s">
        <v>2478</v>
      </c>
      <c r="T1153" s="34">
        <v>0</v>
      </c>
      <c r="U1153" s="35">
        <v>69.900000000000006</v>
      </c>
      <c r="V1153" s="1" t="s">
        <v>2603</v>
      </c>
      <c r="W1153" s="100">
        <v>0.5</v>
      </c>
      <c r="X1153" s="35" t="str">
        <f>IFERROR(
    IF(ISNUMBER(MATCH(TRIM(CLEAN(SUBSTITUTE(SUBSTITUTE(Y1153, CHAR(13), ""), CHAR(10), " "))), sizeList!A:A, 0)),
        INDEX(sizeList!B:B, MATCH(TRIM(CLEAN(SUBSTITUTE(SUBSTITUTE(Y1153, CHAR(13), ""), CHAR(10), " "))), sizeList!A:A, 0)),
        IF(ISNUMBER(MATCH(Y1153, sizeList!A:A, 0)),
            INDEX(sizeList!B:B, MATCH(Y1153, sizeList!A:A, 0)),
            IF(ISNUMBER(MATCH(TRIM(CLEAN(SUBSTITUTE(SUBSTITUTE(Y1153, CHAR(13), ""), CHAR(10), " "))), sizeList!B:B, 0)),
                INDEX(sizeList!B:B, MATCH(TRIM(CLEAN(SUBSTITUTE(SUBSTITUTE(Y1153, CHAR(13), ""), CHAR(10), " "))), sizeList!B:B, 0)),
                IF(ISNUMBER(MATCH(Y1153, sizeList!B:B, 0)),
                    INDEX(sizeList!B:B, MATCH(Y1153, sizeList!B:B, 0)),
                    "")
            )
        )
    ),
    ""
)</f>
        <v>S</v>
      </c>
      <c r="Y1153" s="35" t="s">
        <v>525</v>
      </c>
      <c r="Z1153" s="35" t="s">
        <v>2604</v>
      </c>
      <c r="AA1153" s="117" t="str">
        <f t="shared" si="143"/>
        <v>BLACK</v>
      </c>
      <c r="AB1153" s="7" t="str">
        <f>IF(AA1153="", "", IFERROR(VLOOKUP(AA1153, colorList!A:B,2,FALSE),""))</f>
        <v>fekete</v>
      </c>
      <c r="AC1153" s="7" t="str">
        <f>IF(Z1153="", "", IFERROR(VLOOKUP(Z1153, colorList!A:B,2,FALSE),""))</f>
        <v>fekete</v>
      </c>
      <c r="AD1153" s="7"/>
    </row>
    <row r="1154" spans="1:30" ht="60" customHeight="1" x14ac:dyDescent="0.25">
      <c r="A1154" s="53" t="s">
        <v>964</v>
      </c>
      <c r="B1154" s="7" t="str" cm="1">
        <f t="array" ref="B1154">ProcessN2(S1154,A1154,C1154)</f>
        <v>ZA2137_BK</v>
      </c>
      <c r="C1154" s="7" t="s">
        <v>1213</v>
      </c>
      <c r="D1154" s="52" t="str">
        <f t="shared" ref="D1154:D1217" si="144">TRIM(CLEAN(SUBSTITUTE(SUBSTITUTE(E1154, CHAR(13), ""), CHAR(10), " ")))</f>
        <v>Zandoná Pro Air bokavédő</v>
      </c>
      <c r="E1154" s="52" t="s">
        <v>2855</v>
      </c>
      <c r="F1154" s="52" t="str">
        <f t="shared" ref="F1154:F1217" si="145">TRIM(CLEAN(SUBSTITUTE(SUBSTITUTE(G1154, CHAR(13), ""), CHAR(10), " ")))</f>
        <v>PRO AIR JUNIOR FETLOCK</v>
      </c>
      <c r="G1154" s="52" t="s">
        <v>2980</v>
      </c>
      <c r="H1154" s="116" t="str">
        <f t="shared" ref="H1154:H1217" si="146">TRIM(CLEAN(SUBSTITUTE(SUBSTITUTE(I1154, CHAR(13), ""), CHAR(10), " ")))</f>
        <v>Zandonà</v>
      </c>
      <c r="I1154" s="35" t="s">
        <v>3006</v>
      </c>
      <c r="J1154" s="53" t="str">
        <f t="shared" ref="J1154:J1217" si="147">TRIM(CLEAN(SUBSTITUTE(SUBSTITUTE(K1154, CHAR(13), ""), CHAR(10), " ")))</f>
        <v>Lófelszerelés</v>
      </c>
      <c r="K1154" s="53" t="s">
        <v>3007</v>
      </c>
      <c r="L1154" s="35" t="str">
        <f t="shared" ref="L1154:L1217" si="148">TRIM(CLEAN(SUBSTITUTE(SUBSTITUTE(M1154, CHAR(13), ""), CHAR(10), " ")))</f>
        <v>Láb- és patavédő</v>
      </c>
      <c r="M1154" s="35" t="s">
        <v>3020</v>
      </c>
      <c r="N1154" s="35" t="str">
        <f t="shared" ref="N1154:N1217" si="149">TRIM(CLEAN(SUBSTITUTE(SUBSTITUTE(O1154, CHAR(13), ""), CHAR(10), " ")))</f>
        <v>Bokavédő</v>
      </c>
      <c r="O1154" s="35" t="s">
        <v>3022</v>
      </c>
      <c r="P1154" s="88" t="str">
        <f t="shared" ref="P1154:P1217" si="150">TRIM(CLEAN(SUBSTITUTE(SUBSTITUTE(Q1154, CHAR(13), ""), CHAR(10), " ")))</f>
        <v/>
      </c>
      <c r="Q1154" s="88"/>
      <c r="R1154" s="50" t="s">
        <v>3206</v>
      </c>
      <c r="S1154" s="35" t="s">
        <v>2479</v>
      </c>
      <c r="T1154" s="34">
        <v>0</v>
      </c>
      <c r="U1154" s="35">
        <v>69.900000000000006</v>
      </c>
      <c r="V1154" s="1" t="s">
        <v>2603</v>
      </c>
      <c r="W1154" s="100">
        <v>0.5</v>
      </c>
      <c r="X1154" s="35" t="str">
        <f>IFERROR(
    IF(ISNUMBER(MATCH(TRIM(CLEAN(SUBSTITUTE(SUBSTITUTE(Y1154, CHAR(13), ""), CHAR(10), " "))), sizeList!A:A, 0)),
        INDEX(sizeList!B:B, MATCH(TRIM(CLEAN(SUBSTITUTE(SUBSTITUTE(Y1154, CHAR(13), ""), CHAR(10), " "))), sizeList!A:A, 0)),
        IF(ISNUMBER(MATCH(Y1154, sizeList!A:A, 0)),
            INDEX(sizeList!B:B, MATCH(Y1154, sizeList!A:A, 0)),
            IF(ISNUMBER(MATCH(TRIM(CLEAN(SUBSTITUTE(SUBSTITUTE(Y1154, CHAR(13), ""), CHAR(10), " "))), sizeList!B:B, 0)),
                INDEX(sizeList!B:B, MATCH(TRIM(CLEAN(SUBSTITUTE(SUBSTITUTE(Y1154, CHAR(13), ""), CHAR(10), " "))), sizeList!B:B, 0)),
                IF(ISNUMBER(MATCH(Y1154, sizeList!B:B, 0)),
                    INDEX(sizeList!B:B, MATCH(Y1154, sizeList!B:B, 0)),
                    "")
            )
        )
    ),
    ""
)</f>
        <v>M</v>
      </c>
      <c r="Y1154" s="35" t="s">
        <v>526</v>
      </c>
      <c r="Z1154" s="35" t="s">
        <v>2604</v>
      </c>
      <c r="AA1154" s="117" t="str">
        <f t="shared" ref="AA1154:AA1217" si="151">TRIM(CLEAN(SUBSTITUTE(SUBSTITUTE(Z1154, CHAR(13), ""), CHAR(10), " ")))</f>
        <v>BLACK</v>
      </c>
      <c r="AB1154" s="7" t="str">
        <f>IF(AA1154="", "", IFERROR(VLOOKUP(AA1154, colorList!A:B,2,FALSE),""))</f>
        <v>fekete</v>
      </c>
      <c r="AC1154" s="7" t="str">
        <f>IF(Z1154="", "", IFERROR(VLOOKUP(Z1154, colorList!A:B,2,FALSE),""))</f>
        <v>fekete</v>
      </c>
      <c r="AD1154" s="7"/>
    </row>
    <row r="1155" spans="1:30" ht="60" customHeight="1" x14ac:dyDescent="0.25">
      <c r="A1155" s="53" t="s">
        <v>964</v>
      </c>
      <c r="B1155" s="7" t="str" cm="1">
        <f t="array" ref="B1155">ProcessN2(S1155,A1155,C1155)</f>
        <v>ZA2137_BK</v>
      </c>
      <c r="C1155" s="7" t="s">
        <v>1214</v>
      </c>
      <c r="D1155" s="52" t="str">
        <f t="shared" si="144"/>
        <v>Zandoná Pro Air bokavédő</v>
      </c>
      <c r="E1155" s="52" t="s">
        <v>2855</v>
      </c>
      <c r="F1155" s="52" t="str">
        <f t="shared" si="145"/>
        <v>PRO AIR JUNIOR FETLOCK</v>
      </c>
      <c r="G1155" s="52" t="s">
        <v>2980</v>
      </c>
      <c r="H1155" s="116" t="str">
        <f t="shared" si="146"/>
        <v>Zandonà</v>
      </c>
      <c r="I1155" s="35" t="s">
        <v>3006</v>
      </c>
      <c r="J1155" s="53" t="str">
        <f t="shared" si="147"/>
        <v>Lófelszerelés</v>
      </c>
      <c r="K1155" s="53" t="s">
        <v>3007</v>
      </c>
      <c r="L1155" s="35" t="str">
        <f t="shared" si="148"/>
        <v>Láb- és patavédő</v>
      </c>
      <c r="M1155" s="35" t="s">
        <v>3020</v>
      </c>
      <c r="N1155" s="35" t="str">
        <f t="shared" si="149"/>
        <v>Bokavédő</v>
      </c>
      <c r="O1155" s="35" t="s">
        <v>3022</v>
      </c>
      <c r="P1155" s="88" t="str">
        <f t="shared" si="150"/>
        <v/>
      </c>
      <c r="Q1155" s="88"/>
      <c r="R1155" s="50" t="s">
        <v>3206</v>
      </c>
      <c r="S1155" s="35" t="s">
        <v>2480</v>
      </c>
      <c r="T1155" s="34">
        <v>0</v>
      </c>
      <c r="U1155" s="35">
        <v>69.900000000000006</v>
      </c>
      <c r="V1155" s="1" t="s">
        <v>2603</v>
      </c>
      <c r="W1155" s="100">
        <v>0.5</v>
      </c>
      <c r="X1155" s="35" t="str">
        <f>IFERROR(
    IF(ISNUMBER(MATCH(TRIM(CLEAN(SUBSTITUTE(SUBSTITUTE(Y1155, CHAR(13), ""), CHAR(10), " "))), sizeList!A:A, 0)),
        INDEX(sizeList!B:B, MATCH(TRIM(CLEAN(SUBSTITUTE(SUBSTITUTE(Y1155, CHAR(13), ""), CHAR(10), " "))), sizeList!A:A, 0)),
        IF(ISNUMBER(MATCH(Y1155, sizeList!A:A, 0)),
            INDEX(sizeList!B:B, MATCH(Y1155, sizeList!A:A, 0)),
            IF(ISNUMBER(MATCH(TRIM(CLEAN(SUBSTITUTE(SUBSTITUTE(Y1155, CHAR(13), ""), CHAR(10), " "))), sizeList!B:B, 0)),
                INDEX(sizeList!B:B, MATCH(TRIM(CLEAN(SUBSTITUTE(SUBSTITUTE(Y1155, CHAR(13), ""), CHAR(10), " "))), sizeList!B:B, 0)),
                IF(ISNUMBER(MATCH(Y1155, sizeList!B:B, 0)),
                    INDEX(sizeList!B:B, MATCH(Y1155, sizeList!B:B, 0)),
                    "")
            )
        )
    ),
    ""
)</f>
        <v>L</v>
      </c>
      <c r="Y1155" s="35" t="s">
        <v>527</v>
      </c>
      <c r="Z1155" s="35" t="s">
        <v>2604</v>
      </c>
      <c r="AA1155" s="117" t="str">
        <f t="shared" si="151"/>
        <v>BLACK</v>
      </c>
      <c r="AB1155" s="7" t="str">
        <f>IF(AA1155="", "", IFERROR(VLOOKUP(AA1155, colorList!A:B,2,FALSE),""))</f>
        <v>fekete</v>
      </c>
      <c r="AC1155" s="7" t="str">
        <f>IF(Z1155="", "", IFERROR(VLOOKUP(Z1155, colorList!A:B,2,FALSE),""))</f>
        <v>fekete</v>
      </c>
      <c r="AD1155" s="7"/>
    </row>
    <row r="1156" spans="1:30" ht="60" customHeight="1" x14ac:dyDescent="0.25">
      <c r="A1156" s="51" t="s">
        <v>964</v>
      </c>
      <c r="B1156" s="7" t="str" cm="1">
        <f t="array" ref="B1156">ProcessN2(S1156,A1156,C1156)</f>
        <v>ZA2137_BK</v>
      </c>
      <c r="C1156" s="7" t="s">
        <v>1215</v>
      </c>
      <c r="D1156" s="52" t="str">
        <f t="shared" si="144"/>
        <v>Zandoná Pro Air bokavédő</v>
      </c>
      <c r="E1156" s="52" t="s">
        <v>2855</v>
      </c>
      <c r="F1156" s="52" t="str">
        <f t="shared" si="145"/>
        <v>PRO AIR JUNIOR FETLOCK</v>
      </c>
      <c r="G1156" s="83" t="s">
        <v>2980</v>
      </c>
      <c r="H1156" s="116" t="str">
        <f t="shared" si="146"/>
        <v>Zandonà</v>
      </c>
      <c r="I1156" s="44" t="s">
        <v>3006</v>
      </c>
      <c r="J1156" s="51" t="str">
        <f t="shared" si="147"/>
        <v>Lófelszerelés</v>
      </c>
      <c r="K1156" s="51" t="s">
        <v>3007</v>
      </c>
      <c r="L1156" s="44" t="str">
        <f t="shared" si="148"/>
        <v>Láb- és patavédő</v>
      </c>
      <c r="M1156" s="44" t="s">
        <v>3020</v>
      </c>
      <c r="N1156" s="35" t="str">
        <f t="shared" si="149"/>
        <v>Bokavédő</v>
      </c>
      <c r="O1156" s="35" t="s">
        <v>3022</v>
      </c>
      <c r="P1156" s="96" t="str">
        <f t="shared" si="150"/>
        <v/>
      </c>
      <c r="Q1156" s="96"/>
      <c r="R1156" s="50" t="s">
        <v>3206</v>
      </c>
      <c r="S1156" s="44" t="s">
        <v>2481</v>
      </c>
      <c r="T1156" s="34">
        <v>0</v>
      </c>
      <c r="U1156" s="44">
        <v>69.900000000000006</v>
      </c>
      <c r="V1156" s="1" t="s">
        <v>2603</v>
      </c>
      <c r="W1156" s="100">
        <v>0.5</v>
      </c>
      <c r="X1156" s="44" t="str">
        <f>IFERROR(
    IF(ISNUMBER(MATCH(TRIM(CLEAN(SUBSTITUTE(SUBSTITUTE(Y1156, CHAR(13), ""), CHAR(10), " "))), sizeList!A:A, 0)),
        INDEX(sizeList!B:B, MATCH(TRIM(CLEAN(SUBSTITUTE(SUBSTITUTE(Y1156, CHAR(13), ""), CHAR(10), " "))), sizeList!A:A, 0)),
        IF(ISNUMBER(MATCH(Y1156, sizeList!A:A, 0)),
            INDEX(sizeList!B:B, MATCH(Y1156, sizeList!A:A, 0)),
            IF(ISNUMBER(MATCH(TRIM(CLEAN(SUBSTITUTE(SUBSTITUTE(Y1156, CHAR(13), ""), CHAR(10), " "))), sizeList!B:B, 0)),
                INDEX(sizeList!B:B, MATCH(TRIM(CLEAN(SUBSTITUTE(SUBSTITUTE(Y1156, CHAR(13), ""), CHAR(10), " "))), sizeList!B:B, 0)),
                IF(ISNUMBER(MATCH(Y1156, sizeList!B:B, 0)),
                    INDEX(sizeList!B:B, MATCH(Y1156, sizeList!B:B, 0)),
                    "")
            )
        )
    ),
    ""
)</f>
        <v>XL</v>
      </c>
      <c r="Y1156" s="44" t="s">
        <v>528</v>
      </c>
      <c r="Z1156" s="44" t="s">
        <v>2604</v>
      </c>
      <c r="AA1156" s="117" t="str">
        <f t="shared" si="151"/>
        <v>BLACK</v>
      </c>
      <c r="AB1156" s="7" t="str">
        <f>IF(AA1156="", "", IFERROR(VLOOKUP(AA1156, colorList!A:B,2,FALSE),""))</f>
        <v>fekete</v>
      </c>
      <c r="AC1156" s="7" t="str">
        <f>IF(Z1156="", "", IFERROR(VLOOKUP(Z1156, colorList!A:B,2,FALSE),""))</f>
        <v>fekete</v>
      </c>
      <c r="AD1156" s="7"/>
    </row>
    <row r="1157" spans="1:30" ht="60" customHeight="1" x14ac:dyDescent="0.25">
      <c r="A1157" s="53" t="s">
        <v>964</v>
      </c>
      <c r="B1157" s="7" t="str" cm="1">
        <f t="array" ref="B1157">ProcessN2(S1157,A1157,C1157)</f>
        <v>ZA2137_BN</v>
      </c>
      <c r="C1157" s="7" t="s">
        <v>1344</v>
      </c>
      <c r="D1157" s="52" t="str">
        <f t="shared" si="144"/>
        <v>Zandoná Pro Air bokavédő</v>
      </c>
      <c r="E1157" s="52" t="s">
        <v>2855</v>
      </c>
      <c r="F1157" s="52" t="str">
        <f t="shared" si="145"/>
        <v>PRO AIR JUNIOR FETLOCK</v>
      </c>
      <c r="G1157" s="52" t="s">
        <v>2980</v>
      </c>
      <c r="H1157" s="116" t="str">
        <f t="shared" si="146"/>
        <v>Zandonà</v>
      </c>
      <c r="I1157" s="35" t="s">
        <v>3006</v>
      </c>
      <c r="J1157" s="53" t="str">
        <f t="shared" si="147"/>
        <v>Lófelszerelés</v>
      </c>
      <c r="K1157" s="53" t="s">
        <v>3007</v>
      </c>
      <c r="L1157" s="35" t="str">
        <f t="shared" si="148"/>
        <v>Láb- és patavédő</v>
      </c>
      <c r="M1157" s="35" t="s">
        <v>3020</v>
      </c>
      <c r="N1157" s="35" t="str">
        <f t="shared" si="149"/>
        <v>Bokavédő</v>
      </c>
      <c r="O1157" s="35" t="s">
        <v>3022</v>
      </c>
      <c r="P1157" s="88" t="str">
        <f t="shared" si="150"/>
        <v/>
      </c>
      <c r="Q1157" s="88"/>
      <c r="R1157" s="50" t="s">
        <v>3206</v>
      </c>
      <c r="S1157" s="35" t="s">
        <v>2482</v>
      </c>
      <c r="T1157" s="34">
        <v>0</v>
      </c>
      <c r="U1157" s="35">
        <v>69.900000000000006</v>
      </c>
      <c r="V1157" s="1" t="s">
        <v>2603</v>
      </c>
      <c r="W1157" s="100">
        <v>0.5</v>
      </c>
      <c r="X1157" s="35" t="str">
        <f>IFERROR(
    IF(ISNUMBER(MATCH(TRIM(CLEAN(SUBSTITUTE(SUBSTITUTE(Y1157, CHAR(13), ""), CHAR(10), " "))), sizeList!A:A, 0)),
        INDEX(sizeList!B:B, MATCH(TRIM(CLEAN(SUBSTITUTE(SUBSTITUTE(Y1157, CHAR(13), ""), CHAR(10), " "))), sizeList!A:A, 0)),
        IF(ISNUMBER(MATCH(Y1157, sizeList!A:A, 0)),
            INDEX(sizeList!B:B, MATCH(Y1157, sizeList!A:A, 0)),
            IF(ISNUMBER(MATCH(TRIM(CLEAN(SUBSTITUTE(SUBSTITUTE(Y1157, CHAR(13), ""), CHAR(10), " "))), sizeList!B:B, 0)),
                INDEX(sizeList!B:B, MATCH(TRIM(CLEAN(SUBSTITUTE(SUBSTITUTE(Y1157, CHAR(13), ""), CHAR(10), " "))), sizeList!B:B, 0)),
                IF(ISNUMBER(MATCH(Y1157, sizeList!B:B, 0)),
                    INDEX(sizeList!B:B, MATCH(Y1157, sizeList!B:B, 0)),
                    "")
            )
        )
    ),
    ""
)</f>
        <v>S</v>
      </c>
      <c r="Y1157" s="35" t="s">
        <v>525</v>
      </c>
      <c r="Z1157" s="35" t="s">
        <v>2609</v>
      </c>
      <c r="AA1157" s="117" t="str">
        <f t="shared" si="151"/>
        <v>BROWN</v>
      </c>
      <c r="AB1157" s="7" t="str">
        <f>IF(AA1157="", "", IFERROR(VLOOKUP(AA1157, colorList!A:B,2,FALSE),""))</f>
        <v>barna</v>
      </c>
      <c r="AC1157" s="7" t="str">
        <f>IF(Z1157="", "", IFERROR(VLOOKUP(Z1157, colorList!A:B,2,FALSE),""))</f>
        <v>barna</v>
      </c>
      <c r="AD1157" s="7"/>
    </row>
    <row r="1158" spans="1:30" ht="60" customHeight="1" x14ac:dyDescent="0.25">
      <c r="A1158" s="53" t="s">
        <v>964</v>
      </c>
      <c r="B1158" s="7" t="str" cm="1">
        <f t="array" ref="B1158">ProcessN2(S1158,A1158,C1158)</f>
        <v>ZA2137_BN</v>
      </c>
      <c r="C1158" s="7" t="s">
        <v>1345</v>
      </c>
      <c r="D1158" s="52" t="str">
        <f t="shared" si="144"/>
        <v>Zandoná Pro Air bokavédő</v>
      </c>
      <c r="E1158" s="52" t="s">
        <v>2855</v>
      </c>
      <c r="F1158" s="52" t="str">
        <f t="shared" si="145"/>
        <v>PRO AIR JUNIOR FETLOCK</v>
      </c>
      <c r="G1158" s="52" t="s">
        <v>2980</v>
      </c>
      <c r="H1158" s="116" t="str">
        <f t="shared" si="146"/>
        <v>Zandonà</v>
      </c>
      <c r="I1158" s="35" t="s">
        <v>3006</v>
      </c>
      <c r="J1158" s="53" t="str">
        <f t="shared" si="147"/>
        <v>Lófelszerelés</v>
      </c>
      <c r="K1158" s="53" t="s">
        <v>3007</v>
      </c>
      <c r="L1158" s="35" t="str">
        <f t="shared" si="148"/>
        <v>Láb- és patavédő</v>
      </c>
      <c r="M1158" s="35" t="s">
        <v>3020</v>
      </c>
      <c r="N1158" s="35" t="str">
        <f t="shared" si="149"/>
        <v>Bokavédő</v>
      </c>
      <c r="O1158" s="35" t="s">
        <v>3022</v>
      </c>
      <c r="P1158" s="88" t="str">
        <f t="shared" si="150"/>
        <v/>
      </c>
      <c r="Q1158" s="88"/>
      <c r="R1158" s="50" t="s">
        <v>3206</v>
      </c>
      <c r="S1158" s="35" t="s">
        <v>2483</v>
      </c>
      <c r="T1158" s="34">
        <v>0</v>
      </c>
      <c r="U1158" s="35">
        <v>69.900000000000006</v>
      </c>
      <c r="V1158" s="1" t="s">
        <v>2603</v>
      </c>
      <c r="W1158" s="100">
        <v>0.5</v>
      </c>
      <c r="X1158" s="35" t="str">
        <f>IFERROR(
    IF(ISNUMBER(MATCH(TRIM(CLEAN(SUBSTITUTE(SUBSTITUTE(Y1158, CHAR(13), ""), CHAR(10), " "))), sizeList!A:A, 0)),
        INDEX(sizeList!B:B, MATCH(TRIM(CLEAN(SUBSTITUTE(SUBSTITUTE(Y1158, CHAR(13), ""), CHAR(10), " "))), sizeList!A:A, 0)),
        IF(ISNUMBER(MATCH(Y1158, sizeList!A:A, 0)),
            INDEX(sizeList!B:B, MATCH(Y1158, sizeList!A:A, 0)),
            IF(ISNUMBER(MATCH(TRIM(CLEAN(SUBSTITUTE(SUBSTITUTE(Y1158, CHAR(13), ""), CHAR(10), " "))), sizeList!B:B, 0)),
                INDEX(sizeList!B:B, MATCH(TRIM(CLEAN(SUBSTITUTE(SUBSTITUTE(Y1158, CHAR(13), ""), CHAR(10), " "))), sizeList!B:B, 0)),
                IF(ISNUMBER(MATCH(Y1158, sizeList!B:B, 0)),
                    INDEX(sizeList!B:B, MATCH(Y1158, sizeList!B:B, 0)),
                    "")
            )
        )
    ),
    ""
)</f>
        <v>M</v>
      </c>
      <c r="Y1158" s="35" t="s">
        <v>526</v>
      </c>
      <c r="Z1158" s="35" t="s">
        <v>2609</v>
      </c>
      <c r="AA1158" s="117" t="str">
        <f t="shared" si="151"/>
        <v>BROWN</v>
      </c>
      <c r="AB1158" s="7" t="str">
        <f>IF(AA1158="", "", IFERROR(VLOOKUP(AA1158, colorList!A:B,2,FALSE),""))</f>
        <v>barna</v>
      </c>
      <c r="AC1158" s="7" t="str">
        <f>IF(Z1158="", "", IFERROR(VLOOKUP(Z1158, colorList!A:B,2,FALSE),""))</f>
        <v>barna</v>
      </c>
      <c r="AD1158" s="7"/>
    </row>
    <row r="1159" spans="1:30" ht="60" customHeight="1" x14ac:dyDescent="0.25">
      <c r="A1159" s="53" t="s">
        <v>964</v>
      </c>
      <c r="B1159" s="7" t="str" cm="1">
        <f t="array" ref="B1159">ProcessN2(S1159,A1159,C1159)</f>
        <v>ZA2137_BN</v>
      </c>
      <c r="C1159" s="7" t="s">
        <v>1346</v>
      </c>
      <c r="D1159" s="52" t="str">
        <f t="shared" si="144"/>
        <v>Zandoná Pro Air bokavédő</v>
      </c>
      <c r="E1159" s="52" t="s">
        <v>2855</v>
      </c>
      <c r="F1159" s="52" t="str">
        <f t="shared" si="145"/>
        <v>PRO AIR JUNIOR FETLOCK</v>
      </c>
      <c r="G1159" s="52" t="s">
        <v>2980</v>
      </c>
      <c r="H1159" s="116" t="str">
        <f t="shared" si="146"/>
        <v>Zandonà</v>
      </c>
      <c r="I1159" s="35" t="s">
        <v>3006</v>
      </c>
      <c r="J1159" s="53" t="str">
        <f t="shared" si="147"/>
        <v>Lófelszerelés</v>
      </c>
      <c r="K1159" s="53" t="s">
        <v>3007</v>
      </c>
      <c r="L1159" s="35" t="str">
        <f t="shared" si="148"/>
        <v>Láb- és patavédő</v>
      </c>
      <c r="M1159" s="35" t="s">
        <v>3020</v>
      </c>
      <c r="N1159" s="35" t="str">
        <f t="shared" si="149"/>
        <v>Bokavédő</v>
      </c>
      <c r="O1159" s="35" t="s">
        <v>3022</v>
      </c>
      <c r="P1159" s="88" t="str">
        <f t="shared" si="150"/>
        <v/>
      </c>
      <c r="Q1159" s="88"/>
      <c r="R1159" s="50" t="s">
        <v>3206</v>
      </c>
      <c r="S1159" s="35" t="s">
        <v>2484</v>
      </c>
      <c r="T1159" s="34">
        <v>0</v>
      </c>
      <c r="U1159" s="35">
        <v>69.900000000000006</v>
      </c>
      <c r="V1159" s="1" t="s">
        <v>2603</v>
      </c>
      <c r="W1159" s="100">
        <v>0.5</v>
      </c>
      <c r="X1159" s="35" t="str">
        <f>IFERROR(
    IF(ISNUMBER(MATCH(TRIM(CLEAN(SUBSTITUTE(SUBSTITUTE(Y1159, CHAR(13), ""), CHAR(10), " "))), sizeList!A:A, 0)),
        INDEX(sizeList!B:B, MATCH(TRIM(CLEAN(SUBSTITUTE(SUBSTITUTE(Y1159, CHAR(13), ""), CHAR(10), " "))), sizeList!A:A, 0)),
        IF(ISNUMBER(MATCH(Y1159, sizeList!A:A, 0)),
            INDEX(sizeList!B:B, MATCH(Y1159, sizeList!A:A, 0)),
            IF(ISNUMBER(MATCH(TRIM(CLEAN(SUBSTITUTE(SUBSTITUTE(Y1159, CHAR(13), ""), CHAR(10), " "))), sizeList!B:B, 0)),
                INDEX(sizeList!B:B, MATCH(TRIM(CLEAN(SUBSTITUTE(SUBSTITUTE(Y1159, CHAR(13), ""), CHAR(10), " "))), sizeList!B:B, 0)),
                IF(ISNUMBER(MATCH(Y1159, sizeList!B:B, 0)),
                    INDEX(sizeList!B:B, MATCH(Y1159, sizeList!B:B, 0)),
                    "")
            )
        )
    ),
    ""
)</f>
        <v>L</v>
      </c>
      <c r="Y1159" s="35" t="s">
        <v>527</v>
      </c>
      <c r="Z1159" s="35" t="s">
        <v>2609</v>
      </c>
      <c r="AA1159" s="117" t="str">
        <f t="shared" si="151"/>
        <v>BROWN</v>
      </c>
      <c r="AB1159" s="7" t="str">
        <f>IF(AA1159="", "", IFERROR(VLOOKUP(AA1159, colorList!A:B,2,FALSE),""))</f>
        <v>barna</v>
      </c>
      <c r="AC1159" s="7" t="str">
        <f>IF(Z1159="", "", IFERROR(VLOOKUP(Z1159, colorList!A:B,2,FALSE),""))</f>
        <v>barna</v>
      </c>
      <c r="AD1159" s="7"/>
    </row>
    <row r="1160" spans="1:30" ht="60" customHeight="1" x14ac:dyDescent="0.25">
      <c r="A1160" s="53" t="s">
        <v>964</v>
      </c>
      <c r="B1160" s="7" t="str" cm="1">
        <f t="array" ref="B1160">ProcessN2(S1160,A1160,C1160)</f>
        <v>ZA2137_BN</v>
      </c>
      <c r="C1160" s="7" t="s">
        <v>1348</v>
      </c>
      <c r="D1160" s="52" t="str">
        <f t="shared" si="144"/>
        <v>Zandoná Pro Air bokavédő</v>
      </c>
      <c r="E1160" s="52" t="s">
        <v>2855</v>
      </c>
      <c r="F1160" s="52" t="str">
        <f t="shared" si="145"/>
        <v>PRO AIR JUNIOR FETLOCK</v>
      </c>
      <c r="G1160" s="52" t="s">
        <v>2980</v>
      </c>
      <c r="H1160" s="116" t="str">
        <f t="shared" si="146"/>
        <v>Zandonà</v>
      </c>
      <c r="I1160" s="35" t="s">
        <v>3006</v>
      </c>
      <c r="J1160" s="53" t="str">
        <f t="shared" si="147"/>
        <v>Lófelszerelés</v>
      </c>
      <c r="K1160" s="53" t="s">
        <v>3007</v>
      </c>
      <c r="L1160" s="35" t="str">
        <f t="shared" si="148"/>
        <v>Láb- és patavédő</v>
      </c>
      <c r="M1160" s="35" t="s">
        <v>3020</v>
      </c>
      <c r="N1160" s="35" t="str">
        <f t="shared" si="149"/>
        <v>Bokavédő</v>
      </c>
      <c r="O1160" s="35" t="s">
        <v>3022</v>
      </c>
      <c r="P1160" s="88" t="str">
        <f t="shared" si="150"/>
        <v/>
      </c>
      <c r="Q1160" s="88"/>
      <c r="R1160" s="50" t="s">
        <v>3206</v>
      </c>
      <c r="S1160" s="35" t="s">
        <v>2485</v>
      </c>
      <c r="T1160" s="34">
        <v>0</v>
      </c>
      <c r="U1160" s="35">
        <v>69.900000000000006</v>
      </c>
      <c r="V1160" s="1" t="s">
        <v>2603</v>
      </c>
      <c r="W1160" s="100">
        <v>0.5</v>
      </c>
      <c r="X1160" s="35" t="str">
        <f>IFERROR(
    IF(ISNUMBER(MATCH(TRIM(CLEAN(SUBSTITUTE(SUBSTITUTE(Y1160, CHAR(13), ""), CHAR(10), " "))), sizeList!A:A, 0)),
        INDEX(sizeList!B:B, MATCH(TRIM(CLEAN(SUBSTITUTE(SUBSTITUTE(Y1160, CHAR(13), ""), CHAR(10), " "))), sizeList!A:A, 0)),
        IF(ISNUMBER(MATCH(Y1160, sizeList!A:A, 0)),
            INDEX(sizeList!B:B, MATCH(Y1160, sizeList!A:A, 0)),
            IF(ISNUMBER(MATCH(TRIM(CLEAN(SUBSTITUTE(SUBSTITUTE(Y1160, CHAR(13), ""), CHAR(10), " "))), sizeList!B:B, 0)),
                INDEX(sizeList!B:B, MATCH(TRIM(CLEAN(SUBSTITUTE(SUBSTITUTE(Y1160, CHAR(13), ""), CHAR(10), " "))), sizeList!B:B, 0)),
                IF(ISNUMBER(MATCH(Y1160, sizeList!B:B, 0)),
                    INDEX(sizeList!B:B, MATCH(Y1160, sizeList!B:B, 0)),
                    "")
            )
        )
    ),
    ""
)</f>
        <v>XL</v>
      </c>
      <c r="Y1160" s="35" t="s">
        <v>528</v>
      </c>
      <c r="Z1160" s="35" t="s">
        <v>2609</v>
      </c>
      <c r="AA1160" s="117" t="str">
        <f t="shared" si="151"/>
        <v>BROWN</v>
      </c>
      <c r="AB1160" s="7" t="str">
        <f>IF(AA1160="", "", IFERROR(VLOOKUP(AA1160, colorList!A:B,2,FALSE),""))</f>
        <v>barna</v>
      </c>
      <c r="AC1160" s="7" t="str">
        <f>IF(Z1160="", "", IFERROR(VLOOKUP(Z1160, colorList!A:B,2,FALSE),""))</f>
        <v>barna</v>
      </c>
      <c r="AD1160" s="7"/>
    </row>
    <row r="1161" spans="1:30" ht="60" customHeight="1" x14ac:dyDescent="0.25">
      <c r="A1161" s="53" t="s">
        <v>964</v>
      </c>
      <c r="B1161" s="7" t="str" cm="1">
        <f t="array" ref="B1161">ProcessN2(S1161,A1161,C1161)</f>
        <v>ZA2137_WH</v>
      </c>
      <c r="C1161" s="7" t="s">
        <v>1220</v>
      </c>
      <c r="D1161" s="52" t="str">
        <f t="shared" si="144"/>
        <v>Zandoná Pro Air bokavédő</v>
      </c>
      <c r="E1161" s="52" t="s">
        <v>2855</v>
      </c>
      <c r="F1161" s="52" t="str">
        <f t="shared" si="145"/>
        <v>PRO AIR JUNIOR FETLOCK</v>
      </c>
      <c r="G1161" s="52" t="s">
        <v>2980</v>
      </c>
      <c r="H1161" s="116" t="str">
        <f t="shared" si="146"/>
        <v>Zandonà</v>
      </c>
      <c r="I1161" s="35" t="s">
        <v>3006</v>
      </c>
      <c r="J1161" s="53" t="str">
        <f t="shared" si="147"/>
        <v>Lófelszerelés</v>
      </c>
      <c r="K1161" s="53" t="s">
        <v>3007</v>
      </c>
      <c r="L1161" s="35" t="str">
        <f t="shared" si="148"/>
        <v>Láb- és patavédő</v>
      </c>
      <c r="M1161" s="35" t="s">
        <v>3020</v>
      </c>
      <c r="N1161" s="35" t="str">
        <f t="shared" si="149"/>
        <v>Bokavédő</v>
      </c>
      <c r="O1161" s="35" t="s">
        <v>3022</v>
      </c>
      <c r="P1161" s="88" t="str">
        <f t="shared" si="150"/>
        <v/>
      </c>
      <c r="Q1161" s="88"/>
      <c r="R1161" s="50" t="s">
        <v>3206</v>
      </c>
      <c r="S1161" s="35" t="s">
        <v>2486</v>
      </c>
      <c r="T1161" s="34">
        <v>0</v>
      </c>
      <c r="U1161" s="35">
        <v>69.900000000000006</v>
      </c>
      <c r="V1161" s="1" t="s">
        <v>2603</v>
      </c>
      <c r="W1161" s="100">
        <v>0.5</v>
      </c>
      <c r="X1161" s="35" t="str">
        <f>IFERROR(
    IF(ISNUMBER(MATCH(TRIM(CLEAN(SUBSTITUTE(SUBSTITUTE(Y1161, CHAR(13), ""), CHAR(10), " "))), sizeList!A:A, 0)),
        INDEX(sizeList!B:B, MATCH(TRIM(CLEAN(SUBSTITUTE(SUBSTITUTE(Y1161, CHAR(13), ""), CHAR(10), " "))), sizeList!A:A, 0)),
        IF(ISNUMBER(MATCH(Y1161, sizeList!A:A, 0)),
            INDEX(sizeList!B:B, MATCH(Y1161, sizeList!A:A, 0)),
            IF(ISNUMBER(MATCH(TRIM(CLEAN(SUBSTITUTE(SUBSTITUTE(Y1161, CHAR(13), ""), CHAR(10), " "))), sizeList!B:B, 0)),
                INDEX(sizeList!B:B, MATCH(TRIM(CLEAN(SUBSTITUTE(SUBSTITUTE(Y1161, CHAR(13), ""), CHAR(10), " "))), sizeList!B:B, 0)),
                IF(ISNUMBER(MATCH(Y1161, sizeList!B:B, 0)),
                    INDEX(sizeList!B:B, MATCH(Y1161, sizeList!B:B, 0)),
                    "")
            )
        )
    ),
    ""
)</f>
        <v>S</v>
      </c>
      <c r="Y1161" s="35" t="s">
        <v>525</v>
      </c>
      <c r="Z1161" s="35" t="s">
        <v>2606</v>
      </c>
      <c r="AA1161" s="117" t="str">
        <f t="shared" si="151"/>
        <v>WHITE</v>
      </c>
      <c r="AB1161" s="7" t="str">
        <f>IF(AA1161="", "", IFERROR(VLOOKUP(AA1161, colorList!A:B,2,FALSE),""))</f>
        <v>fehér</v>
      </c>
      <c r="AC1161" s="7" t="str">
        <f>IF(Z1161="", "", IFERROR(VLOOKUP(Z1161, colorList!A:B,2,FALSE),""))</f>
        <v>fehér</v>
      </c>
      <c r="AD1161" s="7"/>
    </row>
    <row r="1162" spans="1:30" ht="60" customHeight="1" x14ac:dyDescent="0.25">
      <c r="A1162" s="53" t="s">
        <v>964</v>
      </c>
      <c r="B1162" s="7" t="str" cm="1">
        <f t="array" ref="B1162">ProcessN2(S1162,A1162,C1162)</f>
        <v>ZA2137_WH</v>
      </c>
      <c r="C1162" s="7" t="s">
        <v>1221</v>
      </c>
      <c r="D1162" s="52" t="str">
        <f t="shared" si="144"/>
        <v>Zandoná Pro Air bokavédő</v>
      </c>
      <c r="E1162" s="52" t="s">
        <v>2855</v>
      </c>
      <c r="F1162" s="52" t="str">
        <f t="shared" si="145"/>
        <v>PRO AIR JUNIOR FETLOCK</v>
      </c>
      <c r="G1162" s="52" t="s">
        <v>2980</v>
      </c>
      <c r="H1162" s="116" t="str">
        <f t="shared" si="146"/>
        <v>Zandonà</v>
      </c>
      <c r="I1162" s="35" t="s">
        <v>3006</v>
      </c>
      <c r="J1162" s="53" t="str">
        <f t="shared" si="147"/>
        <v>Lófelszerelés</v>
      </c>
      <c r="K1162" s="53" t="s">
        <v>3007</v>
      </c>
      <c r="L1162" s="35" t="str">
        <f t="shared" si="148"/>
        <v>Láb- és patavédő</v>
      </c>
      <c r="M1162" s="35" t="s">
        <v>3020</v>
      </c>
      <c r="N1162" s="35" t="str">
        <f t="shared" si="149"/>
        <v>Bokavédő</v>
      </c>
      <c r="O1162" s="35" t="s">
        <v>3022</v>
      </c>
      <c r="P1162" s="88" t="str">
        <f t="shared" si="150"/>
        <v/>
      </c>
      <c r="Q1162" s="88"/>
      <c r="R1162" s="50" t="s">
        <v>3206</v>
      </c>
      <c r="S1162" s="35" t="s">
        <v>2487</v>
      </c>
      <c r="T1162" s="34">
        <v>0</v>
      </c>
      <c r="U1162" s="35">
        <v>69.900000000000006</v>
      </c>
      <c r="V1162" s="1" t="s">
        <v>2603</v>
      </c>
      <c r="W1162" s="100">
        <v>0.5</v>
      </c>
      <c r="X1162" s="35" t="str">
        <f>IFERROR(
    IF(ISNUMBER(MATCH(TRIM(CLEAN(SUBSTITUTE(SUBSTITUTE(Y1162, CHAR(13), ""), CHAR(10), " "))), sizeList!A:A, 0)),
        INDEX(sizeList!B:B, MATCH(TRIM(CLEAN(SUBSTITUTE(SUBSTITUTE(Y1162, CHAR(13), ""), CHAR(10), " "))), sizeList!A:A, 0)),
        IF(ISNUMBER(MATCH(Y1162, sizeList!A:A, 0)),
            INDEX(sizeList!B:B, MATCH(Y1162, sizeList!A:A, 0)),
            IF(ISNUMBER(MATCH(TRIM(CLEAN(SUBSTITUTE(SUBSTITUTE(Y1162, CHAR(13), ""), CHAR(10), " "))), sizeList!B:B, 0)),
                INDEX(sizeList!B:B, MATCH(TRIM(CLEAN(SUBSTITUTE(SUBSTITUTE(Y1162, CHAR(13), ""), CHAR(10), " "))), sizeList!B:B, 0)),
                IF(ISNUMBER(MATCH(Y1162, sizeList!B:B, 0)),
                    INDEX(sizeList!B:B, MATCH(Y1162, sizeList!B:B, 0)),
                    "")
            )
        )
    ),
    ""
)</f>
        <v>M</v>
      </c>
      <c r="Y1162" s="35" t="s">
        <v>526</v>
      </c>
      <c r="Z1162" s="35" t="s">
        <v>2606</v>
      </c>
      <c r="AA1162" s="117" t="str">
        <f t="shared" si="151"/>
        <v>WHITE</v>
      </c>
      <c r="AB1162" s="7" t="str">
        <f>IF(AA1162="", "", IFERROR(VLOOKUP(AA1162, colorList!A:B,2,FALSE),""))</f>
        <v>fehér</v>
      </c>
      <c r="AC1162" s="7" t="str">
        <f>IF(Z1162="", "", IFERROR(VLOOKUP(Z1162, colorList!A:B,2,FALSE),""))</f>
        <v>fehér</v>
      </c>
      <c r="AD1162" s="7"/>
    </row>
    <row r="1163" spans="1:30" ht="60" customHeight="1" x14ac:dyDescent="0.25">
      <c r="A1163" s="53" t="s">
        <v>964</v>
      </c>
      <c r="B1163" s="7" t="str" cm="1">
        <f t="array" ref="B1163">ProcessN2(S1163,A1163,C1163)</f>
        <v>ZA2137_WH</v>
      </c>
      <c r="C1163" s="7" t="s">
        <v>1222</v>
      </c>
      <c r="D1163" s="52" t="str">
        <f t="shared" si="144"/>
        <v>Zandoná Pro Air bokavédő</v>
      </c>
      <c r="E1163" s="52" t="s">
        <v>2855</v>
      </c>
      <c r="F1163" s="52" t="str">
        <f t="shared" si="145"/>
        <v>PRO AIR JUNIOR FETLOCK</v>
      </c>
      <c r="G1163" s="52" t="s">
        <v>2980</v>
      </c>
      <c r="H1163" s="116" t="str">
        <f t="shared" si="146"/>
        <v>Zandonà</v>
      </c>
      <c r="I1163" s="35" t="s">
        <v>3006</v>
      </c>
      <c r="J1163" s="53" t="str">
        <f t="shared" si="147"/>
        <v>Lófelszerelés</v>
      </c>
      <c r="K1163" s="53" t="s">
        <v>3007</v>
      </c>
      <c r="L1163" s="35" t="str">
        <f t="shared" si="148"/>
        <v>Láb- és patavédő</v>
      </c>
      <c r="M1163" s="35" t="s">
        <v>3020</v>
      </c>
      <c r="N1163" s="35" t="str">
        <f t="shared" si="149"/>
        <v>Bokavédő</v>
      </c>
      <c r="O1163" s="35" t="s">
        <v>3022</v>
      </c>
      <c r="P1163" s="88" t="str">
        <f t="shared" si="150"/>
        <v/>
      </c>
      <c r="Q1163" s="88"/>
      <c r="R1163" s="50" t="s">
        <v>3206</v>
      </c>
      <c r="S1163" s="35" t="s">
        <v>2488</v>
      </c>
      <c r="T1163" s="34">
        <v>0</v>
      </c>
      <c r="U1163" s="35">
        <v>69.900000000000006</v>
      </c>
      <c r="V1163" s="1" t="s">
        <v>2603</v>
      </c>
      <c r="W1163" s="100">
        <v>0.5</v>
      </c>
      <c r="X1163" s="35" t="str">
        <f>IFERROR(
    IF(ISNUMBER(MATCH(TRIM(CLEAN(SUBSTITUTE(SUBSTITUTE(Y1163, CHAR(13), ""), CHAR(10), " "))), sizeList!A:A, 0)),
        INDEX(sizeList!B:B, MATCH(TRIM(CLEAN(SUBSTITUTE(SUBSTITUTE(Y1163, CHAR(13), ""), CHAR(10), " "))), sizeList!A:A, 0)),
        IF(ISNUMBER(MATCH(Y1163, sizeList!A:A, 0)),
            INDEX(sizeList!B:B, MATCH(Y1163, sizeList!A:A, 0)),
            IF(ISNUMBER(MATCH(TRIM(CLEAN(SUBSTITUTE(SUBSTITUTE(Y1163, CHAR(13), ""), CHAR(10), " "))), sizeList!B:B, 0)),
                INDEX(sizeList!B:B, MATCH(TRIM(CLEAN(SUBSTITUTE(SUBSTITUTE(Y1163, CHAR(13), ""), CHAR(10), " "))), sizeList!B:B, 0)),
                IF(ISNUMBER(MATCH(Y1163, sizeList!B:B, 0)),
                    INDEX(sizeList!B:B, MATCH(Y1163, sizeList!B:B, 0)),
                    "")
            )
        )
    ),
    ""
)</f>
        <v>L</v>
      </c>
      <c r="Y1163" s="35" t="s">
        <v>527</v>
      </c>
      <c r="Z1163" s="35" t="s">
        <v>2606</v>
      </c>
      <c r="AA1163" s="117" t="str">
        <f t="shared" si="151"/>
        <v>WHITE</v>
      </c>
      <c r="AB1163" s="7" t="str">
        <f>IF(AA1163="", "", IFERROR(VLOOKUP(AA1163, colorList!A:B,2,FALSE),""))</f>
        <v>fehér</v>
      </c>
      <c r="AC1163" s="7" t="str">
        <f>IF(Z1163="", "", IFERROR(VLOOKUP(Z1163, colorList!A:B,2,FALSE),""))</f>
        <v>fehér</v>
      </c>
      <c r="AD1163" s="7"/>
    </row>
    <row r="1164" spans="1:30" ht="60" customHeight="1" x14ac:dyDescent="0.25">
      <c r="A1164" s="53" t="s">
        <v>964</v>
      </c>
      <c r="B1164" s="7" t="str" cm="1">
        <f t="array" ref="B1164">ProcessN2(S1164,A1164,C1164)</f>
        <v>ZA2137_WH</v>
      </c>
      <c r="C1164" s="7" t="s">
        <v>1223</v>
      </c>
      <c r="D1164" s="52" t="str">
        <f t="shared" si="144"/>
        <v>Zandoná Pro Air bokavédő</v>
      </c>
      <c r="E1164" s="52" t="s">
        <v>2855</v>
      </c>
      <c r="F1164" s="52" t="str">
        <f t="shared" si="145"/>
        <v>PRO AIR JUNIOR FETLOCK</v>
      </c>
      <c r="G1164" s="52" t="s">
        <v>2980</v>
      </c>
      <c r="H1164" s="116" t="str">
        <f t="shared" si="146"/>
        <v>Zandonà</v>
      </c>
      <c r="I1164" s="35" t="s">
        <v>3006</v>
      </c>
      <c r="J1164" s="53" t="str">
        <f t="shared" si="147"/>
        <v>Lófelszerelés</v>
      </c>
      <c r="K1164" s="53" t="s">
        <v>3007</v>
      </c>
      <c r="L1164" s="35" t="str">
        <f t="shared" si="148"/>
        <v>Láb- és patavédő</v>
      </c>
      <c r="M1164" s="35" t="s">
        <v>3020</v>
      </c>
      <c r="N1164" s="35" t="str">
        <f t="shared" si="149"/>
        <v>Bokavédő</v>
      </c>
      <c r="O1164" s="35" t="s">
        <v>3022</v>
      </c>
      <c r="P1164" s="88" t="str">
        <f t="shared" si="150"/>
        <v/>
      </c>
      <c r="Q1164" s="88"/>
      <c r="R1164" s="50" t="s">
        <v>3206</v>
      </c>
      <c r="S1164" s="35" t="s">
        <v>2489</v>
      </c>
      <c r="T1164" s="34">
        <v>0</v>
      </c>
      <c r="U1164" s="35">
        <v>69.900000000000006</v>
      </c>
      <c r="V1164" s="1" t="s">
        <v>2603</v>
      </c>
      <c r="W1164" s="100">
        <v>0.5</v>
      </c>
      <c r="X1164" s="35" t="str">
        <f>IFERROR(
    IF(ISNUMBER(MATCH(TRIM(CLEAN(SUBSTITUTE(SUBSTITUTE(Y1164, CHAR(13), ""), CHAR(10), " "))), sizeList!A:A, 0)),
        INDEX(sizeList!B:B, MATCH(TRIM(CLEAN(SUBSTITUTE(SUBSTITUTE(Y1164, CHAR(13), ""), CHAR(10), " "))), sizeList!A:A, 0)),
        IF(ISNUMBER(MATCH(Y1164, sizeList!A:A, 0)),
            INDEX(sizeList!B:B, MATCH(Y1164, sizeList!A:A, 0)),
            IF(ISNUMBER(MATCH(TRIM(CLEAN(SUBSTITUTE(SUBSTITUTE(Y1164, CHAR(13), ""), CHAR(10), " "))), sizeList!B:B, 0)),
                INDEX(sizeList!B:B, MATCH(TRIM(CLEAN(SUBSTITUTE(SUBSTITUTE(Y1164, CHAR(13), ""), CHAR(10), " "))), sizeList!B:B, 0)),
                IF(ISNUMBER(MATCH(Y1164, sizeList!B:B, 0)),
                    INDEX(sizeList!B:B, MATCH(Y1164, sizeList!B:B, 0)),
                    "")
            )
        )
    ),
    ""
)</f>
        <v>XL</v>
      </c>
      <c r="Y1164" s="35" t="s">
        <v>528</v>
      </c>
      <c r="Z1164" s="35" t="s">
        <v>2606</v>
      </c>
      <c r="AA1164" s="117" t="str">
        <f t="shared" si="151"/>
        <v>WHITE</v>
      </c>
      <c r="AB1164" s="7" t="str">
        <f>IF(AA1164="", "", IFERROR(VLOOKUP(AA1164, colorList!A:B,2,FALSE),""))</f>
        <v>fehér</v>
      </c>
      <c r="AC1164" s="7" t="str">
        <f>IF(Z1164="", "", IFERROR(VLOOKUP(Z1164, colorList!A:B,2,FALSE),""))</f>
        <v>fehér</v>
      </c>
      <c r="AD1164" s="7"/>
    </row>
    <row r="1165" spans="1:30" ht="60" customHeight="1" x14ac:dyDescent="0.25">
      <c r="A1165" s="53" t="s">
        <v>965</v>
      </c>
      <c r="B1165" s="7" t="str" cm="1">
        <f t="array" ref="B1165">ProcessN2(S1165,A1165,C1165)</f>
        <v>ZA2145_BK</v>
      </c>
      <c r="C1165" s="7" t="s">
        <v>1213</v>
      </c>
      <c r="D1165" s="52" t="str">
        <f t="shared" si="144"/>
        <v>Zandoná Action bokavédő</v>
      </c>
      <c r="E1165" s="52" t="s">
        <v>2856</v>
      </c>
      <c r="F1165" s="52" t="str">
        <f t="shared" si="145"/>
        <v>ACTION FETLOCK</v>
      </c>
      <c r="G1165" s="52" t="s">
        <v>2981</v>
      </c>
      <c r="H1165" s="116" t="str">
        <f t="shared" si="146"/>
        <v>Zandonà</v>
      </c>
      <c r="I1165" s="35" t="s">
        <v>3006</v>
      </c>
      <c r="J1165" s="53" t="str">
        <f t="shared" si="147"/>
        <v>Lófelszerelés</v>
      </c>
      <c r="K1165" s="53" t="s">
        <v>3007</v>
      </c>
      <c r="L1165" s="35" t="str">
        <f t="shared" si="148"/>
        <v>Láb- és patavédő</v>
      </c>
      <c r="M1165" s="35" t="s">
        <v>3020</v>
      </c>
      <c r="N1165" s="35" t="str">
        <f t="shared" si="149"/>
        <v>Bokavédő</v>
      </c>
      <c r="O1165" s="35" t="s">
        <v>3022</v>
      </c>
      <c r="P1165" s="88" t="str">
        <f t="shared" si="150"/>
        <v/>
      </c>
      <c r="Q1165" s="88"/>
      <c r="R1165" s="63" t="s">
        <v>3207</v>
      </c>
      <c r="S1165" s="35" t="s">
        <v>2490</v>
      </c>
      <c r="T1165" s="34">
        <v>0</v>
      </c>
      <c r="U1165" s="35">
        <v>49.9</v>
      </c>
      <c r="V1165" s="1" t="s">
        <v>2603</v>
      </c>
      <c r="W1165" s="100">
        <v>0.5</v>
      </c>
      <c r="X1165" s="35" t="str">
        <f>IFERROR(
    IF(ISNUMBER(MATCH(TRIM(CLEAN(SUBSTITUTE(SUBSTITUTE(Y1165, CHAR(13), ""), CHAR(10), " "))), sizeList!A:A, 0)),
        INDEX(sizeList!B:B, MATCH(TRIM(CLEAN(SUBSTITUTE(SUBSTITUTE(Y1165, CHAR(13), ""), CHAR(10), " "))), sizeList!A:A, 0)),
        IF(ISNUMBER(MATCH(Y1165, sizeList!A:A, 0)),
            INDEX(sizeList!B:B, MATCH(Y1165, sizeList!A:A, 0)),
            IF(ISNUMBER(MATCH(TRIM(CLEAN(SUBSTITUTE(SUBSTITUTE(Y1165, CHAR(13), ""), CHAR(10), " "))), sizeList!B:B, 0)),
                INDEX(sizeList!B:B, MATCH(TRIM(CLEAN(SUBSTITUTE(SUBSTITUTE(Y1165, CHAR(13), ""), CHAR(10), " "))), sizeList!B:B, 0)),
                IF(ISNUMBER(MATCH(Y1165, sizeList!B:B, 0)),
                    INDEX(sizeList!B:B, MATCH(Y1165, sizeList!B:B, 0)),
                    "")
            )
        )
    ),
    ""
)</f>
        <v>M</v>
      </c>
      <c r="Y1165" s="35" t="s">
        <v>526</v>
      </c>
      <c r="Z1165" s="35" t="s">
        <v>2604</v>
      </c>
      <c r="AA1165" s="117" t="str">
        <f t="shared" si="151"/>
        <v>BLACK</v>
      </c>
      <c r="AB1165" s="7" t="str">
        <f>IF(AA1165="", "", IFERROR(VLOOKUP(AA1165, colorList!A:B,2,FALSE),""))</f>
        <v>fekete</v>
      </c>
      <c r="AC1165" s="7" t="str">
        <f>IF(Z1165="", "", IFERROR(VLOOKUP(Z1165, colorList!A:B,2,FALSE),""))</f>
        <v>fekete</v>
      </c>
      <c r="AD1165" s="7"/>
    </row>
    <row r="1166" spans="1:30" ht="60" customHeight="1" x14ac:dyDescent="0.25">
      <c r="A1166" s="53" t="s">
        <v>965</v>
      </c>
      <c r="B1166" s="7" t="str" cm="1">
        <f t="array" ref="B1166">ProcessN2(S1166,A1166,C1166)</f>
        <v>ZA2145_BK</v>
      </c>
      <c r="C1166" s="7" t="s">
        <v>1214</v>
      </c>
      <c r="D1166" s="52" t="str">
        <f t="shared" si="144"/>
        <v>Zandoná Action bokavédő</v>
      </c>
      <c r="E1166" s="52" t="s">
        <v>2856</v>
      </c>
      <c r="F1166" s="52" t="str">
        <f t="shared" si="145"/>
        <v>ACTION FETLOCK</v>
      </c>
      <c r="G1166" s="52" t="s">
        <v>2981</v>
      </c>
      <c r="H1166" s="116" t="str">
        <f t="shared" si="146"/>
        <v>Zandonà</v>
      </c>
      <c r="I1166" s="35" t="s">
        <v>3006</v>
      </c>
      <c r="J1166" s="53" t="str">
        <f t="shared" si="147"/>
        <v>Lófelszerelés</v>
      </c>
      <c r="K1166" s="53" t="s">
        <v>3007</v>
      </c>
      <c r="L1166" s="35" t="str">
        <f t="shared" si="148"/>
        <v>Láb- és patavédő</v>
      </c>
      <c r="M1166" s="35" t="s">
        <v>3020</v>
      </c>
      <c r="N1166" s="35" t="str">
        <f t="shared" si="149"/>
        <v>Bokavédő</v>
      </c>
      <c r="O1166" s="35" t="s">
        <v>3022</v>
      </c>
      <c r="P1166" s="88" t="str">
        <f t="shared" si="150"/>
        <v/>
      </c>
      <c r="Q1166" s="88"/>
      <c r="R1166" s="63" t="s">
        <v>3207</v>
      </c>
      <c r="S1166" s="35" t="s">
        <v>2491</v>
      </c>
      <c r="T1166" s="34">
        <v>0</v>
      </c>
      <c r="U1166" s="35">
        <v>49.9</v>
      </c>
      <c r="V1166" s="1" t="s">
        <v>2603</v>
      </c>
      <c r="W1166" s="100">
        <v>0.5</v>
      </c>
      <c r="X1166" s="35" t="str">
        <f>IFERROR(
    IF(ISNUMBER(MATCH(TRIM(CLEAN(SUBSTITUTE(SUBSTITUTE(Y1166, CHAR(13), ""), CHAR(10), " "))), sizeList!A:A, 0)),
        INDEX(sizeList!B:B, MATCH(TRIM(CLEAN(SUBSTITUTE(SUBSTITUTE(Y1166, CHAR(13), ""), CHAR(10), " "))), sizeList!A:A, 0)),
        IF(ISNUMBER(MATCH(Y1166, sizeList!A:A, 0)),
            INDEX(sizeList!B:B, MATCH(Y1166, sizeList!A:A, 0)),
            IF(ISNUMBER(MATCH(TRIM(CLEAN(SUBSTITUTE(SUBSTITUTE(Y1166, CHAR(13), ""), CHAR(10), " "))), sizeList!B:B, 0)),
                INDEX(sizeList!B:B, MATCH(TRIM(CLEAN(SUBSTITUTE(SUBSTITUTE(Y1166, CHAR(13), ""), CHAR(10), " "))), sizeList!B:B, 0)),
                IF(ISNUMBER(MATCH(Y1166, sizeList!B:B, 0)),
                    INDEX(sizeList!B:B, MATCH(Y1166, sizeList!B:B, 0)),
                    "")
            )
        )
    ),
    ""
)</f>
        <v>L</v>
      </c>
      <c r="Y1166" s="35" t="s">
        <v>527</v>
      </c>
      <c r="Z1166" s="35" t="s">
        <v>2604</v>
      </c>
      <c r="AA1166" s="117" t="str">
        <f t="shared" si="151"/>
        <v>BLACK</v>
      </c>
      <c r="AB1166" s="7" t="str">
        <f>IF(AA1166="", "", IFERROR(VLOOKUP(AA1166, colorList!A:B,2,FALSE),""))</f>
        <v>fekete</v>
      </c>
      <c r="AC1166" s="7" t="str">
        <f>IF(Z1166="", "", IFERROR(VLOOKUP(Z1166, colorList!A:B,2,FALSE),""))</f>
        <v>fekete</v>
      </c>
      <c r="AD1166" s="7"/>
    </row>
    <row r="1167" spans="1:30" ht="60" customHeight="1" x14ac:dyDescent="0.25">
      <c r="A1167" s="53" t="s">
        <v>965</v>
      </c>
      <c r="B1167" s="7" t="str" cm="1">
        <f t="array" ref="B1167">ProcessN2(S1167,A1167,C1167)</f>
        <v>ZA2145_BN</v>
      </c>
      <c r="C1167" s="7" t="s">
        <v>1345</v>
      </c>
      <c r="D1167" s="52" t="str">
        <f t="shared" si="144"/>
        <v>Zandoná Action bokavédő</v>
      </c>
      <c r="E1167" s="52" t="s">
        <v>2856</v>
      </c>
      <c r="F1167" s="52" t="str">
        <f t="shared" si="145"/>
        <v>ACTION FETLOCK</v>
      </c>
      <c r="G1167" s="52" t="s">
        <v>2981</v>
      </c>
      <c r="H1167" s="116" t="str">
        <f t="shared" si="146"/>
        <v>Zandonà</v>
      </c>
      <c r="I1167" s="35" t="s">
        <v>3006</v>
      </c>
      <c r="J1167" s="53" t="str">
        <f t="shared" si="147"/>
        <v>Lófelszerelés</v>
      </c>
      <c r="K1167" s="53" t="s">
        <v>3007</v>
      </c>
      <c r="L1167" s="35" t="str">
        <f t="shared" si="148"/>
        <v>Láb- és patavédő</v>
      </c>
      <c r="M1167" s="35" t="s">
        <v>3020</v>
      </c>
      <c r="N1167" s="35" t="str">
        <f t="shared" si="149"/>
        <v>Bokavédő</v>
      </c>
      <c r="O1167" s="35" t="s">
        <v>3022</v>
      </c>
      <c r="P1167" s="88" t="str">
        <f t="shared" si="150"/>
        <v/>
      </c>
      <c r="Q1167" s="88"/>
      <c r="R1167" s="63" t="s">
        <v>3207</v>
      </c>
      <c r="S1167" s="35" t="s">
        <v>2492</v>
      </c>
      <c r="T1167" s="34">
        <v>0</v>
      </c>
      <c r="U1167" s="35">
        <v>49.9</v>
      </c>
      <c r="V1167" s="1" t="s">
        <v>2603</v>
      </c>
      <c r="W1167" s="100">
        <v>0.5</v>
      </c>
      <c r="X1167" s="35" t="str">
        <f>IFERROR(
    IF(ISNUMBER(MATCH(TRIM(CLEAN(SUBSTITUTE(SUBSTITUTE(Y1167, CHAR(13), ""), CHAR(10), " "))), sizeList!A:A, 0)),
        INDEX(sizeList!B:B, MATCH(TRIM(CLEAN(SUBSTITUTE(SUBSTITUTE(Y1167, CHAR(13), ""), CHAR(10), " "))), sizeList!A:A, 0)),
        IF(ISNUMBER(MATCH(Y1167, sizeList!A:A, 0)),
            INDEX(sizeList!B:B, MATCH(Y1167, sizeList!A:A, 0)),
            IF(ISNUMBER(MATCH(TRIM(CLEAN(SUBSTITUTE(SUBSTITUTE(Y1167, CHAR(13), ""), CHAR(10), " "))), sizeList!B:B, 0)),
                INDEX(sizeList!B:B, MATCH(TRIM(CLEAN(SUBSTITUTE(SUBSTITUTE(Y1167, CHAR(13), ""), CHAR(10), " "))), sizeList!B:B, 0)),
                IF(ISNUMBER(MATCH(Y1167, sizeList!B:B, 0)),
                    INDEX(sizeList!B:B, MATCH(Y1167, sizeList!B:B, 0)),
                    "")
            )
        )
    ),
    ""
)</f>
        <v>M</v>
      </c>
      <c r="Y1167" s="35" t="s">
        <v>526</v>
      </c>
      <c r="Z1167" s="35" t="s">
        <v>2609</v>
      </c>
      <c r="AA1167" s="117" t="str">
        <f t="shared" si="151"/>
        <v>BROWN</v>
      </c>
      <c r="AB1167" s="7" t="str">
        <f>IF(AA1167="", "", IFERROR(VLOOKUP(AA1167, colorList!A:B,2,FALSE),""))</f>
        <v>barna</v>
      </c>
      <c r="AC1167" s="7" t="str">
        <f>IF(Z1167="", "", IFERROR(VLOOKUP(Z1167, colorList!A:B,2,FALSE),""))</f>
        <v>barna</v>
      </c>
      <c r="AD1167" s="7"/>
    </row>
    <row r="1168" spans="1:30" ht="60" customHeight="1" x14ac:dyDescent="0.25">
      <c r="A1168" s="53" t="s">
        <v>965</v>
      </c>
      <c r="B1168" s="7" t="str" cm="1">
        <f t="array" ref="B1168">ProcessN2(S1168,A1168,C1168)</f>
        <v>ZA2145_BN</v>
      </c>
      <c r="C1168" s="7" t="s">
        <v>1346</v>
      </c>
      <c r="D1168" s="52" t="str">
        <f t="shared" si="144"/>
        <v>Zandoná Action bokavédő</v>
      </c>
      <c r="E1168" s="52" t="s">
        <v>2856</v>
      </c>
      <c r="F1168" s="52" t="str">
        <f t="shared" si="145"/>
        <v>ACTION FETLOCK</v>
      </c>
      <c r="G1168" s="52" t="s">
        <v>2981</v>
      </c>
      <c r="H1168" s="116" t="str">
        <f t="shared" si="146"/>
        <v>Zandonà</v>
      </c>
      <c r="I1168" s="35" t="s">
        <v>3006</v>
      </c>
      <c r="J1168" s="53" t="str">
        <f t="shared" si="147"/>
        <v>Lófelszerelés</v>
      </c>
      <c r="K1168" s="53" t="s">
        <v>3007</v>
      </c>
      <c r="L1168" s="35" t="str">
        <f t="shared" si="148"/>
        <v>Láb- és patavédő</v>
      </c>
      <c r="M1168" s="35" t="s">
        <v>3020</v>
      </c>
      <c r="N1168" s="35" t="str">
        <f t="shared" si="149"/>
        <v>Bokavédő</v>
      </c>
      <c r="O1168" s="35" t="s">
        <v>3022</v>
      </c>
      <c r="P1168" s="88" t="str">
        <f t="shared" si="150"/>
        <v/>
      </c>
      <c r="Q1168" s="88"/>
      <c r="R1168" s="63" t="s">
        <v>3207</v>
      </c>
      <c r="S1168" s="35" t="s">
        <v>2493</v>
      </c>
      <c r="T1168" s="34">
        <v>0</v>
      </c>
      <c r="U1168" s="35">
        <v>49.9</v>
      </c>
      <c r="V1168" s="1" t="s">
        <v>2603</v>
      </c>
      <c r="W1168" s="100">
        <v>0.5</v>
      </c>
      <c r="X1168" s="35" t="str">
        <f>IFERROR(
    IF(ISNUMBER(MATCH(TRIM(CLEAN(SUBSTITUTE(SUBSTITUTE(Y1168, CHAR(13), ""), CHAR(10), " "))), sizeList!A:A, 0)),
        INDEX(sizeList!B:B, MATCH(TRIM(CLEAN(SUBSTITUTE(SUBSTITUTE(Y1168, CHAR(13), ""), CHAR(10), " "))), sizeList!A:A, 0)),
        IF(ISNUMBER(MATCH(Y1168, sizeList!A:A, 0)),
            INDEX(sizeList!B:B, MATCH(Y1168, sizeList!A:A, 0)),
            IF(ISNUMBER(MATCH(TRIM(CLEAN(SUBSTITUTE(SUBSTITUTE(Y1168, CHAR(13), ""), CHAR(10), " "))), sizeList!B:B, 0)),
                INDEX(sizeList!B:B, MATCH(TRIM(CLEAN(SUBSTITUTE(SUBSTITUTE(Y1168, CHAR(13), ""), CHAR(10), " "))), sizeList!B:B, 0)),
                IF(ISNUMBER(MATCH(Y1168, sizeList!B:B, 0)),
                    INDEX(sizeList!B:B, MATCH(Y1168, sizeList!B:B, 0)),
                    "")
            )
        )
    ),
    ""
)</f>
        <v>L</v>
      </c>
      <c r="Y1168" s="35" t="s">
        <v>527</v>
      </c>
      <c r="Z1168" s="35" t="s">
        <v>2609</v>
      </c>
      <c r="AA1168" s="117" t="str">
        <f t="shared" si="151"/>
        <v>BROWN</v>
      </c>
      <c r="AB1168" s="7" t="str">
        <f>IF(AA1168="", "", IFERROR(VLOOKUP(AA1168, colorList!A:B,2,FALSE),""))</f>
        <v>barna</v>
      </c>
      <c r="AC1168" s="7" t="str">
        <f>IF(Z1168="", "", IFERROR(VLOOKUP(Z1168, colorList!A:B,2,FALSE),""))</f>
        <v>barna</v>
      </c>
      <c r="AD1168" s="7"/>
    </row>
    <row r="1169" spans="1:30" ht="60" customHeight="1" x14ac:dyDescent="0.25">
      <c r="A1169" s="53" t="s">
        <v>966</v>
      </c>
      <c r="B1169" s="7" t="str" cm="1">
        <f t="array" ref="B1169">ProcessN2(S1169,A1169,C1169)</f>
        <v>ZA2170_BK</v>
      </c>
      <c r="C1169" s="7" t="s">
        <v>1212</v>
      </c>
      <c r="D1169" s="52" t="str">
        <f t="shared" si="144"/>
        <v>Zandoná Carbon Air Sensitive ínvédő</v>
      </c>
      <c r="E1169" s="52" t="s">
        <v>2857</v>
      </c>
      <c r="F1169" s="52" t="str">
        <f t="shared" si="145"/>
        <v>CARBON AIR SENSITIVE+ TENDON</v>
      </c>
      <c r="G1169" s="52" t="s">
        <v>2982</v>
      </c>
      <c r="H1169" s="116" t="str">
        <f t="shared" si="146"/>
        <v>Zandonà</v>
      </c>
      <c r="I1169" s="35" t="s">
        <v>3006</v>
      </c>
      <c r="J1169" s="53" t="str">
        <f t="shared" si="147"/>
        <v>Lófelszerelés</v>
      </c>
      <c r="K1169" s="53" t="s">
        <v>3007</v>
      </c>
      <c r="L1169" s="35" t="str">
        <f t="shared" si="148"/>
        <v>Láb- és patavédő</v>
      </c>
      <c r="M1169" s="35" t="s">
        <v>3020</v>
      </c>
      <c r="N1169" s="35" t="str">
        <f t="shared" si="149"/>
        <v>Ínvédő</v>
      </c>
      <c r="O1169" s="35" t="s">
        <v>3021</v>
      </c>
      <c r="P1169" s="88" t="str">
        <f t="shared" si="150"/>
        <v/>
      </c>
      <c r="Q1169" s="88"/>
      <c r="R1169" s="50" t="s">
        <v>3208</v>
      </c>
      <c r="S1169" s="35" t="s">
        <v>2494</v>
      </c>
      <c r="T1169" s="34">
        <v>0</v>
      </c>
      <c r="U1169" s="35">
        <v>169.9</v>
      </c>
      <c r="V1169" s="1" t="s">
        <v>2603</v>
      </c>
      <c r="W1169" s="100">
        <v>0.5</v>
      </c>
      <c r="X1169" s="35" t="str">
        <f>IFERROR(
    IF(ISNUMBER(MATCH(TRIM(CLEAN(SUBSTITUTE(SUBSTITUTE(Y1169, CHAR(13), ""), CHAR(10), " "))), sizeList!A:A, 0)),
        INDEX(sizeList!B:B, MATCH(TRIM(CLEAN(SUBSTITUTE(SUBSTITUTE(Y1169, CHAR(13), ""), CHAR(10), " "))), sizeList!A:A, 0)),
        IF(ISNUMBER(MATCH(Y1169, sizeList!A:A, 0)),
            INDEX(sizeList!B:B, MATCH(Y1169, sizeList!A:A, 0)),
            IF(ISNUMBER(MATCH(TRIM(CLEAN(SUBSTITUTE(SUBSTITUTE(Y1169, CHAR(13), ""), CHAR(10), " "))), sizeList!B:B, 0)),
                INDEX(sizeList!B:B, MATCH(TRIM(CLEAN(SUBSTITUTE(SUBSTITUTE(Y1169, CHAR(13), ""), CHAR(10), " "))), sizeList!B:B, 0)),
                IF(ISNUMBER(MATCH(Y1169, sizeList!B:B, 0)),
                    INDEX(sizeList!B:B, MATCH(Y1169, sizeList!B:B, 0)),
                    "")
            )
        )
    ),
    ""
)</f>
        <v>S</v>
      </c>
      <c r="Y1169" s="35" t="s">
        <v>525</v>
      </c>
      <c r="Z1169" s="35" t="s">
        <v>2604</v>
      </c>
      <c r="AA1169" s="117" t="str">
        <f t="shared" si="151"/>
        <v>BLACK</v>
      </c>
      <c r="AB1169" s="7" t="str">
        <f>IF(AA1169="", "", IFERROR(VLOOKUP(AA1169, colorList!A:B,2,FALSE),""))</f>
        <v>fekete</v>
      </c>
      <c r="AC1169" s="7" t="str">
        <f>IF(Z1169="", "", IFERROR(VLOOKUP(Z1169, colorList!A:B,2,FALSE),""))</f>
        <v>fekete</v>
      </c>
      <c r="AD1169" s="7"/>
    </row>
    <row r="1170" spans="1:30" ht="60" customHeight="1" x14ac:dyDescent="0.25">
      <c r="A1170" s="53" t="s">
        <v>966</v>
      </c>
      <c r="B1170" s="7" t="str" cm="1">
        <f t="array" ref="B1170">ProcessN2(S1170,A1170,C1170)</f>
        <v>ZA2170_BK</v>
      </c>
      <c r="C1170" s="7" t="s">
        <v>1213</v>
      </c>
      <c r="D1170" s="52" t="str">
        <f t="shared" si="144"/>
        <v>Zandoná Carbon Air Sensitive ínvédő</v>
      </c>
      <c r="E1170" s="52" t="s">
        <v>2857</v>
      </c>
      <c r="F1170" s="52" t="str">
        <f t="shared" si="145"/>
        <v>CARBON AIR SENSITIVE+ TENDON</v>
      </c>
      <c r="G1170" s="52" t="s">
        <v>2982</v>
      </c>
      <c r="H1170" s="116" t="str">
        <f t="shared" si="146"/>
        <v>Zandonà</v>
      </c>
      <c r="I1170" s="35" t="s">
        <v>3006</v>
      </c>
      <c r="J1170" s="53" t="str">
        <f t="shared" si="147"/>
        <v>Lófelszerelés</v>
      </c>
      <c r="K1170" s="53" t="s">
        <v>3007</v>
      </c>
      <c r="L1170" s="35" t="str">
        <f t="shared" si="148"/>
        <v>Láb- és patavédő</v>
      </c>
      <c r="M1170" s="35" t="s">
        <v>3020</v>
      </c>
      <c r="N1170" s="35" t="str">
        <f t="shared" si="149"/>
        <v>Ínvédő</v>
      </c>
      <c r="O1170" s="35" t="s">
        <v>3021</v>
      </c>
      <c r="P1170" s="88" t="str">
        <f t="shared" si="150"/>
        <v/>
      </c>
      <c r="Q1170" s="88"/>
      <c r="R1170" s="50" t="s">
        <v>3208</v>
      </c>
      <c r="S1170" s="35" t="s">
        <v>2495</v>
      </c>
      <c r="T1170" s="34">
        <v>0</v>
      </c>
      <c r="U1170" s="35">
        <v>169.9</v>
      </c>
      <c r="V1170" s="1" t="s">
        <v>2603</v>
      </c>
      <c r="W1170" s="100">
        <v>0.5</v>
      </c>
      <c r="X1170" s="35" t="str">
        <f>IFERROR(
    IF(ISNUMBER(MATCH(TRIM(CLEAN(SUBSTITUTE(SUBSTITUTE(Y1170, CHAR(13), ""), CHAR(10), " "))), sizeList!A:A, 0)),
        INDEX(sizeList!B:B, MATCH(TRIM(CLEAN(SUBSTITUTE(SUBSTITUTE(Y1170, CHAR(13), ""), CHAR(10), " "))), sizeList!A:A, 0)),
        IF(ISNUMBER(MATCH(Y1170, sizeList!A:A, 0)),
            INDEX(sizeList!B:B, MATCH(Y1170, sizeList!A:A, 0)),
            IF(ISNUMBER(MATCH(TRIM(CLEAN(SUBSTITUTE(SUBSTITUTE(Y1170, CHAR(13), ""), CHAR(10), " "))), sizeList!B:B, 0)),
                INDEX(sizeList!B:B, MATCH(TRIM(CLEAN(SUBSTITUTE(SUBSTITUTE(Y1170, CHAR(13), ""), CHAR(10), " "))), sizeList!B:B, 0)),
                IF(ISNUMBER(MATCH(Y1170, sizeList!B:B, 0)),
                    INDEX(sizeList!B:B, MATCH(Y1170, sizeList!B:B, 0)),
                    "")
            )
        )
    ),
    ""
)</f>
        <v>M</v>
      </c>
      <c r="Y1170" s="35" t="s">
        <v>526</v>
      </c>
      <c r="Z1170" s="35" t="s">
        <v>2604</v>
      </c>
      <c r="AA1170" s="117" t="str">
        <f t="shared" si="151"/>
        <v>BLACK</v>
      </c>
      <c r="AB1170" s="7" t="str">
        <f>IF(AA1170="", "", IFERROR(VLOOKUP(AA1170, colorList!A:B,2,FALSE),""))</f>
        <v>fekete</v>
      </c>
      <c r="AC1170" s="7" t="str">
        <f>IF(Z1170="", "", IFERROR(VLOOKUP(Z1170, colorList!A:B,2,FALSE),""))</f>
        <v>fekete</v>
      </c>
      <c r="AD1170" s="7"/>
    </row>
    <row r="1171" spans="1:30" ht="60" customHeight="1" x14ac:dyDescent="0.25">
      <c r="A1171" s="53" t="s">
        <v>966</v>
      </c>
      <c r="B1171" s="7" t="str" cm="1">
        <f t="array" ref="B1171">ProcessN2(S1171,A1171,C1171)</f>
        <v>ZA2170_BK</v>
      </c>
      <c r="C1171" s="7" t="s">
        <v>1214</v>
      </c>
      <c r="D1171" s="52" t="str">
        <f t="shared" si="144"/>
        <v>Zandoná Carbon Air Sensitive ínvédő</v>
      </c>
      <c r="E1171" s="52" t="s">
        <v>2857</v>
      </c>
      <c r="F1171" s="52" t="str">
        <f t="shared" si="145"/>
        <v>CARBON AIR SENSITIVE+ TENDON</v>
      </c>
      <c r="G1171" s="52" t="s">
        <v>2982</v>
      </c>
      <c r="H1171" s="116" t="str">
        <f t="shared" si="146"/>
        <v>Zandonà</v>
      </c>
      <c r="I1171" s="35" t="s">
        <v>3006</v>
      </c>
      <c r="J1171" s="53" t="str">
        <f t="shared" si="147"/>
        <v>Lófelszerelés</v>
      </c>
      <c r="K1171" s="53" t="s">
        <v>3007</v>
      </c>
      <c r="L1171" s="35" t="str">
        <f t="shared" si="148"/>
        <v>Láb- és patavédő</v>
      </c>
      <c r="M1171" s="35" t="s">
        <v>3020</v>
      </c>
      <c r="N1171" s="35" t="str">
        <f t="shared" si="149"/>
        <v>Ínvédő</v>
      </c>
      <c r="O1171" s="35" t="s">
        <v>3021</v>
      </c>
      <c r="P1171" s="88" t="str">
        <f t="shared" si="150"/>
        <v/>
      </c>
      <c r="Q1171" s="88"/>
      <c r="R1171" s="50" t="s">
        <v>3208</v>
      </c>
      <c r="S1171" s="35" t="s">
        <v>2496</v>
      </c>
      <c r="T1171" s="34">
        <v>0</v>
      </c>
      <c r="U1171" s="35">
        <v>169.9</v>
      </c>
      <c r="V1171" s="1" t="s">
        <v>2603</v>
      </c>
      <c r="W1171" s="100">
        <v>0.5</v>
      </c>
      <c r="X1171" s="35" t="str">
        <f>IFERROR(
    IF(ISNUMBER(MATCH(TRIM(CLEAN(SUBSTITUTE(SUBSTITUTE(Y1171, CHAR(13), ""), CHAR(10), " "))), sizeList!A:A, 0)),
        INDEX(sizeList!B:B, MATCH(TRIM(CLEAN(SUBSTITUTE(SUBSTITUTE(Y1171, CHAR(13), ""), CHAR(10), " "))), sizeList!A:A, 0)),
        IF(ISNUMBER(MATCH(Y1171, sizeList!A:A, 0)),
            INDEX(sizeList!B:B, MATCH(Y1171, sizeList!A:A, 0)),
            IF(ISNUMBER(MATCH(TRIM(CLEAN(SUBSTITUTE(SUBSTITUTE(Y1171, CHAR(13), ""), CHAR(10), " "))), sizeList!B:B, 0)),
                INDEX(sizeList!B:B, MATCH(TRIM(CLEAN(SUBSTITUTE(SUBSTITUTE(Y1171, CHAR(13), ""), CHAR(10), " "))), sizeList!B:B, 0)),
                IF(ISNUMBER(MATCH(Y1171, sizeList!B:B, 0)),
                    INDEX(sizeList!B:B, MATCH(Y1171, sizeList!B:B, 0)),
                    "")
            )
        )
    ),
    ""
)</f>
        <v>L</v>
      </c>
      <c r="Y1171" s="35" t="s">
        <v>527</v>
      </c>
      <c r="Z1171" s="35" t="s">
        <v>2604</v>
      </c>
      <c r="AA1171" s="117" t="str">
        <f t="shared" si="151"/>
        <v>BLACK</v>
      </c>
      <c r="AB1171" s="7" t="str">
        <f>IF(AA1171="", "", IFERROR(VLOOKUP(AA1171, colorList!A:B,2,FALSE),""))</f>
        <v>fekete</v>
      </c>
      <c r="AC1171" s="7" t="str">
        <f>IF(Z1171="", "", IFERROR(VLOOKUP(Z1171, colorList!A:B,2,FALSE),""))</f>
        <v>fekete</v>
      </c>
      <c r="AD1171" s="7"/>
    </row>
    <row r="1172" spans="1:30" ht="60" customHeight="1" x14ac:dyDescent="0.25">
      <c r="A1172" s="53" t="s">
        <v>966</v>
      </c>
      <c r="B1172" s="7" t="str" cm="1">
        <f t="array" ref="B1172">ProcessN2(S1172,A1172,C1172)</f>
        <v>ZA2170_BK</v>
      </c>
      <c r="C1172" s="7" t="s">
        <v>1343</v>
      </c>
      <c r="D1172" s="52" t="str">
        <f t="shared" si="144"/>
        <v>Zandoná Carbon Air Sensitive ínvédő</v>
      </c>
      <c r="E1172" s="52" t="s">
        <v>2857</v>
      </c>
      <c r="F1172" s="52" t="str">
        <f t="shared" si="145"/>
        <v>CARBON AIR SENSITIVE+ TENDON</v>
      </c>
      <c r="G1172" s="52" t="s">
        <v>2982</v>
      </c>
      <c r="H1172" s="116" t="str">
        <f t="shared" si="146"/>
        <v>Zandonà</v>
      </c>
      <c r="I1172" s="35" t="s">
        <v>3006</v>
      </c>
      <c r="J1172" s="53" t="str">
        <f t="shared" si="147"/>
        <v>Lófelszerelés</v>
      </c>
      <c r="K1172" s="53" t="s">
        <v>3007</v>
      </c>
      <c r="L1172" s="35" t="str">
        <f t="shared" si="148"/>
        <v>Láb- és patavédő</v>
      </c>
      <c r="M1172" s="35" t="s">
        <v>3020</v>
      </c>
      <c r="N1172" s="35" t="str">
        <f t="shared" si="149"/>
        <v>Ínvédő</v>
      </c>
      <c r="O1172" s="35" t="s">
        <v>3021</v>
      </c>
      <c r="P1172" s="88" t="str">
        <f t="shared" si="150"/>
        <v/>
      </c>
      <c r="Q1172" s="88"/>
      <c r="R1172" s="50" t="s">
        <v>3208</v>
      </c>
      <c r="S1172" s="35" t="s">
        <v>2497</v>
      </c>
      <c r="T1172" s="34">
        <v>0</v>
      </c>
      <c r="U1172" s="35">
        <v>169.9</v>
      </c>
      <c r="V1172" s="1" t="s">
        <v>2603</v>
      </c>
      <c r="W1172" s="100">
        <v>0.5</v>
      </c>
      <c r="X1172" s="35" t="str">
        <f>IFERROR(
    IF(ISNUMBER(MATCH(TRIM(CLEAN(SUBSTITUTE(SUBSTITUTE(Y1172, CHAR(13), ""), CHAR(10), " "))), sizeList!A:A, 0)),
        INDEX(sizeList!B:B, MATCH(TRIM(CLEAN(SUBSTITUTE(SUBSTITUTE(Y1172, CHAR(13), ""), CHAR(10), " "))), sizeList!A:A, 0)),
        IF(ISNUMBER(MATCH(Y1172, sizeList!A:A, 0)),
            INDEX(sizeList!B:B, MATCH(Y1172, sizeList!A:A, 0)),
            IF(ISNUMBER(MATCH(TRIM(CLEAN(SUBSTITUTE(SUBSTITUTE(Y1172, CHAR(13), ""), CHAR(10), " "))), sizeList!B:B, 0)),
                INDEX(sizeList!B:B, MATCH(TRIM(CLEAN(SUBSTITUTE(SUBSTITUTE(Y1172, CHAR(13), ""), CHAR(10), " "))), sizeList!B:B, 0)),
                IF(ISNUMBER(MATCH(Y1172, sizeList!B:B, 0)),
                    INDEX(sizeList!B:B, MATCH(Y1172, sizeList!B:B, 0)),
                    "")
            )
        )
    ),
    ""
)</f>
        <v>L+</v>
      </c>
      <c r="Y1172" s="35" t="s">
        <v>535</v>
      </c>
      <c r="Z1172" s="35" t="s">
        <v>2604</v>
      </c>
      <c r="AA1172" s="117" t="str">
        <f t="shared" si="151"/>
        <v>BLACK</v>
      </c>
      <c r="AB1172" s="7" t="str">
        <f>IF(AA1172="", "", IFERROR(VLOOKUP(AA1172, colorList!A:B,2,FALSE),""))</f>
        <v>fekete</v>
      </c>
      <c r="AC1172" s="7" t="str">
        <f>IF(Z1172="", "", IFERROR(VLOOKUP(Z1172, colorList!A:B,2,FALSE),""))</f>
        <v>fekete</v>
      </c>
      <c r="AD1172" s="7"/>
    </row>
    <row r="1173" spans="1:30" ht="60" customHeight="1" x14ac:dyDescent="0.25">
      <c r="A1173" s="53" t="s">
        <v>966</v>
      </c>
      <c r="B1173" s="7" t="str" cm="1">
        <f t="array" ref="B1173">ProcessN2(S1173,A1173,C1173)</f>
        <v>ZA2170_BN</v>
      </c>
      <c r="C1173" s="7" t="s">
        <v>1344</v>
      </c>
      <c r="D1173" s="52" t="str">
        <f t="shared" si="144"/>
        <v>Zandoná Carbon Air Sensitive ínvédő</v>
      </c>
      <c r="E1173" s="52" t="s">
        <v>2857</v>
      </c>
      <c r="F1173" s="52" t="str">
        <f t="shared" si="145"/>
        <v>CARBON AIR SENSITIVE+ TENDON</v>
      </c>
      <c r="G1173" s="52" t="s">
        <v>2982</v>
      </c>
      <c r="H1173" s="116" t="str">
        <f t="shared" si="146"/>
        <v>Zandonà</v>
      </c>
      <c r="I1173" s="35" t="s">
        <v>3006</v>
      </c>
      <c r="J1173" s="53" t="str">
        <f t="shared" si="147"/>
        <v>Lófelszerelés</v>
      </c>
      <c r="K1173" s="53" t="s">
        <v>3007</v>
      </c>
      <c r="L1173" s="35" t="str">
        <f t="shared" si="148"/>
        <v>Láb- és patavédő</v>
      </c>
      <c r="M1173" s="35" t="s">
        <v>3020</v>
      </c>
      <c r="N1173" s="35" t="str">
        <f t="shared" si="149"/>
        <v>Ínvédő</v>
      </c>
      <c r="O1173" s="35" t="s">
        <v>3021</v>
      </c>
      <c r="P1173" s="88" t="str">
        <f t="shared" si="150"/>
        <v/>
      </c>
      <c r="Q1173" s="88"/>
      <c r="R1173" s="50" t="s">
        <v>3208</v>
      </c>
      <c r="S1173" s="35" t="s">
        <v>2498</v>
      </c>
      <c r="T1173" s="34">
        <v>0</v>
      </c>
      <c r="U1173" s="35">
        <v>169.9</v>
      </c>
      <c r="V1173" s="1" t="s">
        <v>2603</v>
      </c>
      <c r="W1173" s="100">
        <v>0.5</v>
      </c>
      <c r="X1173" s="35" t="str">
        <f>IFERROR(
    IF(ISNUMBER(MATCH(TRIM(CLEAN(SUBSTITUTE(SUBSTITUTE(Y1173, CHAR(13), ""), CHAR(10), " "))), sizeList!A:A, 0)),
        INDEX(sizeList!B:B, MATCH(TRIM(CLEAN(SUBSTITUTE(SUBSTITUTE(Y1173, CHAR(13), ""), CHAR(10), " "))), sizeList!A:A, 0)),
        IF(ISNUMBER(MATCH(Y1173, sizeList!A:A, 0)),
            INDEX(sizeList!B:B, MATCH(Y1173, sizeList!A:A, 0)),
            IF(ISNUMBER(MATCH(TRIM(CLEAN(SUBSTITUTE(SUBSTITUTE(Y1173, CHAR(13), ""), CHAR(10), " "))), sizeList!B:B, 0)),
                INDEX(sizeList!B:B, MATCH(TRIM(CLEAN(SUBSTITUTE(SUBSTITUTE(Y1173, CHAR(13), ""), CHAR(10), " "))), sizeList!B:B, 0)),
                IF(ISNUMBER(MATCH(Y1173, sizeList!B:B, 0)),
                    INDEX(sizeList!B:B, MATCH(Y1173, sizeList!B:B, 0)),
                    "")
            )
        )
    ),
    ""
)</f>
        <v>S</v>
      </c>
      <c r="Y1173" s="35" t="s">
        <v>525</v>
      </c>
      <c r="Z1173" s="35" t="s">
        <v>2609</v>
      </c>
      <c r="AA1173" s="117" t="str">
        <f t="shared" si="151"/>
        <v>BROWN</v>
      </c>
      <c r="AB1173" s="7" t="str">
        <f>IF(AA1173="", "", IFERROR(VLOOKUP(AA1173, colorList!A:B,2,FALSE),""))</f>
        <v>barna</v>
      </c>
      <c r="AC1173" s="7" t="str">
        <f>IF(Z1173="", "", IFERROR(VLOOKUP(Z1173, colorList!A:B,2,FALSE),""))</f>
        <v>barna</v>
      </c>
      <c r="AD1173" s="7"/>
    </row>
    <row r="1174" spans="1:30" ht="60" customHeight="1" x14ac:dyDescent="0.25">
      <c r="A1174" s="53" t="s">
        <v>966</v>
      </c>
      <c r="B1174" s="7" t="str" cm="1">
        <f t="array" ref="B1174">ProcessN2(S1174,A1174,C1174)</f>
        <v>ZA2170_BN</v>
      </c>
      <c r="C1174" s="7" t="s">
        <v>1345</v>
      </c>
      <c r="D1174" s="52" t="str">
        <f t="shared" si="144"/>
        <v>Zandoná Carbon Air Sensitive ínvédő</v>
      </c>
      <c r="E1174" s="52" t="s">
        <v>2857</v>
      </c>
      <c r="F1174" s="52" t="str">
        <f t="shared" si="145"/>
        <v>CARBON AIR SENSITIVE+ TENDON</v>
      </c>
      <c r="G1174" s="52" t="s">
        <v>2982</v>
      </c>
      <c r="H1174" s="116" t="str">
        <f t="shared" si="146"/>
        <v>Zandonà</v>
      </c>
      <c r="I1174" s="35" t="s">
        <v>3006</v>
      </c>
      <c r="J1174" s="53" t="str">
        <f t="shared" si="147"/>
        <v>Lófelszerelés</v>
      </c>
      <c r="K1174" s="53" t="s">
        <v>3007</v>
      </c>
      <c r="L1174" s="35" t="str">
        <f t="shared" si="148"/>
        <v>Láb- és patavédő</v>
      </c>
      <c r="M1174" s="35" t="s">
        <v>3020</v>
      </c>
      <c r="N1174" s="35" t="str">
        <f t="shared" si="149"/>
        <v>Ínvédő</v>
      </c>
      <c r="O1174" s="35" t="s">
        <v>3021</v>
      </c>
      <c r="P1174" s="88" t="str">
        <f t="shared" si="150"/>
        <v/>
      </c>
      <c r="Q1174" s="88"/>
      <c r="R1174" s="50" t="s">
        <v>3208</v>
      </c>
      <c r="S1174" s="35" t="s">
        <v>2499</v>
      </c>
      <c r="T1174" s="34">
        <v>0</v>
      </c>
      <c r="U1174" s="35">
        <v>169.9</v>
      </c>
      <c r="V1174" s="1" t="s">
        <v>2603</v>
      </c>
      <c r="W1174" s="100">
        <v>0.5</v>
      </c>
      <c r="X1174" s="35" t="str">
        <f>IFERROR(
    IF(ISNUMBER(MATCH(TRIM(CLEAN(SUBSTITUTE(SUBSTITUTE(Y1174, CHAR(13), ""), CHAR(10), " "))), sizeList!A:A, 0)),
        INDEX(sizeList!B:B, MATCH(TRIM(CLEAN(SUBSTITUTE(SUBSTITUTE(Y1174, CHAR(13), ""), CHAR(10), " "))), sizeList!A:A, 0)),
        IF(ISNUMBER(MATCH(Y1174, sizeList!A:A, 0)),
            INDEX(sizeList!B:B, MATCH(Y1174, sizeList!A:A, 0)),
            IF(ISNUMBER(MATCH(TRIM(CLEAN(SUBSTITUTE(SUBSTITUTE(Y1174, CHAR(13), ""), CHAR(10), " "))), sizeList!B:B, 0)),
                INDEX(sizeList!B:B, MATCH(TRIM(CLEAN(SUBSTITUTE(SUBSTITUTE(Y1174, CHAR(13), ""), CHAR(10), " "))), sizeList!B:B, 0)),
                IF(ISNUMBER(MATCH(Y1174, sizeList!B:B, 0)),
                    INDEX(sizeList!B:B, MATCH(Y1174, sizeList!B:B, 0)),
                    "")
            )
        )
    ),
    ""
)</f>
        <v>M</v>
      </c>
      <c r="Y1174" s="35" t="s">
        <v>526</v>
      </c>
      <c r="Z1174" s="35" t="s">
        <v>2609</v>
      </c>
      <c r="AA1174" s="117" t="str">
        <f t="shared" si="151"/>
        <v>BROWN</v>
      </c>
      <c r="AB1174" s="7" t="str">
        <f>IF(AA1174="", "", IFERROR(VLOOKUP(AA1174, colorList!A:B,2,FALSE),""))</f>
        <v>barna</v>
      </c>
      <c r="AC1174" s="7" t="str">
        <f>IF(Z1174="", "", IFERROR(VLOOKUP(Z1174, colorList!A:B,2,FALSE),""))</f>
        <v>barna</v>
      </c>
      <c r="AD1174" s="7"/>
    </row>
    <row r="1175" spans="1:30" ht="60" customHeight="1" x14ac:dyDescent="0.25">
      <c r="A1175" s="53" t="s">
        <v>966</v>
      </c>
      <c r="B1175" s="7" t="str" cm="1">
        <f t="array" ref="B1175">ProcessN2(S1175,A1175,C1175)</f>
        <v>ZA2170_BN</v>
      </c>
      <c r="C1175" s="7" t="s">
        <v>1346</v>
      </c>
      <c r="D1175" s="52" t="str">
        <f t="shared" si="144"/>
        <v>Zandoná Carbon Air Sensitive ínvédő</v>
      </c>
      <c r="E1175" s="52" t="s">
        <v>2857</v>
      </c>
      <c r="F1175" s="52" t="str">
        <f t="shared" si="145"/>
        <v>CARBON AIR SENSITIVE+ TENDON</v>
      </c>
      <c r="G1175" s="52" t="s">
        <v>2982</v>
      </c>
      <c r="H1175" s="116" t="str">
        <f t="shared" si="146"/>
        <v>Zandonà</v>
      </c>
      <c r="I1175" s="35" t="s">
        <v>3006</v>
      </c>
      <c r="J1175" s="53" t="str">
        <f t="shared" si="147"/>
        <v>Lófelszerelés</v>
      </c>
      <c r="K1175" s="53" t="s">
        <v>3007</v>
      </c>
      <c r="L1175" s="35" t="str">
        <f t="shared" si="148"/>
        <v>Láb- és patavédő</v>
      </c>
      <c r="M1175" s="35" t="s">
        <v>3020</v>
      </c>
      <c r="N1175" s="35" t="str">
        <f t="shared" si="149"/>
        <v>Ínvédő</v>
      </c>
      <c r="O1175" s="35" t="s">
        <v>3021</v>
      </c>
      <c r="P1175" s="88" t="str">
        <f t="shared" si="150"/>
        <v/>
      </c>
      <c r="Q1175" s="88"/>
      <c r="R1175" s="50" t="s">
        <v>3208</v>
      </c>
      <c r="S1175" s="35" t="s">
        <v>2500</v>
      </c>
      <c r="T1175" s="34">
        <v>0</v>
      </c>
      <c r="U1175" s="35">
        <v>169.9</v>
      </c>
      <c r="V1175" s="1" t="s">
        <v>2603</v>
      </c>
      <c r="W1175" s="100">
        <v>0.5</v>
      </c>
      <c r="X1175" s="35" t="str">
        <f>IFERROR(
    IF(ISNUMBER(MATCH(TRIM(CLEAN(SUBSTITUTE(SUBSTITUTE(Y1175, CHAR(13), ""), CHAR(10), " "))), sizeList!A:A, 0)),
        INDEX(sizeList!B:B, MATCH(TRIM(CLEAN(SUBSTITUTE(SUBSTITUTE(Y1175, CHAR(13), ""), CHAR(10), " "))), sizeList!A:A, 0)),
        IF(ISNUMBER(MATCH(Y1175, sizeList!A:A, 0)),
            INDEX(sizeList!B:B, MATCH(Y1175, sizeList!A:A, 0)),
            IF(ISNUMBER(MATCH(TRIM(CLEAN(SUBSTITUTE(SUBSTITUTE(Y1175, CHAR(13), ""), CHAR(10), " "))), sizeList!B:B, 0)),
                INDEX(sizeList!B:B, MATCH(TRIM(CLEAN(SUBSTITUTE(SUBSTITUTE(Y1175, CHAR(13), ""), CHAR(10), " "))), sizeList!B:B, 0)),
                IF(ISNUMBER(MATCH(Y1175, sizeList!B:B, 0)),
                    INDEX(sizeList!B:B, MATCH(Y1175, sizeList!B:B, 0)),
                    "")
            )
        )
    ),
    ""
)</f>
        <v>L</v>
      </c>
      <c r="Y1175" s="35" t="s">
        <v>527</v>
      </c>
      <c r="Z1175" s="35" t="s">
        <v>2609</v>
      </c>
      <c r="AA1175" s="117" t="str">
        <f t="shared" si="151"/>
        <v>BROWN</v>
      </c>
      <c r="AB1175" s="7" t="str">
        <f>IF(AA1175="", "", IFERROR(VLOOKUP(AA1175, colorList!A:B,2,FALSE),""))</f>
        <v>barna</v>
      </c>
      <c r="AC1175" s="7" t="str">
        <f>IF(Z1175="", "", IFERROR(VLOOKUP(Z1175, colorList!A:B,2,FALSE),""))</f>
        <v>barna</v>
      </c>
      <c r="AD1175" s="7"/>
    </row>
    <row r="1176" spans="1:30" ht="60" customHeight="1" x14ac:dyDescent="0.25">
      <c r="A1176" s="53" t="s">
        <v>966</v>
      </c>
      <c r="B1176" s="7" t="str" cm="1">
        <f t="array" ref="B1176">ProcessN2(S1176,A1176,C1176)</f>
        <v>ZA2170_BN</v>
      </c>
      <c r="C1176" s="7" t="s">
        <v>1347</v>
      </c>
      <c r="D1176" s="52" t="str">
        <f t="shared" si="144"/>
        <v>Zandoná Carbon Air Sensitive ínvédő</v>
      </c>
      <c r="E1176" s="52" t="s">
        <v>2857</v>
      </c>
      <c r="F1176" s="52" t="str">
        <f t="shared" si="145"/>
        <v>CARBON AIR SENSITIVE+ TENDON</v>
      </c>
      <c r="G1176" s="52" t="s">
        <v>2982</v>
      </c>
      <c r="H1176" s="116" t="str">
        <f t="shared" si="146"/>
        <v>Zandonà</v>
      </c>
      <c r="I1176" s="35" t="s">
        <v>3006</v>
      </c>
      <c r="J1176" s="53" t="str">
        <f t="shared" si="147"/>
        <v>Lófelszerelés</v>
      </c>
      <c r="K1176" s="53" t="s">
        <v>3007</v>
      </c>
      <c r="L1176" s="35" t="str">
        <f t="shared" si="148"/>
        <v>Láb- és patavédő</v>
      </c>
      <c r="M1176" s="35" t="s">
        <v>3020</v>
      </c>
      <c r="N1176" s="35" t="str">
        <f t="shared" si="149"/>
        <v>Ínvédő</v>
      </c>
      <c r="O1176" s="35" t="s">
        <v>3021</v>
      </c>
      <c r="P1176" s="88" t="str">
        <f t="shared" si="150"/>
        <v/>
      </c>
      <c r="Q1176" s="88"/>
      <c r="R1176" s="81" t="s">
        <v>3208</v>
      </c>
      <c r="S1176" s="35" t="s">
        <v>2501</v>
      </c>
      <c r="T1176" s="34">
        <v>0</v>
      </c>
      <c r="U1176" s="35">
        <v>169.9</v>
      </c>
      <c r="V1176" s="1" t="s">
        <v>2603</v>
      </c>
      <c r="W1176" s="100">
        <v>0.5</v>
      </c>
      <c r="X1176" s="35" t="str">
        <f>IFERROR(
    IF(ISNUMBER(MATCH(TRIM(CLEAN(SUBSTITUTE(SUBSTITUTE(Y1176, CHAR(13), ""), CHAR(10), " "))), sizeList!A:A, 0)),
        INDEX(sizeList!B:B, MATCH(TRIM(CLEAN(SUBSTITUTE(SUBSTITUTE(Y1176, CHAR(13), ""), CHAR(10), " "))), sizeList!A:A, 0)),
        IF(ISNUMBER(MATCH(Y1176, sizeList!A:A, 0)),
            INDEX(sizeList!B:B, MATCH(Y1176, sizeList!A:A, 0)),
            IF(ISNUMBER(MATCH(TRIM(CLEAN(SUBSTITUTE(SUBSTITUTE(Y1176, CHAR(13), ""), CHAR(10), " "))), sizeList!B:B, 0)),
                INDEX(sizeList!B:B, MATCH(TRIM(CLEAN(SUBSTITUTE(SUBSTITUTE(Y1176, CHAR(13), ""), CHAR(10), " "))), sizeList!B:B, 0)),
                IF(ISNUMBER(MATCH(Y1176, sizeList!B:B, 0)),
                    INDEX(sizeList!B:B, MATCH(Y1176, sizeList!B:B, 0)),
                    "")
            )
        )
    ),
    ""
)</f>
        <v>L+</v>
      </c>
      <c r="Y1176" s="35" t="s">
        <v>535</v>
      </c>
      <c r="Z1176" s="35" t="s">
        <v>2609</v>
      </c>
      <c r="AA1176" s="117" t="str">
        <f t="shared" si="151"/>
        <v>BROWN</v>
      </c>
      <c r="AB1176" s="7" t="str">
        <f>IF(AA1176="", "", IFERROR(VLOOKUP(AA1176, colorList!A:B,2,FALSE),""))</f>
        <v>barna</v>
      </c>
      <c r="AC1176" s="7" t="str">
        <f>IF(Z1176="", "", IFERROR(VLOOKUP(Z1176, colorList!A:B,2,FALSE),""))</f>
        <v>barna</v>
      </c>
      <c r="AD1176" s="7"/>
    </row>
    <row r="1177" spans="1:30" ht="60" customHeight="1" x14ac:dyDescent="0.25">
      <c r="A1177" s="53" t="s">
        <v>966</v>
      </c>
      <c r="B1177" s="7" t="str" cm="1">
        <f t="array" ref="B1177">ProcessN2(S1177,A1177,C1177)</f>
        <v>ZA2170_WH</v>
      </c>
      <c r="C1177" s="7" t="s">
        <v>1220</v>
      </c>
      <c r="D1177" s="52" t="str">
        <f t="shared" si="144"/>
        <v>Zandoná Carbon Air Sensitive ínvédő</v>
      </c>
      <c r="E1177" s="52" t="s">
        <v>2857</v>
      </c>
      <c r="F1177" s="52" t="str">
        <f t="shared" si="145"/>
        <v>CARBON AIR SENSITIVE+ TENDON</v>
      </c>
      <c r="G1177" s="52" t="s">
        <v>2982</v>
      </c>
      <c r="H1177" s="116" t="str">
        <f t="shared" si="146"/>
        <v>Zandonà</v>
      </c>
      <c r="I1177" s="35" t="s">
        <v>3006</v>
      </c>
      <c r="J1177" s="53" t="str">
        <f t="shared" si="147"/>
        <v>Lófelszerelés</v>
      </c>
      <c r="K1177" s="53" t="s">
        <v>3007</v>
      </c>
      <c r="L1177" s="35" t="str">
        <f t="shared" si="148"/>
        <v>Láb- és patavédő</v>
      </c>
      <c r="M1177" s="35" t="s">
        <v>3020</v>
      </c>
      <c r="N1177" s="35" t="str">
        <f t="shared" si="149"/>
        <v>Ínvédő</v>
      </c>
      <c r="O1177" s="35" t="s">
        <v>3021</v>
      </c>
      <c r="P1177" s="88" t="str">
        <f t="shared" si="150"/>
        <v/>
      </c>
      <c r="Q1177" s="88"/>
      <c r="R1177" s="50" t="s">
        <v>3208</v>
      </c>
      <c r="S1177" s="35" t="s">
        <v>2502</v>
      </c>
      <c r="T1177" s="34">
        <v>0</v>
      </c>
      <c r="U1177" s="35">
        <v>169.9</v>
      </c>
      <c r="V1177" s="1" t="s">
        <v>2603</v>
      </c>
      <c r="W1177" s="100">
        <v>0.5</v>
      </c>
      <c r="X1177" s="35" t="str">
        <f>IFERROR(
    IF(ISNUMBER(MATCH(TRIM(CLEAN(SUBSTITUTE(SUBSTITUTE(Y1177, CHAR(13), ""), CHAR(10), " "))), sizeList!A:A, 0)),
        INDEX(sizeList!B:B, MATCH(TRIM(CLEAN(SUBSTITUTE(SUBSTITUTE(Y1177, CHAR(13), ""), CHAR(10), " "))), sizeList!A:A, 0)),
        IF(ISNUMBER(MATCH(Y1177, sizeList!A:A, 0)),
            INDEX(sizeList!B:B, MATCH(Y1177, sizeList!A:A, 0)),
            IF(ISNUMBER(MATCH(TRIM(CLEAN(SUBSTITUTE(SUBSTITUTE(Y1177, CHAR(13), ""), CHAR(10), " "))), sizeList!B:B, 0)),
                INDEX(sizeList!B:B, MATCH(TRIM(CLEAN(SUBSTITUTE(SUBSTITUTE(Y1177, CHAR(13), ""), CHAR(10), " "))), sizeList!B:B, 0)),
                IF(ISNUMBER(MATCH(Y1177, sizeList!B:B, 0)),
                    INDEX(sizeList!B:B, MATCH(Y1177, sizeList!B:B, 0)),
                    "")
            )
        )
    ),
    ""
)</f>
        <v>S</v>
      </c>
      <c r="Y1177" s="35" t="s">
        <v>525</v>
      </c>
      <c r="Z1177" s="35" t="s">
        <v>2606</v>
      </c>
      <c r="AA1177" s="117" t="str">
        <f t="shared" si="151"/>
        <v>WHITE</v>
      </c>
      <c r="AB1177" s="7" t="str">
        <f>IF(AA1177="", "", IFERROR(VLOOKUP(AA1177, colorList!A:B,2,FALSE),""))</f>
        <v>fehér</v>
      </c>
      <c r="AC1177" s="7" t="str">
        <f>IF(Z1177="", "", IFERROR(VLOOKUP(Z1177, colorList!A:B,2,FALSE),""))</f>
        <v>fehér</v>
      </c>
      <c r="AD1177" s="7"/>
    </row>
    <row r="1178" spans="1:30" ht="60" customHeight="1" x14ac:dyDescent="0.25">
      <c r="A1178" s="79" t="s">
        <v>966</v>
      </c>
      <c r="B1178" s="7" t="str" cm="1">
        <f t="array" ref="B1178">ProcessN2(S1178,A1178,C1178)</f>
        <v>ZA2170_WH</v>
      </c>
      <c r="C1178" s="7" t="s">
        <v>1221</v>
      </c>
      <c r="D1178" s="52" t="str">
        <f t="shared" si="144"/>
        <v>Zandoná Carbon Air Sensitive ínvédő</v>
      </c>
      <c r="E1178" s="52" t="s">
        <v>2857</v>
      </c>
      <c r="F1178" s="52" t="str">
        <f t="shared" si="145"/>
        <v>CARBON AIR SENSITIVE+ TENDON</v>
      </c>
      <c r="G1178" s="80" t="s">
        <v>2982</v>
      </c>
      <c r="H1178" s="116" t="str">
        <f t="shared" si="146"/>
        <v>Zandonà</v>
      </c>
      <c r="I1178" s="43" t="s">
        <v>3006</v>
      </c>
      <c r="J1178" s="79" t="str">
        <f t="shared" si="147"/>
        <v>Lófelszerelés</v>
      </c>
      <c r="K1178" s="79" t="s">
        <v>3007</v>
      </c>
      <c r="L1178" s="43" t="str">
        <f t="shared" si="148"/>
        <v>Láb- és patavédő</v>
      </c>
      <c r="M1178" s="43" t="s">
        <v>3020</v>
      </c>
      <c r="N1178" s="35" t="str">
        <f t="shared" si="149"/>
        <v>Ínvédő</v>
      </c>
      <c r="O1178" s="35" t="s">
        <v>3021</v>
      </c>
      <c r="P1178" s="94" t="str">
        <f t="shared" si="150"/>
        <v/>
      </c>
      <c r="Q1178" s="94"/>
      <c r="R1178" s="50" t="s">
        <v>3208</v>
      </c>
      <c r="S1178" s="43" t="s">
        <v>2503</v>
      </c>
      <c r="T1178" s="34">
        <v>0</v>
      </c>
      <c r="U1178" s="43">
        <v>169.9</v>
      </c>
      <c r="V1178" s="1" t="s">
        <v>2603</v>
      </c>
      <c r="W1178" s="100">
        <v>0.5</v>
      </c>
      <c r="X1178" s="43" t="str">
        <f>IFERROR(
    IF(ISNUMBER(MATCH(TRIM(CLEAN(SUBSTITUTE(SUBSTITUTE(Y1178, CHAR(13), ""), CHAR(10), " "))), sizeList!A:A, 0)),
        INDEX(sizeList!B:B, MATCH(TRIM(CLEAN(SUBSTITUTE(SUBSTITUTE(Y1178, CHAR(13), ""), CHAR(10), " "))), sizeList!A:A, 0)),
        IF(ISNUMBER(MATCH(Y1178, sizeList!A:A, 0)),
            INDEX(sizeList!B:B, MATCH(Y1178, sizeList!A:A, 0)),
            IF(ISNUMBER(MATCH(TRIM(CLEAN(SUBSTITUTE(SUBSTITUTE(Y1178, CHAR(13), ""), CHAR(10), " "))), sizeList!B:B, 0)),
                INDEX(sizeList!B:B, MATCH(TRIM(CLEAN(SUBSTITUTE(SUBSTITUTE(Y1178, CHAR(13), ""), CHAR(10), " "))), sizeList!B:B, 0)),
                IF(ISNUMBER(MATCH(Y1178, sizeList!B:B, 0)),
                    INDEX(sizeList!B:B, MATCH(Y1178, sizeList!B:B, 0)),
                    "")
            )
        )
    ),
    ""
)</f>
        <v>M</v>
      </c>
      <c r="Y1178" s="43" t="s">
        <v>526</v>
      </c>
      <c r="Z1178" s="43" t="s">
        <v>2606</v>
      </c>
      <c r="AA1178" s="117" t="str">
        <f t="shared" si="151"/>
        <v>WHITE</v>
      </c>
      <c r="AB1178" s="7" t="str">
        <f>IF(AA1178="", "", IFERROR(VLOOKUP(AA1178, colorList!A:B,2,FALSE),""))</f>
        <v>fehér</v>
      </c>
      <c r="AC1178" s="7" t="str">
        <f>IF(Z1178="", "", IFERROR(VLOOKUP(Z1178, colorList!A:B,2,FALSE),""))</f>
        <v>fehér</v>
      </c>
      <c r="AD1178" s="7"/>
    </row>
    <row r="1179" spans="1:30" ht="60" customHeight="1" x14ac:dyDescent="0.25">
      <c r="A1179" s="79" t="s">
        <v>966</v>
      </c>
      <c r="B1179" s="7" t="str" cm="1">
        <f t="array" ref="B1179">ProcessN2(S1179,A1179,C1179)</f>
        <v>ZA2170_WH</v>
      </c>
      <c r="C1179" s="7" t="s">
        <v>1222</v>
      </c>
      <c r="D1179" s="80" t="str">
        <f t="shared" si="144"/>
        <v>Zandoná Carbon Air Sensitive ínvédő</v>
      </c>
      <c r="E1179" s="80" t="s">
        <v>2857</v>
      </c>
      <c r="F1179" s="52" t="str">
        <f t="shared" si="145"/>
        <v>CARBON AIR SENSITIVE+ TENDON</v>
      </c>
      <c r="G1179" s="80" t="s">
        <v>2982</v>
      </c>
      <c r="H1179" s="116" t="str">
        <f t="shared" si="146"/>
        <v>Zandonà</v>
      </c>
      <c r="I1179" s="43" t="s">
        <v>3006</v>
      </c>
      <c r="J1179" s="79" t="str">
        <f t="shared" si="147"/>
        <v>Lófelszerelés</v>
      </c>
      <c r="K1179" s="79" t="s">
        <v>3007</v>
      </c>
      <c r="L1179" s="43" t="str">
        <f t="shared" si="148"/>
        <v>Láb- és patavédő</v>
      </c>
      <c r="M1179" s="43" t="s">
        <v>3020</v>
      </c>
      <c r="N1179" s="35" t="str">
        <f t="shared" si="149"/>
        <v>Ínvédő</v>
      </c>
      <c r="O1179" s="35" t="s">
        <v>3021</v>
      </c>
      <c r="P1179" s="94" t="str">
        <f t="shared" si="150"/>
        <v/>
      </c>
      <c r="Q1179" s="94"/>
      <c r="R1179" s="99" t="s">
        <v>3208</v>
      </c>
      <c r="S1179" s="43" t="s">
        <v>2504</v>
      </c>
      <c r="T1179" s="34">
        <v>0</v>
      </c>
      <c r="U1179" s="43">
        <v>169.9</v>
      </c>
      <c r="V1179" s="1" t="s">
        <v>2603</v>
      </c>
      <c r="W1179" s="100">
        <v>0.5</v>
      </c>
      <c r="X1179" s="43" t="str">
        <f>IFERROR(
    IF(ISNUMBER(MATCH(TRIM(CLEAN(SUBSTITUTE(SUBSTITUTE(Y1179, CHAR(13), ""), CHAR(10), " "))), sizeList!A:A, 0)),
        INDEX(sizeList!B:B, MATCH(TRIM(CLEAN(SUBSTITUTE(SUBSTITUTE(Y1179, CHAR(13), ""), CHAR(10), " "))), sizeList!A:A, 0)),
        IF(ISNUMBER(MATCH(Y1179, sizeList!A:A, 0)),
            INDEX(sizeList!B:B, MATCH(Y1179, sizeList!A:A, 0)),
            IF(ISNUMBER(MATCH(TRIM(CLEAN(SUBSTITUTE(SUBSTITUTE(Y1179, CHAR(13), ""), CHAR(10), " "))), sizeList!B:B, 0)),
                INDEX(sizeList!B:B, MATCH(TRIM(CLEAN(SUBSTITUTE(SUBSTITUTE(Y1179, CHAR(13), ""), CHAR(10), " "))), sizeList!B:B, 0)),
                IF(ISNUMBER(MATCH(Y1179, sizeList!B:B, 0)),
                    INDEX(sizeList!B:B, MATCH(Y1179, sizeList!B:B, 0)),
                    "")
            )
        )
    ),
    ""
)</f>
        <v>L</v>
      </c>
      <c r="Y1179" s="43" t="s">
        <v>527</v>
      </c>
      <c r="Z1179" s="43" t="s">
        <v>2606</v>
      </c>
      <c r="AA1179" s="117" t="str">
        <f t="shared" si="151"/>
        <v>WHITE</v>
      </c>
      <c r="AB1179" s="7" t="str">
        <f>IF(AA1179="", "", IFERROR(VLOOKUP(AA1179, colorList!A:B,2,FALSE),""))</f>
        <v>fehér</v>
      </c>
      <c r="AC1179" s="7" t="str">
        <f>IF(Z1179="", "", IFERROR(VLOOKUP(Z1179, colorList!A:B,2,FALSE),""))</f>
        <v>fehér</v>
      </c>
      <c r="AD1179" s="7"/>
    </row>
    <row r="1180" spans="1:30" ht="60" customHeight="1" x14ac:dyDescent="0.25">
      <c r="A1180" s="53" t="s">
        <v>966</v>
      </c>
      <c r="B1180" s="7" t="str" cm="1">
        <f t="array" ref="B1180">ProcessN2(S1180,A1180,C1180)</f>
        <v>ZA2170_WH</v>
      </c>
      <c r="C1180" s="7" t="s">
        <v>1349</v>
      </c>
      <c r="D1180" s="52" t="str">
        <f t="shared" si="144"/>
        <v>Zandoná Carbon Air Sensitive ínvédő</v>
      </c>
      <c r="E1180" s="52" t="s">
        <v>2857</v>
      </c>
      <c r="F1180" s="52" t="str">
        <f t="shared" si="145"/>
        <v>CARBON AIR SENSITIVE+ TENDON</v>
      </c>
      <c r="G1180" s="52" t="s">
        <v>2982</v>
      </c>
      <c r="H1180" s="116" t="str">
        <f t="shared" si="146"/>
        <v>Zandonà</v>
      </c>
      <c r="I1180" s="35" t="s">
        <v>3006</v>
      </c>
      <c r="J1180" s="53" t="str">
        <f t="shared" si="147"/>
        <v>Lófelszerelés</v>
      </c>
      <c r="K1180" s="53" t="s">
        <v>3007</v>
      </c>
      <c r="L1180" s="35" t="str">
        <f t="shared" si="148"/>
        <v>Láb- és patavédő</v>
      </c>
      <c r="M1180" s="35" t="s">
        <v>3020</v>
      </c>
      <c r="N1180" s="35" t="str">
        <f t="shared" si="149"/>
        <v>Ínvédő</v>
      </c>
      <c r="O1180" s="35" t="s">
        <v>3021</v>
      </c>
      <c r="P1180" s="35" t="str">
        <f t="shared" si="150"/>
        <v/>
      </c>
      <c r="Q1180" s="35"/>
      <c r="R1180" s="93" t="s">
        <v>3208</v>
      </c>
      <c r="S1180" s="35" t="s">
        <v>2505</v>
      </c>
      <c r="T1180" s="34">
        <v>0</v>
      </c>
      <c r="U1180" s="35">
        <v>169.9</v>
      </c>
      <c r="V1180" s="1" t="s">
        <v>2603</v>
      </c>
      <c r="W1180" s="100">
        <v>0.5</v>
      </c>
      <c r="X1180" s="35" t="str">
        <f>IFERROR(
    IF(ISNUMBER(MATCH(TRIM(CLEAN(SUBSTITUTE(SUBSTITUTE(Y1180, CHAR(13), ""), CHAR(10), " "))), sizeList!A:A, 0)),
        INDEX(sizeList!B:B, MATCH(TRIM(CLEAN(SUBSTITUTE(SUBSTITUTE(Y1180, CHAR(13), ""), CHAR(10), " "))), sizeList!A:A, 0)),
        IF(ISNUMBER(MATCH(Y1180, sizeList!A:A, 0)),
            INDEX(sizeList!B:B, MATCH(Y1180, sizeList!A:A, 0)),
            IF(ISNUMBER(MATCH(TRIM(CLEAN(SUBSTITUTE(SUBSTITUTE(Y1180, CHAR(13), ""), CHAR(10), " "))), sizeList!B:B, 0)),
                INDEX(sizeList!B:B, MATCH(TRIM(CLEAN(SUBSTITUTE(SUBSTITUTE(Y1180, CHAR(13), ""), CHAR(10), " "))), sizeList!B:B, 0)),
                IF(ISNUMBER(MATCH(Y1180, sizeList!B:B, 0)),
                    INDEX(sizeList!B:B, MATCH(Y1180, sizeList!B:B, 0)),
                    "")
            )
        )
    ),
    ""
)</f>
        <v>L+</v>
      </c>
      <c r="Y1180" s="35" t="s">
        <v>535</v>
      </c>
      <c r="Z1180" s="35" t="s">
        <v>2606</v>
      </c>
      <c r="AA1180" s="117" t="str">
        <f t="shared" si="151"/>
        <v>WHITE</v>
      </c>
      <c r="AB1180" s="7" t="str">
        <f>IF(AA1180="", "", IFERROR(VLOOKUP(AA1180, colorList!A:B,2,FALSE),""))</f>
        <v>fehér</v>
      </c>
      <c r="AC1180" s="7" t="str">
        <f>IF(Z1180="", "", IFERROR(VLOOKUP(Z1180, colorList!A:B,2,FALSE),""))</f>
        <v>fehér</v>
      </c>
      <c r="AD1180" s="7"/>
    </row>
    <row r="1181" spans="1:30" ht="60" customHeight="1" x14ac:dyDescent="0.25">
      <c r="A1181" s="53" t="s">
        <v>967</v>
      </c>
      <c r="B1181" s="7" t="str" cm="1">
        <f t="array" ref="B1181">ProcessN2(S1181,A1181,C1181)</f>
        <v>ZA2178_BK</v>
      </c>
      <c r="C1181" s="7" t="s">
        <v>1212</v>
      </c>
      <c r="D1181" s="52" t="str">
        <f t="shared" si="144"/>
        <v>Zandoná Carbon Air Sensitive bokavédő</v>
      </c>
      <c r="E1181" s="52" t="s">
        <v>2858</v>
      </c>
      <c r="F1181" s="52" t="str">
        <f t="shared" si="145"/>
        <v>CARBON AIR SENSITIVE+ FIT FETLOCK</v>
      </c>
      <c r="G1181" s="52" t="s">
        <v>2983</v>
      </c>
      <c r="H1181" s="116" t="str">
        <f t="shared" si="146"/>
        <v>Zandonà</v>
      </c>
      <c r="I1181" s="35" t="s">
        <v>3006</v>
      </c>
      <c r="J1181" s="53" t="str">
        <f t="shared" si="147"/>
        <v>Lófelszerelés</v>
      </c>
      <c r="K1181" s="53" t="s">
        <v>3007</v>
      </c>
      <c r="L1181" s="35" t="str">
        <f t="shared" si="148"/>
        <v>Láb- és patavédő</v>
      </c>
      <c r="M1181" s="35" t="s">
        <v>3020</v>
      </c>
      <c r="N1181" s="35" t="str">
        <f t="shared" si="149"/>
        <v>Bokavédő</v>
      </c>
      <c r="O1181" s="35" t="s">
        <v>3022</v>
      </c>
      <c r="P1181" s="88" t="str">
        <f t="shared" si="150"/>
        <v/>
      </c>
      <c r="Q1181" s="88"/>
      <c r="R1181" s="81" t="s">
        <v>3209</v>
      </c>
      <c r="S1181" s="35" t="s">
        <v>2506</v>
      </c>
      <c r="T1181" s="34">
        <v>0</v>
      </c>
      <c r="U1181" s="35">
        <v>169.9</v>
      </c>
      <c r="V1181" s="1" t="s">
        <v>2603</v>
      </c>
      <c r="W1181" s="100">
        <v>0.5</v>
      </c>
      <c r="X1181" s="35" t="str">
        <f>IFERROR(
    IF(ISNUMBER(MATCH(TRIM(CLEAN(SUBSTITUTE(SUBSTITUTE(Y1181, CHAR(13), ""), CHAR(10), " "))), sizeList!A:A, 0)),
        INDEX(sizeList!B:B, MATCH(TRIM(CLEAN(SUBSTITUTE(SUBSTITUTE(Y1181, CHAR(13), ""), CHAR(10), " "))), sizeList!A:A, 0)),
        IF(ISNUMBER(MATCH(Y1181, sizeList!A:A, 0)),
            INDEX(sizeList!B:B, MATCH(Y1181, sizeList!A:A, 0)),
            IF(ISNUMBER(MATCH(TRIM(CLEAN(SUBSTITUTE(SUBSTITUTE(Y1181, CHAR(13), ""), CHAR(10), " "))), sizeList!B:B, 0)),
                INDEX(sizeList!B:B, MATCH(TRIM(CLEAN(SUBSTITUTE(SUBSTITUTE(Y1181, CHAR(13), ""), CHAR(10), " "))), sizeList!B:B, 0)),
                IF(ISNUMBER(MATCH(Y1181, sizeList!B:B, 0)),
                    INDEX(sizeList!B:B, MATCH(Y1181, sizeList!B:B, 0)),
                    "")
            )
        )
    ),
    ""
)</f>
        <v>S</v>
      </c>
      <c r="Y1181" s="35" t="s">
        <v>525</v>
      </c>
      <c r="Z1181" s="35" t="s">
        <v>2604</v>
      </c>
      <c r="AA1181" s="117" t="str">
        <f t="shared" si="151"/>
        <v>BLACK</v>
      </c>
      <c r="AB1181" s="7" t="str">
        <f>IF(AA1181="", "", IFERROR(VLOOKUP(AA1181, colorList!A:B,2,FALSE),""))</f>
        <v>fekete</v>
      </c>
      <c r="AC1181" s="7" t="str">
        <f>IF(Z1181="", "", IFERROR(VLOOKUP(Z1181, colorList!A:B,2,FALSE),""))</f>
        <v>fekete</v>
      </c>
      <c r="AD1181" s="7"/>
    </row>
    <row r="1182" spans="1:30" ht="60" customHeight="1" x14ac:dyDescent="0.25">
      <c r="A1182" s="53" t="s">
        <v>967</v>
      </c>
      <c r="B1182" s="7" t="str" cm="1">
        <f t="array" ref="B1182">ProcessN2(S1182,A1182,C1182)</f>
        <v>ZA2178_BK</v>
      </c>
      <c r="C1182" s="7" t="s">
        <v>1213</v>
      </c>
      <c r="D1182" s="52" t="str">
        <f t="shared" si="144"/>
        <v>Zandoná Carbon Air Sensitive bokavédő</v>
      </c>
      <c r="E1182" s="52" t="s">
        <v>2858</v>
      </c>
      <c r="F1182" s="52" t="str">
        <f t="shared" si="145"/>
        <v>CARBON AIR SENSITIVE+ FIT FETLOCK</v>
      </c>
      <c r="G1182" s="52" t="s">
        <v>2983</v>
      </c>
      <c r="H1182" s="116" t="str">
        <f t="shared" si="146"/>
        <v>Zandonà</v>
      </c>
      <c r="I1182" s="35" t="s">
        <v>3006</v>
      </c>
      <c r="J1182" s="53" t="str">
        <f t="shared" si="147"/>
        <v>Lófelszerelés</v>
      </c>
      <c r="K1182" s="53" t="s">
        <v>3007</v>
      </c>
      <c r="L1182" s="35" t="str">
        <f t="shared" si="148"/>
        <v>Láb- és patavédő</v>
      </c>
      <c r="M1182" s="35" t="s">
        <v>3020</v>
      </c>
      <c r="N1182" s="35" t="str">
        <f t="shared" si="149"/>
        <v>Bokavédő</v>
      </c>
      <c r="O1182" s="35" t="s">
        <v>3022</v>
      </c>
      <c r="P1182" s="88" t="str">
        <f t="shared" si="150"/>
        <v/>
      </c>
      <c r="Q1182" s="88"/>
      <c r="R1182" s="50" t="s">
        <v>3209</v>
      </c>
      <c r="S1182" s="35" t="s">
        <v>2507</v>
      </c>
      <c r="T1182" s="34">
        <v>0</v>
      </c>
      <c r="U1182" s="35">
        <v>169.9</v>
      </c>
      <c r="V1182" s="1" t="s">
        <v>2603</v>
      </c>
      <c r="W1182" s="100">
        <v>0.5</v>
      </c>
      <c r="X1182" s="35" t="str">
        <f>IFERROR(
    IF(ISNUMBER(MATCH(TRIM(CLEAN(SUBSTITUTE(SUBSTITUTE(Y1182, CHAR(13), ""), CHAR(10), " "))), sizeList!A:A, 0)),
        INDEX(sizeList!B:B, MATCH(TRIM(CLEAN(SUBSTITUTE(SUBSTITUTE(Y1182, CHAR(13), ""), CHAR(10), " "))), sizeList!A:A, 0)),
        IF(ISNUMBER(MATCH(Y1182, sizeList!A:A, 0)),
            INDEX(sizeList!B:B, MATCH(Y1182, sizeList!A:A, 0)),
            IF(ISNUMBER(MATCH(TRIM(CLEAN(SUBSTITUTE(SUBSTITUTE(Y1182, CHAR(13), ""), CHAR(10), " "))), sizeList!B:B, 0)),
                INDEX(sizeList!B:B, MATCH(TRIM(CLEAN(SUBSTITUTE(SUBSTITUTE(Y1182, CHAR(13), ""), CHAR(10), " "))), sizeList!B:B, 0)),
                IF(ISNUMBER(MATCH(Y1182, sizeList!B:B, 0)),
                    INDEX(sizeList!B:B, MATCH(Y1182, sizeList!B:B, 0)),
                    "")
            )
        )
    ),
    ""
)</f>
        <v>M</v>
      </c>
      <c r="Y1182" s="35" t="s">
        <v>526</v>
      </c>
      <c r="Z1182" s="35" t="s">
        <v>2604</v>
      </c>
      <c r="AA1182" s="117" t="str">
        <f t="shared" si="151"/>
        <v>BLACK</v>
      </c>
      <c r="AB1182" s="7" t="str">
        <f>IF(AA1182="", "", IFERROR(VLOOKUP(AA1182, colorList!A:B,2,FALSE),""))</f>
        <v>fekete</v>
      </c>
      <c r="AC1182" s="7" t="str">
        <f>IF(Z1182="", "", IFERROR(VLOOKUP(Z1182, colorList!A:B,2,FALSE),""))</f>
        <v>fekete</v>
      </c>
      <c r="AD1182" s="7"/>
    </row>
    <row r="1183" spans="1:30" ht="60" customHeight="1" x14ac:dyDescent="0.25">
      <c r="A1183" s="51" t="s">
        <v>967</v>
      </c>
      <c r="B1183" s="7" t="str" cm="1">
        <f t="array" ref="B1183">ProcessN2(S1183,A1183,C1183)</f>
        <v>ZA2178_BK</v>
      </c>
      <c r="C1183" s="7" t="s">
        <v>1214</v>
      </c>
      <c r="D1183" s="83" t="str">
        <f t="shared" si="144"/>
        <v>Zandoná Carbon Air Sensitive bokavédő</v>
      </c>
      <c r="E1183" s="83" t="s">
        <v>2858</v>
      </c>
      <c r="F1183" s="52" t="str">
        <f t="shared" si="145"/>
        <v>CARBON AIR SENSITIVE+ FIT FETLOCK</v>
      </c>
      <c r="G1183" s="83" t="s">
        <v>2983</v>
      </c>
      <c r="H1183" s="116" t="str">
        <f t="shared" si="146"/>
        <v>Zandonà</v>
      </c>
      <c r="I1183" s="44" t="s">
        <v>3006</v>
      </c>
      <c r="J1183" s="51" t="str">
        <f t="shared" si="147"/>
        <v>Lófelszerelés</v>
      </c>
      <c r="K1183" s="51" t="s">
        <v>3007</v>
      </c>
      <c r="L1183" s="44" t="str">
        <f t="shared" si="148"/>
        <v>Láb- és patavédő</v>
      </c>
      <c r="M1183" s="44" t="s">
        <v>3020</v>
      </c>
      <c r="N1183" s="35" t="str">
        <f t="shared" si="149"/>
        <v>Bokavédő</v>
      </c>
      <c r="O1183" s="35" t="s">
        <v>3022</v>
      </c>
      <c r="P1183" s="96" t="str">
        <f t="shared" si="150"/>
        <v/>
      </c>
      <c r="Q1183" s="96"/>
      <c r="R1183" s="50" t="s">
        <v>3209</v>
      </c>
      <c r="S1183" s="44" t="s">
        <v>2508</v>
      </c>
      <c r="T1183" s="34">
        <v>0</v>
      </c>
      <c r="U1183" s="44">
        <v>169.9</v>
      </c>
      <c r="V1183" s="1" t="s">
        <v>2603</v>
      </c>
      <c r="W1183" s="100">
        <v>0.5</v>
      </c>
      <c r="X1183" s="44" t="str">
        <f>IFERROR(
    IF(ISNUMBER(MATCH(TRIM(CLEAN(SUBSTITUTE(SUBSTITUTE(Y1183, CHAR(13), ""), CHAR(10), " "))), sizeList!A:A, 0)),
        INDEX(sizeList!B:B, MATCH(TRIM(CLEAN(SUBSTITUTE(SUBSTITUTE(Y1183, CHAR(13), ""), CHAR(10), " "))), sizeList!A:A, 0)),
        IF(ISNUMBER(MATCH(Y1183, sizeList!A:A, 0)),
            INDEX(sizeList!B:B, MATCH(Y1183, sizeList!A:A, 0)),
            IF(ISNUMBER(MATCH(TRIM(CLEAN(SUBSTITUTE(SUBSTITUTE(Y1183, CHAR(13), ""), CHAR(10), " "))), sizeList!B:B, 0)),
                INDEX(sizeList!B:B, MATCH(TRIM(CLEAN(SUBSTITUTE(SUBSTITUTE(Y1183, CHAR(13), ""), CHAR(10), " "))), sizeList!B:B, 0)),
                IF(ISNUMBER(MATCH(Y1183, sizeList!B:B, 0)),
                    INDEX(sizeList!B:B, MATCH(Y1183, sizeList!B:B, 0)),
                    "")
            )
        )
    ),
    ""
)</f>
        <v>L</v>
      </c>
      <c r="Y1183" s="44" t="s">
        <v>527</v>
      </c>
      <c r="Z1183" s="44" t="s">
        <v>2604</v>
      </c>
      <c r="AA1183" s="117" t="str">
        <f t="shared" si="151"/>
        <v>BLACK</v>
      </c>
      <c r="AB1183" s="7" t="str">
        <f>IF(AA1183="", "", IFERROR(VLOOKUP(AA1183, colorList!A:B,2,FALSE),""))</f>
        <v>fekete</v>
      </c>
      <c r="AC1183" s="7" t="str">
        <f>IF(Z1183="", "", IFERROR(VLOOKUP(Z1183, colorList!A:B,2,FALSE),""))</f>
        <v>fekete</v>
      </c>
      <c r="AD1183" s="7"/>
    </row>
    <row r="1184" spans="1:30" ht="60" customHeight="1" x14ac:dyDescent="0.25">
      <c r="A1184" s="53" t="s">
        <v>967</v>
      </c>
      <c r="B1184" s="7" t="str" cm="1">
        <f t="array" ref="B1184">ProcessN2(S1184,A1184,C1184)</f>
        <v>ZA2178_BK</v>
      </c>
      <c r="C1184" s="7" t="s">
        <v>1343</v>
      </c>
      <c r="D1184" s="52" t="str">
        <f t="shared" si="144"/>
        <v>Zandoná Carbon Air Sensitive bokavédő</v>
      </c>
      <c r="E1184" s="52" t="s">
        <v>2858</v>
      </c>
      <c r="F1184" s="52" t="str">
        <f t="shared" si="145"/>
        <v>CARBON AIR SENSITIVE+ FIT FETLOCK</v>
      </c>
      <c r="G1184" s="52" t="s">
        <v>2983</v>
      </c>
      <c r="H1184" s="116" t="str">
        <f t="shared" si="146"/>
        <v>Zandonà</v>
      </c>
      <c r="I1184" s="35" t="s">
        <v>3006</v>
      </c>
      <c r="J1184" s="53" t="str">
        <f t="shared" si="147"/>
        <v>Lófelszerelés</v>
      </c>
      <c r="K1184" s="53" t="s">
        <v>3007</v>
      </c>
      <c r="L1184" s="35" t="str">
        <f t="shared" si="148"/>
        <v>Láb- és patavédő</v>
      </c>
      <c r="M1184" s="35" t="s">
        <v>3020</v>
      </c>
      <c r="N1184" s="35" t="str">
        <f t="shared" si="149"/>
        <v>Bokavédő</v>
      </c>
      <c r="O1184" s="35" t="s">
        <v>3022</v>
      </c>
      <c r="P1184" s="88" t="str">
        <f t="shared" si="150"/>
        <v/>
      </c>
      <c r="Q1184" s="88"/>
      <c r="R1184" s="50" t="s">
        <v>3209</v>
      </c>
      <c r="S1184" s="35" t="s">
        <v>2509</v>
      </c>
      <c r="T1184" s="34">
        <v>0</v>
      </c>
      <c r="U1184" s="35">
        <v>169.9</v>
      </c>
      <c r="V1184" s="1" t="s">
        <v>2603</v>
      </c>
      <c r="W1184" s="100">
        <v>0.5</v>
      </c>
      <c r="X1184" s="35" t="str">
        <f>IFERROR(
    IF(ISNUMBER(MATCH(TRIM(CLEAN(SUBSTITUTE(SUBSTITUTE(Y1184, CHAR(13), ""), CHAR(10), " "))), sizeList!A:A, 0)),
        INDEX(sizeList!B:B, MATCH(TRIM(CLEAN(SUBSTITUTE(SUBSTITUTE(Y1184, CHAR(13), ""), CHAR(10), " "))), sizeList!A:A, 0)),
        IF(ISNUMBER(MATCH(Y1184, sizeList!A:A, 0)),
            INDEX(sizeList!B:B, MATCH(Y1184, sizeList!A:A, 0)),
            IF(ISNUMBER(MATCH(TRIM(CLEAN(SUBSTITUTE(SUBSTITUTE(Y1184, CHAR(13), ""), CHAR(10), " "))), sizeList!B:B, 0)),
                INDEX(sizeList!B:B, MATCH(TRIM(CLEAN(SUBSTITUTE(SUBSTITUTE(Y1184, CHAR(13), ""), CHAR(10), " "))), sizeList!B:B, 0)),
                IF(ISNUMBER(MATCH(Y1184, sizeList!B:B, 0)),
                    INDEX(sizeList!B:B, MATCH(Y1184, sizeList!B:B, 0)),
                    "")
            )
        )
    ),
    ""
)</f>
        <v>L+</v>
      </c>
      <c r="Y1184" s="35" t="s">
        <v>535</v>
      </c>
      <c r="Z1184" s="35" t="s">
        <v>2604</v>
      </c>
      <c r="AA1184" s="117" t="str">
        <f t="shared" si="151"/>
        <v>BLACK</v>
      </c>
      <c r="AB1184" s="7" t="str">
        <f>IF(AA1184="", "", IFERROR(VLOOKUP(AA1184, colorList!A:B,2,FALSE),""))</f>
        <v>fekete</v>
      </c>
      <c r="AC1184" s="7" t="str">
        <f>IF(Z1184="", "", IFERROR(VLOOKUP(Z1184, colorList!A:B,2,FALSE),""))</f>
        <v>fekete</v>
      </c>
      <c r="AD1184" s="7"/>
    </row>
    <row r="1185" spans="1:30" ht="60" customHeight="1" x14ac:dyDescent="0.25">
      <c r="A1185" s="53" t="s">
        <v>967</v>
      </c>
      <c r="B1185" s="7" t="str" cm="1">
        <f t="array" ref="B1185">ProcessN2(S1185,A1185,C1185)</f>
        <v>ZA2178_BN</v>
      </c>
      <c r="C1185" s="7" t="s">
        <v>1344</v>
      </c>
      <c r="D1185" s="52" t="str">
        <f t="shared" si="144"/>
        <v>Zandoná Carbon Air Sensitive bokavédő</v>
      </c>
      <c r="E1185" s="52" t="s">
        <v>2858</v>
      </c>
      <c r="F1185" s="52" t="str">
        <f t="shared" si="145"/>
        <v>CARBON AIR SENSITIVE+ FIT FETLOCK</v>
      </c>
      <c r="G1185" s="52" t="s">
        <v>2983</v>
      </c>
      <c r="H1185" s="116" t="str">
        <f t="shared" si="146"/>
        <v>Zandonà</v>
      </c>
      <c r="I1185" s="35" t="s">
        <v>3006</v>
      </c>
      <c r="J1185" s="53" t="str">
        <f t="shared" si="147"/>
        <v>Lófelszerelés</v>
      </c>
      <c r="K1185" s="53" t="s">
        <v>3007</v>
      </c>
      <c r="L1185" s="35" t="str">
        <f t="shared" si="148"/>
        <v>Láb- és patavédő</v>
      </c>
      <c r="M1185" s="35" t="s">
        <v>3020</v>
      </c>
      <c r="N1185" s="35" t="str">
        <f t="shared" si="149"/>
        <v>Bokavédő</v>
      </c>
      <c r="O1185" s="35" t="s">
        <v>3022</v>
      </c>
      <c r="P1185" s="88" t="str">
        <f t="shared" si="150"/>
        <v/>
      </c>
      <c r="Q1185" s="88"/>
      <c r="R1185" s="50" t="s">
        <v>3209</v>
      </c>
      <c r="S1185" s="35" t="s">
        <v>2510</v>
      </c>
      <c r="T1185" s="34">
        <v>0</v>
      </c>
      <c r="U1185" s="35">
        <v>169.9</v>
      </c>
      <c r="V1185" s="1" t="s">
        <v>2603</v>
      </c>
      <c r="W1185" s="100">
        <v>0.5</v>
      </c>
      <c r="X1185" s="35" t="str">
        <f>IFERROR(
    IF(ISNUMBER(MATCH(TRIM(CLEAN(SUBSTITUTE(SUBSTITUTE(Y1185, CHAR(13), ""), CHAR(10), " "))), sizeList!A:A, 0)),
        INDEX(sizeList!B:B, MATCH(TRIM(CLEAN(SUBSTITUTE(SUBSTITUTE(Y1185, CHAR(13), ""), CHAR(10), " "))), sizeList!A:A, 0)),
        IF(ISNUMBER(MATCH(Y1185, sizeList!A:A, 0)),
            INDEX(sizeList!B:B, MATCH(Y1185, sizeList!A:A, 0)),
            IF(ISNUMBER(MATCH(TRIM(CLEAN(SUBSTITUTE(SUBSTITUTE(Y1185, CHAR(13), ""), CHAR(10), " "))), sizeList!B:B, 0)),
                INDEX(sizeList!B:B, MATCH(TRIM(CLEAN(SUBSTITUTE(SUBSTITUTE(Y1185, CHAR(13), ""), CHAR(10), " "))), sizeList!B:B, 0)),
                IF(ISNUMBER(MATCH(Y1185, sizeList!B:B, 0)),
                    INDEX(sizeList!B:B, MATCH(Y1185, sizeList!B:B, 0)),
                    "")
            )
        )
    ),
    ""
)</f>
        <v>S</v>
      </c>
      <c r="Y1185" s="35" t="s">
        <v>525</v>
      </c>
      <c r="Z1185" s="35" t="s">
        <v>2609</v>
      </c>
      <c r="AA1185" s="117" t="str">
        <f t="shared" si="151"/>
        <v>BROWN</v>
      </c>
      <c r="AB1185" s="7" t="str">
        <f>IF(AA1185="", "", IFERROR(VLOOKUP(AA1185, colorList!A:B,2,FALSE),""))</f>
        <v>barna</v>
      </c>
      <c r="AC1185" s="7" t="str">
        <f>IF(Z1185="", "", IFERROR(VLOOKUP(Z1185, colorList!A:B,2,FALSE),""))</f>
        <v>barna</v>
      </c>
      <c r="AD1185" s="7"/>
    </row>
    <row r="1186" spans="1:30" ht="60" customHeight="1" x14ac:dyDescent="0.25">
      <c r="A1186" s="53" t="s">
        <v>967</v>
      </c>
      <c r="B1186" s="7" t="str" cm="1">
        <f t="array" ref="B1186">ProcessN2(S1186,A1186,C1186)</f>
        <v>ZA2178_BN</v>
      </c>
      <c r="C1186" s="7" t="s">
        <v>1345</v>
      </c>
      <c r="D1186" s="52" t="str">
        <f t="shared" si="144"/>
        <v>Zandoná Carbon Air Sensitive bokavédő</v>
      </c>
      <c r="E1186" s="52" t="s">
        <v>2858</v>
      </c>
      <c r="F1186" s="52" t="str">
        <f t="shared" si="145"/>
        <v>CARBON AIR SENSITIVE+ FIT FETLOCK</v>
      </c>
      <c r="G1186" s="52" t="s">
        <v>2983</v>
      </c>
      <c r="H1186" s="116" t="str">
        <f t="shared" si="146"/>
        <v>Zandonà</v>
      </c>
      <c r="I1186" s="35" t="s">
        <v>3006</v>
      </c>
      <c r="J1186" s="53" t="str">
        <f t="shared" si="147"/>
        <v>Lófelszerelés</v>
      </c>
      <c r="K1186" s="53" t="s">
        <v>3007</v>
      </c>
      <c r="L1186" s="35" t="str">
        <f t="shared" si="148"/>
        <v>Láb- és patavédő</v>
      </c>
      <c r="M1186" s="35" t="s">
        <v>3020</v>
      </c>
      <c r="N1186" s="35" t="str">
        <f t="shared" si="149"/>
        <v>Bokavédő</v>
      </c>
      <c r="O1186" s="35" t="s">
        <v>3022</v>
      </c>
      <c r="P1186" s="88" t="str">
        <f t="shared" si="150"/>
        <v/>
      </c>
      <c r="Q1186" s="88"/>
      <c r="R1186" s="50" t="s">
        <v>3209</v>
      </c>
      <c r="S1186" s="35" t="s">
        <v>2511</v>
      </c>
      <c r="T1186" s="34">
        <v>0</v>
      </c>
      <c r="U1186" s="35">
        <v>169.9</v>
      </c>
      <c r="V1186" s="1" t="s">
        <v>2603</v>
      </c>
      <c r="W1186" s="100">
        <v>0.5</v>
      </c>
      <c r="X1186" s="35" t="str">
        <f>IFERROR(
    IF(ISNUMBER(MATCH(TRIM(CLEAN(SUBSTITUTE(SUBSTITUTE(Y1186, CHAR(13), ""), CHAR(10), " "))), sizeList!A:A, 0)),
        INDEX(sizeList!B:B, MATCH(TRIM(CLEAN(SUBSTITUTE(SUBSTITUTE(Y1186, CHAR(13), ""), CHAR(10), " "))), sizeList!A:A, 0)),
        IF(ISNUMBER(MATCH(Y1186, sizeList!A:A, 0)),
            INDEX(sizeList!B:B, MATCH(Y1186, sizeList!A:A, 0)),
            IF(ISNUMBER(MATCH(TRIM(CLEAN(SUBSTITUTE(SUBSTITUTE(Y1186, CHAR(13), ""), CHAR(10), " "))), sizeList!B:B, 0)),
                INDEX(sizeList!B:B, MATCH(TRIM(CLEAN(SUBSTITUTE(SUBSTITUTE(Y1186, CHAR(13), ""), CHAR(10), " "))), sizeList!B:B, 0)),
                IF(ISNUMBER(MATCH(Y1186, sizeList!B:B, 0)),
                    INDEX(sizeList!B:B, MATCH(Y1186, sizeList!B:B, 0)),
                    "")
            )
        )
    ),
    ""
)</f>
        <v>M</v>
      </c>
      <c r="Y1186" s="35" t="s">
        <v>526</v>
      </c>
      <c r="Z1186" s="35" t="s">
        <v>2609</v>
      </c>
      <c r="AA1186" s="117" t="str">
        <f t="shared" si="151"/>
        <v>BROWN</v>
      </c>
      <c r="AB1186" s="7" t="str">
        <f>IF(AA1186="", "", IFERROR(VLOOKUP(AA1186, colorList!A:B,2,FALSE),""))</f>
        <v>barna</v>
      </c>
      <c r="AC1186" s="7" t="str">
        <f>IF(Z1186="", "", IFERROR(VLOOKUP(Z1186, colorList!A:B,2,FALSE),""))</f>
        <v>barna</v>
      </c>
      <c r="AD1186" s="7"/>
    </row>
    <row r="1187" spans="1:30" ht="60" customHeight="1" x14ac:dyDescent="0.25">
      <c r="A1187" s="53" t="s">
        <v>967</v>
      </c>
      <c r="B1187" s="7" t="str" cm="1">
        <f t="array" ref="B1187">ProcessN2(S1187,A1187,C1187)</f>
        <v>ZA2178_BN</v>
      </c>
      <c r="C1187" s="7" t="s">
        <v>1346</v>
      </c>
      <c r="D1187" s="52" t="str">
        <f t="shared" si="144"/>
        <v>Zandoná Carbon Air Sensitive bokavédő</v>
      </c>
      <c r="E1187" s="52" t="s">
        <v>2858</v>
      </c>
      <c r="F1187" s="52" t="str">
        <f t="shared" si="145"/>
        <v>CARBON AIR SENSITIVE+ FIT FETLOCK</v>
      </c>
      <c r="G1187" s="52" t="s">
        <v>2983</v>
      </c>
      <c r="H1187" s="116" t="str">
        <f t="shared" si="146"/>
        <v>Zandonà</v>
      </c>
      <c r="I1187" s="35" t="s">
        <v>3006</v>
      </c>
      <c r="J1187" s="53" t="str">
        <f t="shared" si="147"/>
        <v>Lófelszerelés</v>
      </c>
      <c r="K1187" s="53" t="s">
        <v>3007</v>
      </c>
      <c r="L1187" s="35" t="str">
        <f t="shared" si="148"/>
        <v>Láb- és patavédő</v>
      </c>
      <c r="M1187" s="35" t="s">
        <v>3020</v>
      </c>
      <c r="N1187" s="35" t="str">
        <f t="shared" si="149"/>
        <v>Bokavédő</v>
      </c>
      <c r="O1187" s="35" t="s">
        <v>3022</v>
      </c>
      <c r="P1187" s="88" t="str">
        <f t="shared" si="150"/>
        <v/>
      </c>
      <c r="Q1187" s="88"/>
      <c r="R1187" s="50" t="s">
        <v>3209</v>
      </c>
      <c r="S1187" s="35" t="s">
        <v>2512</v>
      </c>
      <c r="T1187" s="34">
        <v>0</v>
      </c>
      <c r="U1187" s="35">
        <v>169.9</v>
      </c>
      <c r="V1187" s="1" t="s">
        <v>2603</v>
      </c>
      <c r="W1187" s="100">
        <v>0.5</v>
      </c>
      <c r="X1187" s="35" t="str">
        <f>IFERROR(
    IF(ISNUMBER(MATCH(TRIM(CLEAN(SUBSTITUTE(SUBSTITUTE(Y1187, CHAR(13), ""), CHAR(10), " "))), sizeList!A:A, 0)),
        INDEX(sizeList!B:B, MATCH(TRIM(CLEAN(SUBSTITUTE(SUBSTITUTE(Y1187, CHAR(13), ""), CHAR(10), " "))), sizeList!A:A, 0)),
        IF(ISNUMBER(MATCH(Y1187, sizeList!A:A, 0)),
            INDEX(sizeList!B:B, MATCH(Y1187, sizeList!A:A, 0)),
            IF(ISNUMBER(MATCH(TRIM(CLEAN(SUBSTITUTE(SUBSTITUTE(Y1187, CHAR(13), ""), CHAR(10), " "))), sizeList!B:B, 0)),
                INDEX(sizeList!B:B, MATCH(TRIM(CLEAN(SUBSTITUTE(SUBSTITUTE(Y1187, CHAR(13), ""), CHAR(10), " "))), sizeList!B:B, 0)),
                IF(ISNUMBER(MATCH(Y1187, sizeList!B:B, 0)),
                    INDEX(sizeList!B:B, MATCH(Y1187, sizeList!B:B, 0)),
                    "")
            )
        )
    ),
    ""
)</f>
        <v>L</v>
      </c>
      <c r="Y1187" s="35" t="s">
        <v>527</v>
      </c>
      <c r="Z1187" s="35" t="s">
        <v>2609</v>
      </c>
      <c r="AA1187" s="117" t="str">
        <f t="shared" si="151"/>
        <v>BROWN</v>
      </c>
      <c r="AB1187" s="7" t="str">
        <f>IF(AA1187="", "", IFERROR(VLOOKUP(AA1187, colorList!A:B,2,FALSE),""))</f>
        <v>barna</v>
      </c>
      <c r="AC1187" s="7" t="str">
        <f>IF(Z1187="", "", IFERROR(VLOOKUP(Z1187, colorList!A:B,2,FALSE),""))</f>
        <v>barna</v>
      </c>
      <c r="AD1187" s="7"/>
    </row>
    <row r="1188" spans="1:30" ht="60" customHeight="1" x14ac:dyDescent="0.25">
      <c r="A1188" s="53" t="s">
        <v>967</v>
      </c>
      <c r="B1188" s="7" t="str" cm="1">
        <f t="array" ref="B1188">ProcessN2(S1188,A1188,C1188)</f>
        <v>ZA2178_BN</v>
      </c>
      <c r="C1188" s="7" t="s">
        <v>1347</v>
      </c>
      <c r="D1188" s="52" t="str">
        <f t="shared" si="144"/>
        <v>Zandoná Carbon Air Sensitive bokavédő</v>
      </c>
      <c r="E1188" s="52" t="s">
        <v>2858</v>
      </c>
      <c r="F1188" s="52" t="str">
        <f t="shared" si="145"/>
        <v>CARBON AIR SENSITIVE+ FIT FETLOCK</v>
      </c>
      <c r="G1188" s="52" t="s">
        <v>2983</v>
      </c>
      <c r="H1188" s="116" t="str">
        <f t="shared" si="146"/>
        <v>Zandonà</v>
      </c>
      <c r="I1188" s="35" t="s">
        <v>3006</v>
      </c>
      <c r="J1188" s="53" t="str">
        <f t="shared" si="147"/>
        <v>Lófelszerelés</v>
      </c>
      <c r="K1188" s="53" t="s">
        <v>3007</v>
      </c>
      <c r="L1188" s="35" t="str">
        <f t="shared" si="148"/>
        <v>Láb- és patavédő</v>
      </c>
      <c r="M1188" s="35" t="s">
        <v>3020</v>
      </c>
      <c r="N1188" s="35" t="str">
        <f t="shared" si="149"/>
        <v>Bokavédő</v>
      </c>
      <c r="O1188" s="35" t="s">
        <v>3022</v>
      </c>
      <c r="P1188" s="88" t="str">
        <f t="shared" si="150"/>
        <v/>
      </c>
      <c r="Q1188" s="88"/>
      <c r="R1188" s="50" t="s">
        <v>3209</v>
      </c>
      <c r="S1188" s="35" t="s">
        <v>2513</v>
      </c>
      <c r="T1188" s="34">
        <v>0</v>
      </c>
      <c r="U1188" s="35">
        <v>169.9</v>
      </c>
      <c r="V1188" s="1" t="s">
        <v>2603</v>
      </c>
      <c r="W1188" s="100">
        <v>0.5</v>
      </c>
      <c r="X1188" s="35" t="str">
        <f>IFERROR(
    IF(ISNUMBER(MATCH(TRIM(CLEAN(SUBSTITUTE(SUBSTITUTE(Y1188, CHAR(13), ""), CHAR(10), " "))), sizeList!A:A, 0)),
        INDEX(sizeList!B:B, MATCH(TRIM(CLEAN(SUBSTITUTE(SUBSTITUTE(Y1188, CHAR(13), ""), CHAR(10), " "))), sizeList!A:A, 0)),
        IF(ISNUMBER(MATCH(Y1188, sizeList!A:A, 0)),
            INDEX(sizeList!B:B, MATCH(Y1188, sizeList!A:A, 0)),
            IF(ISNUMBER(MATCH(TRIM(CLEAN(SUBSTITUTE(SUBSTITUTE(Y1188, CHAR(13), ""), CHAR(10), " "))), sizeList!B:B, 0)),
                INDEX(sizeList!B:B, MATCH(TRIM(CLEAN(SUBSTITUTE(SUBSTITUTE(Y1188, CHAR(13), ""), CHAR(10), " "))), sizeList!B:B, 0)),
                IF(ISNUMBER(MATCH(Y1188, sizeList!B:B, 0)),
                    INDEX(sizeList!B:B, MATCH(Y1188, sizeList!B:B, 0)),
                    "")
            )
        )
    ),
    ""
)</f>
        <v>L+</v>
      </c>
      <c r="Y1188" s="35" t="s">
        <v>535</v>
      </c>
      <c r="Z1188" s="35" t="s">
        <v>2609</v>
      </c>
      <c r="AA1188" s="117" t="str">
        <f t="shared" si="151"/>
        <v>BROWN</v>
      </c>
      <c r="AB1188" s="7" t="str">
        <f>IF(AA1188="", "", IFERROR(VLOOKUP(AA1188, colorList!A:B,2,FALSE),""))</f>
        <v>barna</v>
      </c>
      <c r="AC1188" s="7" t="str">
        <f>IF(Z1188="", "", IFERROR(VLOOKUP(Z1188, colorList!A:B,2,FALSE),""))</f>
        <v>barna</v>
      </c>
      <c r="AD1188" s="7"/>
    </row>
    <row r="1189" spans="1:30" ht="60" customHeight="1" x14ac:dyDescent="0.25">
      <c r="A1189" s="53" t="s">
        <v>967</v>
      </c>
      <c r="B1189" s="7" t="str" cm="1">
        <f t="array" ref="B1189">ProcessN2(S1189,A1189,C1189)</f>
        <v>ZA2178_WH</v>
      </c>
      <c r="C1189" s="7" t="s">
        <v>1220</v>
      </c>
      <c r="D1189" s="52" t="str">
        <f t="shared" si="144"/>
        <v>Zandoná Carbon Air Sensitive bokavédő</v>
      </c>
      <c r="E1189" s="52" t="s">
        <v>2858</v>
      </c>
      <c r="F1189" s="52" t="str">
        <f t="shared" si="145"/>
        <v>CARBON AIR SENSITIVE+ FIT FETLOCK</v>
      </c>
      <c r="G1189" s="52" t="s">
        <v>2983</v>
      </c>
      <c r="H1189" s="116" t="str">
        <f t="shared" si="146"/>
        <v>Zandonà</v>
      </c>
      <c r="I1189" s="35" t="s">
        <v>3006</v>
      </c>
      <c r="J1189" s="53" t="str">
        <f t="shared" si="147"/>
        <v>Lófelszerelés</v>
      </c>
      <c r="K1189" s="53" t="s">
        <v>3007</v>
      </c>
      <c r="L1189" s="35" t="str">
        <f t="shared" si="148"/>
        <v>Láb- és patavédő</v>
      </c>
      <c r="M1189" s="35" t="s">
        <v>3020</v>
      </c>
      <c r="N1189" s="35" t="str">
        <f t="shared" si="149"/>
        <v>Bokavédő</v>
      </c>
      <c r="O1189" s="35" t="s">
        <v>3022</v>
      </c>
      <c r="P1189" s="88" t="str">
        <f t="shared" si="150"/>
        <v/>
      </c>
      <c r="Q1189" s="88"/>
      <c r="R1189" s="50" t="s">
        <v>3209</v>
      </c>
      <c r="S1189" s="35" t="s">
        <v>2514</v>
      </c>
      <c r="T1189" s="34">
        <v>0</v>
      </c>
      <c r="U1189" s="35">
        <v>169.9</v>
      </c>
      <c r="V1189" s="1" t="s">
        <v>2603</v>
      </c>
      <c r="W1189" s="100">
        <v>0.5</v>
      </c>
      <c r="X1189" s="35" t="str">
        <f>IFERROR(
    IF(ISNUMBER(MATCH(TRIM(CLEAN(SUBSTITUTE(SUBSTITUTE(Y1189, CHAR(13), ""), CHAR(10), " "))), sizeList!A:A, 0)),
        INDEX(sizeList!B:B, MATCH(TRIM(CLEAN(SUBSTITUTE(SUBSTITUTE(Y1189, CHAR(13), ""), CHAR(10), " "))), sizeList!A:A, 0)),
        IF(ISNUMBER(MATCH(Y1189, sizeList!A:A, 0)),
            INDEX(sizeList!B:B, MATCH(Y1189, sizeList!A:A, 0)),
            IF(ISNUMBER(MATCH(TRIM(CLEAN(SUBSTITUTE(SUBSTITUTE(Y1189, CHAR(13), ""), CHAR(10), " "))), sizeList!B:B, 0)),
                INDEX(sizeList!B:B, MATCH(TRIM(CLEAN(SUBSTITUTE(SUBSTITUTE(Y1189, CHAR(13), ""), CHAR(10), " "))), sizeList!B:B, 0)),
                IF(ISNUMBER(MATCH(Y1189, sizeList!B:B, 0)),
                    INDEX(sizeList!B:B, MATCH(Y1189, sizeList!B:B, 0)),
                    "")
            )
        )
    ),
    ""
)</f>
        <v>S</v>
      </c>
      <c r="Y1189" s="35" t="s">
        <v>525</v>
      </c>
      <c r="Z1189" s="35" t="s">
        <v>2606</v>
      </c>
      <c r="AA1189" s="117" t="str">
        <f t="shared" si="151"/>
        <v>WHITE</v>
      </c>
      <c r="AB1189" s="7" t="str">
        <f>IF(AA1189="", "", IFERROR(VLOOKUP(AA1189, colorList!A:B,2,FALSE),""))</f>
        <v>fehér</v>
      </c>
      <c r="AC1189" s="7" t="str">
        <f>IF(Z1189="", "", IFERROR(VLOOKUP(Z1189, colorList!A:B,2,FALSE),""))</f>
        <v>fehér</v>
      </c>
      <c r="AD1189" s="7"/>
    </row>
    <row r="1190" spans="1:30" ht="60" customHeight="1" x14ac:dyDescent="0.25">
      <c r="A1190" s="53" t="s">
        <v>967</v>
      </c>
      <c r="B1190" s="7" t="str" cm="1">
        <f t="array" ref="B1190">ProcessN2(S1190,A1190,C1190)</f>
        <v>ZA2178_WH</v>
      </c>
      <c r="C1190" s="7" t="s">
        <v>1221</v>
      </c>
      <c r="D1190" s="52" t="str">
        <f t="shared" si="144"/>
        <v>Zandoná Carbon Air Sensitive bokavédő</v>
      </c>
      <c r="E1190" s="52" t="s">
        <v>2858</v>
      </c>
      <c r="F1190" s="52" t="str">
        <f t="shared" si="145"/>
        <v>CARBON AIR SENSITIVE+ FIT FETLOCK</v>
      </c>
      <c r="G1190" s="52" t="s">
        <v>2983</v>
      </c>
      <c r="H1190" s="116" t="str">
        <f t="shared" si="146"/>
        <v>Zandonà</v>
      </c>
      <c r="I1190" s="35" t="s">
        <v>3006</v>
      </c>
      <c r="J1190" s="53" t="str">
        <f t="shared" si="147"/>
        <v>Lófelszerelés</v>
      </c>
      <c r="K1190" s="53" t="s">
        <v>3007</v>
      </c>
      <c r="L1190" s="35" t="str">
        <f t="shared" si="148"/>
        <v>Láb- és patavédő</v>
      </c>
      <c r="M1190" s="35" t="s">
        <v>3020</v>
      </c>
      <c r="N1190" s="35" t="str">
        <f t="shared" si="149"/>
        <v>Bokavédő</v>
      </c>
      <c r="O1190" s="35" t="s">
        <v>3022</v>
      </c>
      <c r="P1190" s="88" t="str">
        <f t="shared" si="150"/>
        <v/>
      </c>
      <c r="Q1190" s="88"/>
      <c r="R1190" s="50" t="s">
        <v>3209</v>
      </c>
      <c r="S1190" s="35" t="s">
        <v>2515</v>
      </c>
      <c r="T1190" s="34">
        <v>0</v>
      </c>
      <c r="U1190" s="35">
        <v>169.9</v>
      </c>
      <c r="V1190" s="1" t="s">
        <v>2603</v>
      </c>
      <c r="W1190" s="100">
        <v>0.5</v>
      </c>
      <c r="X1190" s="35" t="str">
        <f>IFERROR(
    IF(ISNUMBER(MATCH(TRIM(CLEAN(SUBSTITUTE(SUBSTITUTE(Y1190, CHAR(13), ""), CHAR(10), " "))), sizeList!A:A, 0)),
        INDEX(sizeList!B:B, MATCH(TRIM(CLEAN(SUBSTITUTE(SUBSTITUTE(Y1190, CHAR(13), ""), CHAR(10), " "))), sizeList!A:A, 0)),
        IF(ISNUMBER(MATCH(Y1190, sizeList!A:A, 0)),
            INDEX(sizeList!B:B, MATCH(Y1190, sizeList!A:A, 0)),
            IF(ISNUMBER(MATCH(TRIM(CLEAN(SUBSTITUTE(SUBSTITUTE(Y1190, CHAR(13), ""), CHAR(10), " "))), sizeList!B:B, 0)),
                INDEX(sizeList!B:B, MATCH(TRIM(CLEAN(SUBSTITUTE(SUBSTITUTE(Y1190, CHAR(13), ""), CHAR(10), " "))), sizeList!B:B, 0)),
                IF(ISNUMBER(MATCH(Y1190, sizeList!B:B, 0)),
                    INDEX(sizeList!B:B, MATCH(Y1190, sizeList!B:B, 0)),
                    "")
            )
        )
    ),
    ""
)</f>
        <v>M</v>
      </c>
      <c r="Y1190" s="35" t="s">
        <v>526</v>
      </c>
      <c r="Z1190" s="35" t="s">
        <v>2606</v>
      </c>
      <c r="AA1190" s="117" t="str">
        <f t="shared" si="151"/>
        <v>WHITE</v>
      </c>
      <c r="AB1190" s="7" t="str">
        <f>IF(AA1190="", "", IFERROR(VLOOKUP(AA1190, colorList!A:B,2,FALSE),""))</f>
        <v>fehér</v>
      </c>
      <c r="AC1190" s="7" t="str">
        <f>IF(Z1190="", "", IFERROR(VLOOKUP(Z1190, colorList!A:B,2,FALSE),""))</f>
        <v>fehér</v>
      </c>
      <c r="AD1190" s="7"/>
    </row>
    <row r="1191" spans="1:30" ht="60" customHeight="1" x14ac:dyDescent="0.25">
      <c r="A1191" s="53" t="s">
        <v>967</v>
      </c>
      <c r="B1191" s="7" t="str" cm="1">
        <f t="array" ref="B1191">ProcessN2(S1191,A1191,C1191)</f>
        <v>ZA2178_WH</v>
      </c>
      <c r="C1191" s="7" t="s">
        <v>1222</v>
      </c>
      <c r="D1191" s="52" t="str">
        <f t="shared" si="144"/>
        <v>Zandoná Carbon Air Sensitive bokavédő</v>
      </c>
      <c r="E1191" s="52" t="s">
        <v>2858</v>
      </c>
      <c r="F1191" s="52" t="str">
        <f t="shared" si="145"/>
        <v>CARBON AIR SENSITIVE+ FIT FETLOCK</v>
      </c>
      <c r="G1191" s="52" t="s">
        <v>2983</v>
      </c>
      <c r="H1191" s="116" t="str">
        <f t="shared" si="146"/>
        <v>Zandonà</v>
      </c>
      <c r="I1191" s="35" t="s">
        <v>3006</v>
      </c>
      <c r="J1191" s="53" t="str">
        <f t="shared" si="147"/>
        <v>Lófelszerelés</v>
      </c>
      <c r="K1191" s="53" t="s">
        <v>3007</v>
      </c>
      <c r="L1191" s="35" t="str">
        <f t="shared" si="148"/>
        <v>Láb- és patavédő</v>
      </c>
      <c r="M1191" s="35" t="s">
        <v>3020</v>
      </c>
      <c r="N1191" s="35" t="str">
        <f t="shared" si="149"/>
        <v>Bokavédő</v>
      </c>
      <c r="O1191" s="35" t="s">
        <v>3022</v>
      </c>
      <c r="P1191" s="88" t="str">
        <f t="shared" si="150"/>
        <v/>
      </c>
      <c r="Q1191" s="88"/>
      <c r="R1191" s="50" t="s">
        <v>3209</v>
      </c>
      <c r="S1191" s="35" t="s">
        <v>2516</v>
      </c>
      <c r="T1191" s="34">
        <v>0</v>
      </c>
      <c r="U1191" s="35">
        <v>169.9</v>
      </c>
      <c r="V1191" s="1" t="s">
        <v>2603</v>
      </c>
      <c r="W1191" s="100">
        <v>0.5</v>
      </c>
      <c r="X1191" s="35" t="str">
        <f>IFERROR(
    IF(ISNUMBER(MATCH(TRIM(CLEAN(SUBSTITUTE(SUBSTITUTE(Y1191, CHAR(13), ""), CHAR(10), " "))), sizeList!A:A, 0)),
        INDEX(sizeList!B:B, MATCH(TRIM(CLEAN(SUBSTITUTE(SUBSTITUTE(Y1191, CHAR(13), ""), CHAR(10), " "))), sizeList!A:A, 0)),
        IF(ISNUMBER(MATCH(Y1191, sizeList!A:A, 0)),
            INDEX(sizeList!B:B, MATCH(Y1191, sizeList!A:A, 0)),
            IF(ISNUMBER(MATCH(TRIM(CLEAN(SUBSTITUTE(SUBSTITUTE(Y1191, CHAR(13), ""), CHAR(10), " "))), sizeList!B:B, 0)),
                INDEX(sizeList!B:B, MATCH(TRIM(CLEAN(SUBSTITUTE(SUBSTITUTE(Y1191, CHAR(13), ""), CHAR(10), " "))), sizeList!B:B, 0)),
                IF(ISNUMBER(MATCH(Y1191, sizeList!B:B, 0)),
                    INDEX(sizeList!B:B, MATCH(Y1191, sizeList!B:B, 0)),
                    "")
            )
        )
    ),
    ""
)</f>
        <v>L</v>
      </c>
      <c r="Y1191" s="35" t="s">
        <v>527</v>
      </c>
      <c r="Z1191" s="35" t="s">
        <v>2606</v>
      </c>
      <c r="AA1191" s="117" t="str">
        <f t="shared" si="151"/>
        <v>WHITE</v>
      </c>
      <c r="AB1191" s="7" t="str">
        <f>IF(AA1191="", "", IFERROR(VLOOKUP(AA1191, colorList!A:B,2,FALSE),""))</f>
        <v>fehér</v>
      </c>
      <c r="AC1191" s="7" t="str">
        <f>IF(Z1191="", "", IFERROR(VLOOKUP(Z1191, colorList!A:B,2,FALSE),""))</f>
        <v>fehér</v>
      </c>
      <c r="AD1191" s="7"/>
    </row>
    <row r="1192" spans="1:30" ht="60" customHeight="1" x14ac:dyDescent="0.25">
      <c r="A1192" s="53" t="s">
        <v>967</v>
      </c>
      <c r="B1192" s="7" t="str" cm="1">
        <f t="array" ref="B1192">ProcessN2(S1192,A1192,C1192)</f>
        <v>ZA2178_WH</v>
      </c>
      <c r="C1192" s="7" t="s">
        <v>1349</v>
      </c>
      <c r="D1192" s="52" t="str">
        <f t="shared" si="144"/>
        <v>Zandoná Carbon Air Sensitive bokavédő</v>
      </c>
      <c r="E1192" s="52" t="s">
        <v>2858</v>
      </c>
      <c r="F1192" s="52" t="str">
        <f t="shared" si="145"/>
        <v>CARBON AIR SENSITIVE+ FIT FETLOCK</v>
      </c>
      <c r="G1192" s="52" t="s">
        <v>2983</v>
      </c>
      <c r="H1192" s="116" t="str">
        <f t="shared" si="146"/>
        <v>Zandonà</v>
      </c>
      <c r="I1192" s="35" t="s">
        <v>3006</v>
      </c>
      <c r="J1192" s="53" t="str">
        <f t="shared" si="147"/>
        <v>Lófelszerelés</v>
      </c>
      <c r="K1192" s="53" t="s">
        <v>3007</v>
      </c>
      <c r="L1192" s="35" t="str">
        <f t="shared" si="148"/>
        <v>Láb- és patavédő</v>
      </c>
      <c r="M1192" s="35" t="s">
        <v>3020</v>
      </c>
      <c r="N1192" s="35" t="str">
        <f t="shared" si="149"/>
        <v>Bokavédő</v>
      </c>
      <c r="O1192" s="35" t="s">
        <v>3022</v>
      </c>
      <c r="P1192" s="88" t="str">
        <f t="shared" si="150"/>
        <v/>
      </c>
      <c r="Q1192" s="88"/>
      <c r="R1192" s="50" t="s">
        <v>3209</v>
      </c>
      <c r="S1192" s="35" t="s">
        <v>2517</v>
      </c>
      <c r="T1192" s="34">
        <v>0</v>
      </c>
      <c r="U1192" s="35">
        <v>169.9</v>
      </c>
      <c r="V1192" s="1" t="s">
        <v>2603</v>
      </c>
      <c r="W1192" s="100">
        <v>0.5</v>
      </c>
      <c r="X1192" s="35" t="str">
        <f>IFERROR(
    IF(ISNUMBER(MATCH(TRIM(CLEAN(SUBSTITUTE(SUBSTITUTE(Y1192, CHAR(13), ""), CHAR(10), " "))), sizeList!A:A, 0)),
        INDEX(sizeList!B:B, MATCH(TRIM(CLEAN(SUBSTITUTE(SUBSTITUTE(Y1192, CHAR(13), ""), CHAR(10), " "))), sizeList!A:A, 0)),
        IF(ISNUMBER(MATCH(Y1192, sizeList!A:A, 0)),
            INDEX(sizeList!B:B, MATCH(Y1192, sizeList!A:A, 0)),
            IF(ISNUMBER(MATCH(TRIM(CLEAN(SUBSTITUTE(SUBSTITUTE(Y1192, CHAR(13), ""), CHAR(10), " "))), sizeList!B:B, 0)),
                INDEX(sizeList!B:B, MATCH(TRIM(CLEAN(SUBSTITUTE(SUBSTITUTE(Y1192, CHAR(13), ""), CHAR(10), " "))), sizeList!B:B, 0)),
                IF(ISNUMBER(MATCH(Y1192, sizeList!B:B, 0)),
                    INDEX(sizeList!B:B, MATCH(Y1192, sizeList!B:B, 0)),
                    "")
            )
        )
    ),
    ""
)</f>
        <v>L+</v>
      </c>
      <c r="Y1192" s="35" t="s">
        <v>535</v>
      </c>
      <c r="Z1192" s="35" t="s">
        <v>2606</v>
      </c>
      <c r="AA1192" s="117" t="str">
        <f t="shared" si="151"/>
        <v>WHITE</v>
      </c>
      <c r="AB1192" s="7" t="str">
        <f>IF(AA1192="", "", IFERROR(VLOOKUP(AA1192, colorList!A:B,2,FALSE),""))</f>
        <v>fehér</v>
      </c>
      <c r="AC1192" s="7" t="str">
        <f>IF(Z1192="", "", IFERROR(VLOOKUP(Z1192, colorList!A:B,2,FALSE),""))</f>
        <v>fehér</v>
      </c>
      <c r="AD1192" s="7"/>
    </row>
    <row r="1193" spans="1:30" ht="60" customHeight="1" x14ac:dyDescent="0.25">
      <c r="A1193" s="53" t="s">
        <v>968</v>
      </c>
      <c r="B1193" s="7" t="str" cm="1">
        <f t="array" ref="B1193">ProcessN2(S1193,A1193,C1193)</f>
        <v>ZA2410_BK</v>
      </c>
      <c r="C1193" s="7" t="s">
        <v>1018</v>
      </c>
      <c r="D1193" s="52" t="str">
        <f t="shared" si="144"/>
        <v>Zandoná Carbon Air hasvédős heveder</v>
      </c>
      <c r="E1193" s="52" t="s">
        <v>2859</v>
      </c>
      <c r="F1193" s="52" t="str">
        <f t="shared" si="145"/>
        <v>CARBON AIR STUD GIRTH</v>
      </c>
      <c r="G1193" s="52" t="s">
        <v>2984</v>
      </c>
      <c r="H1193" s="116" t="str">
        <f t="shared" si="146"/>
        <v>Zandonà</v>
      </c>
      <c r="I1193" s="35" t="s">
        <v>3006</v>
      </c>
      <c r="J1193" s="53" t="str">
        <f t="shared" si="147"/>
        <v>Lófelszerelés</v>
      </c>
      <c r="K1193" s="53" t="s">
        <v>3007</v>
      </c>
      <c r="L1193" s="53" t="str">
        <f t="shared" si="148"/>
        <v>Nyereg és tartozékai</v>
      </c>
      <c r="M1193" s="53" t="s">
        <v>3008</v>
      </c>
      <c r="N1193" s="35" t="str">
        <f t="shared" si="149"/>
        <v>Heveder</v>
      </c>
      <c r="O1193" s="35" t="s">
        <v>3009</v>
      </c>
      <c r="P1193" s="82" t="str">
        <f t="shared" si="150"/>
        <v>Hasvédős heveder</v>
      </c>
      <c r="Q1193" s="82" t="s">
        <v>3012</v>
      </c>
      <c r="R1193" s="55" t="s">
        <v>3210</v>
      </c>
      <c r="S1193" s="35" t="s">
        <v>2518</v>
      </c>
      <c r="T1193" s="34">
        <v>0</v>
      </c>
      <c r="U1193" s="35">
        <v>299.89999999999998</v>
      </c>
      <c r="V1193" s="1" t="s">
        <v>2603</v>
      </c>
      <c r="W1193" s="101">
        <v>1</v>
      </c>
      <c r="X1193" s="35" t="str">
        <f>IFERROR(
    IF(ISNUMBER(MATCH(TRIM(CLEAN(SUBSTITUTE(SUBSTITUTE(Y1193, CHAR(13), ""), CHAR(10), " "))), sizeList!A:A, 0)),
        INDEX(sizeList!B:B, MATCH(TRIM(CLEAN(SUBSTITUTE(SUBSTITUTE(Y1193, CHAR(13), ""), CHAR(10), " "))), sizeList!A:A, 0)),
        IF(ISNUMBER(MATCH(Y1193, sizeList!A:A, 0)),
            INDEX(sizeList!B:B, MATCH(Y1193, sizeList!A:A, 0)),
            IF(ISNUMBER(MATCH(TRIM(CLEAN(SUBSTITUTE(SUBSTITUTE(Y1193, CHAR(13), ""), CHAR(10), " "))), sizeList!B:B, 0)),
                INDEX(sizeList!B:B, MATCH(TRIM(CLEAN(SUBSTITUTE(SUBSTITUTE(Y1193, CHAR(13), ""), CHAR(10), " "))), sizeList!B:B, 0)),
                IF(ISNUMBER(MATCH(Y1193, sizeList!B:B, 0)),
                    INDEX(sizeList!B:B, MATCH(Y1193, sizeList!B:B, 0)),
                    "")
            )
        )
    ),
    ""
)</f>
        <v>110 cm</v>
      </c>
      <c r="Y1193" s="35" t="s">
        <v>837</v>
      </c>
      <c r="Z1193" s="35" t="s">
        <v>2604</v>
      </c>
      <c r="AA1193" s="117" t="str">
        <f t="shared" si="151"/>
        <v>BLACK</v>
      </c>
      <c r="AB1193" s="7" t="str">
        <f>IF(AA1193="", "", IFERROR(VLOOKUP(AA1193, colorList!A:B,2,FALSE),""))</f>
        <v>fekete</v>
      </c>
      <c r="AC1193" s="7" t="str">
        <f>IF(Z1193="", "", IFERROR(VLOOKUP(Z1193, colorList!A:B,2,FALSE),""))</f>
        <v>fekete</v>
      </c>
      <c r="AD1193" s="7"/>
    </row>
    <row r="1194" spans="1:30" ht="60" customHeight="1" x14ac:dyDescent="0.25">
      <c r="A1194" s="53" t="s">
        <v>968</v>
      </c>
      <c r="B1194" s="7" t="str" cm="1">
        <f t="array" ref="B1194">ProcessN2(S1194,A1194,C1194)</f>
        <v>ZA2410_BK</v>
      </c>
      <c r="C1194" s="7" t="s">
        <v>979</v>
      </c>
      <c r="D1194" s="52" t="str">
        <f t="shared" si="144"/>
        <v>Zandoná Carbon Air hasvédős heveder</v>
      </c>
      <c r="E1194" s="52" t="s">
        <v>2859</v>
      </c>
      <c r="F1194" s="52" t="str">
        <f t="shared" si="145"/>
        <v>CARBON AIR STUD GIRTH</v>
      </c>
      <c r="G1194" s="52" t="s">
        <v>2984</v>
      </c>
      <c r="H1194" s="116" t="str">
        <f t="shared" si="146"/>
        <v>Zandonà</v>
      </c>
      <c r="I1194" s="35" t="s">
        <v>3006</v>
      </c>
      <c r="J1194" s="53" t="str">
        <f t="shared" si="147"/>
        <v>Lófelszerelés</v>
      </c>
      <c r="K1194" s="53" t="s">
        <v>3007</v>
      </c>
      <c r="L1194" s="53" t="str">
        <f t="shared" si="148"/>
        <v>Nyereg és tartozékai</v>
      </c>
      <c r="M1194" s="53" t="s">
        <v>3008</v>
      </c>
      <c r="N1194" s="35" t="str">
        <f t="shared" si="149"/>
        <v>Heveder</v>
      </c>
      <c r="O1194" s="35" t="s">
        <v>3009</v>
      </c>
      <c r="P1194" s="82" t="str">
        <f t="shared" si="150"/>
        <v>Hasvédős heveder</v>
      </c>
      <c r="Q1194" s="82" t="s">
        <v>3012</v>
      </c>
      <c r="R1194" s="55" t="s">
        <v>3210</v>
      </c>
      <c r="S1194" s="35" t="s">
        <v>2519</v>
      </c>
      <c r="T1194" s="34">
        <v>0</v>
      </c>
      <c r="U1194" s="35">
        <v>299.89999999999998</v>
      </c>
      <c r="V1194" s="1" t="s">
        <v>2603</v>
      </c>
      <c r="W1194" s="101">
        <v>1</v>
      </c>
      <c r="X1194" s="35" t="str">
        <f>IFERROR(
    IF(ISNUMBER(MATCH(TRIM(CLEAN(SUBSTITUTE(SUBSTITUTE(Y1194, CHAR(13), ""), CHAR(10), " "))), sizeList!A:A, 0)),
        INDEX(sizeList!B:B, MATCH(TRIM(CLEAN(SUBSTITUTE(SUBSTITUTE(Y1194, CHAR(13), ""), CHAR(10), " "))), sizeList!A:A, 0)),
        IF(ISNUMBER(MATCH(Y1194, sizeList!A:A, 0)),
            INDEX(sizeList!B:B, MATCH(Y1194, sizeList!A:A, 0)),
            IF(ISNUMBER(MATCH(TRIM(CLEAN(SUBSTITUTE(SUBSTITUTE(Y1194, CHAR(13), ""), CHAR(10), " "))), sizeList!B:B, 0)),
                INDEX(sizeList!B:B, MATCH(TRIM(CLEAN(SUBSTITUTE(SUBSTITUTE(Y1194, CHAR(13), ""), CHAR(10), " "))), sizeList!B:B, 0)),
                IF(ISNUMBER(MATCH(Y1194, sizeList!B:B, 0)),
                    INDEX(sizeList!B:B, MATCH(Y1194, sizeList!B:B, 0)),
                    "")
            )
        )
    ),
    ""
)</f>
        <v>115 cm</v>
      </c>
      <c r="Y1194" s="35" t="s">
        <v>838</v>
      </c>
      <c r="Z1194" s="35" t="s">
        <v>2604</v>
      </c>
      <c r="AA1194" s="117" t="str">
        <f t="shared" si="151"/>
        <v>BLACK</v>
      </c>
      <c r="AB1194" s="7" t="str">
        <f>IF(AA1194="", "", IFERROR(VLOOKUP(AA1194, colorList!A:B,2,FALSE),""))</f>
        <v>fekete</v>
      </c>
      <c r="AC1194" s="7" t="str">
        <f>IF(Z1194="", "", IFERROR(VLOOKUP(Z1194, colorList!A:B,2,FALSE),""))</f>
        <v>fekete</v>
      </c>
      <c r="AD1194" s="7"/>
    </row>
    <row r="1195" spans="1:30" ht="60" customHeight="1" x14ac:dyDescent="0.25">
      <c r="A1195" s="53" t="s">
        <v>968</v>
      </c>
      <c r="B1195" s="7" t="str" cm="1">
        <f t="array" ref="B1195">ProcessN2(S1195,A1195,C1195)</f>
        <v>ZA2410_BK</v>
      </c>
      <c r="C1195" s="7" t="s">
        <v>980</v>
      </c>
      <c r="D1195" s="52" t="str">
        <f t="shared" si="144"/>
        <v>Zandoná Carbon Air hasvédős heveder</v>
      </c>
      <c r="E1195" s="52" t="s">
        <v>2859</v>
      </c>
      <c r="F1195" s="52" t="str">
        <f t="shared" si="145"/>
        <v>CARBON AIR STUD GIRTH</v>
      </c>
      <c r="G1195" s="52" t="s">
        <v>2984</v>
      </c>
      <c r="H1195" s="116" t="str">
        <f t="shared" si="146"/>
        <v>Zandonà</v>
      </c>
      <c r="I1195" s="35" t="s">
        <v>3006</v>
      </c>
      <c r="J1195" s="53" t="str">
        <f t="shared" si="147"/>
        <v>Lófelszerelés</v>
      </c>
      <c r="K1195" s="53" t="s">
        <v>3007</v>
      </c>
      <c r="L1195" s="53" t="str">
        <f t="shared" si="148"/>
        <v>Nyereg és tartozékai</v>
      </c>
      <c r="M1195" s="53" t="s">
        <v>3008</v>
      </c>
      <c r="N1195" s="35" t="str">
        <f t="shared" si="149"/>
        <v>Heveder</v>
      </c>
      <c r="O1195" s="35" t="s">
        <v>3009</v>
      </c>
      <c r="P1195" s="82" t="str">
        <f t="shared" si="150"/>
        <v>Hasvédős heveder</v>
      </c>
      <c r="Q1195" s="82" t="s">
        <v>3012</v>
      </c>
      <c r="R1195" s="55" t="s">
        <v>3210</v>
      </c>
      <c r="S1195" s="35" t="s">
        <v>2520</v>
      </c>
      <c r="T1195" s="34">
        <v>0</v>
      </c>
      <c r="U1195" s="35">
        <v>299.89999999999998</v>
      </c>
      <c r="V1195" s="1" t="s">
        <v>2603</v>
      </c>
      <c r="W1195" s="101">
        <v>1</v>
      </c>
      <c r="X1195" s="35" t="str">
        <f>IFERROR(
    IF(ISNUMBER(MATCH(TRIM(CLEAN(SUBSTITUTE(SUBSTITUTE(Y1195, CHAR(13), ""), CHAR(10), " "))), sizeList!A:A, 0)),
        INDEX(sizeList!B:B, MATCH(TRIM(CLEAN(SUBSTITUTE(SUBSTITUTE(Y1195, CHAR(13), ""), CHAR(10), " "))), sizeList!A:A, 0)),
        IF(ISNUMBER(MATCH(Y1195, sizeList!A:A, 0)),
            INDEX(sizeList!B:B, MATCH(Y1195, sizeList!A:A, 0)),
            IF(ISNUMBER(MATCH(TRIM(CLEAN(SUBSTITUTE(SUBSTITUTE(Y1195, CHAR(13), ""), CHAR(10), " "))), sizeList!B:B, 0)),
                INDEX(sizeList!B:B, MATCH(TRIM(CLEAN(SUBSTITUTE(SUBSTITUTE(Y1195, CHAR(13), ""), CHAR(10), " "))), sizeList!B:B, 0)),
                IF(ISNUMBER(MATCH(Y1195, sizeList!B:B, 0)),
                    INDEX(sizeList!B:B, MATCH(Y1195, sizeList!B:B, 0)),
                    "")
            )
        )
    ),
    ""
)</f>
        <v>120 cm</v>
      </c>
      <c r="Y1195" s="35" t="s">
        <v>840</v>
      </c>
      <c r="Z1195" s="35" t="s">
        <v>2604</v>
      </c>
      <c r="AA1195" s="117" t="str">
        <f t="shared" si="151"/>
        <v>BLACK</v>
      </c>
      <c r="AB1195" s="7" t="str">
        <f>IF(AA1195="", "", IFERROR(VLOOKUP(AA1195, colorList!A:B,2,FALSE),""))</f>
        <v>fekete</v>
      </c>
      <c r="AC1195" s="7" t="str">
        <f>IF(Z1195="", "", IFERROR(VLOOKUP(Z1195, colorList!A:B,2,FALSE),""))</f>
        <v>fekete</v>
      </c>
      <c r="AD1195" s="7"/>
    </row>
    <row r="1196" spans="1:30" ht="60" customHeight="1" x14ac:dyDescent="0.25">
      <c r="A1196" s="53" t="s">
        <v>968</v>
      </c>
      <c r="B1196" s="7" t="str" cm="1">
        <f t="array" ref="B1196">ProcessN2(S1196,A1196,C1196)</f>
        <v>ZA2410_BK</v>
      </c>
      <c r="C1196" s="7" t="s">
        <v>981</v>
      </c>
      <c r="D1196" s="52" t="str">
        <f t="shared" si="144"/>
        <v>Zandoná Carbon Air hasvédős heveder</v>
      </c>
      <c r="E1196" s="52" t="s">
        <v>2859</v>
      </c>
      <c r="F1196" s="52" t="str">
        <f t="shared" si="145"/>
        <v>CARBON AIR STUD GIRTH</v>
      </c>
      <c r="G1196" s="52" t="s">
        <v>2984</v>
      </c>
      <c r="H1196" s="116" t="str">
        <f t="shared" si="146"/>
        <v>Zandonà</v>
      </c>
      <c r="I1196" s="35" t="s">
        <v>3006</v>
      </c>
      <c r="J1196" s="53" t="str">
        <f t="shared" si="147"/>
        <v>Lófelszerelés</v>
      </c>
      <c r="K1196" s="53" t="s">
        <v>3007</v>
      </c>
      <c r="L1196" s="53" t="str">
        <f t="shared" si="148"/>
        <v>Nyereg és tartozékai</v>
      </c>
      <c r="M1196" s="53" t="s">
        <v>3008</v>
      </c>
      <c r="N1196" s="35" t="str">
        <f t="shared" si="149"/>
        <v>Heveder</v>
      </c>
      <c r="O1196" s="35" t="s">
        <v>3009</v>
      </c>
      <c r="P1196" s="82" t="str">
        <f t="shared" si="150"/>
        <v>Hasvédős heveder</v>
      </c>
      <c r="Q1196" s="82" t="s">
        <v>3012</v>
      </c>
      <c r="R1196" s="55" t="s">
        <v>3210</v>
      </c>
      <c r="S1196" s="35" t="s">
        <v>2521</v>
      </c>
      <c r="T1196" s="34">
        <v>0</v>
      </c>
      <c r="U1196" s="35">
        <v>299.89999999999998</v>
      </c>
      <c r="V1196" s="1" t="s">
        <v>2603</v>
      </c>
      <c r="W1196" s="101">
        <v>1</v>
      </c>
      <c r="X1196" s="35" t="str">
        <f>IFERROR(
    IF(ISNUMBER(MATCH(TRIM(CLEAN(SUBSTITUTE(SUBSTITUTE(Y1196, CHAR(13), ""), CHAR(10), " "))), sizeList!A:A, 0)),
        INDEX(sizeList!B:B, MATCH(TRIM(CLEAN(SUBSTITUTE(SUBSTITUTE(Y1196, CHAR(13), ""), CHAR(10), " "))), sizeList!A:A, 0)),
        IF(ISNUMBER(MATCH(Y1196, sizeList!A:A, 0)),
            INDEX(sizeList!B:B, MATCH(Y1196, sizeList!A:A, 0)),
            IF(ISNUMBER(MATCH(TRIM(CLEAN(SUBSTITUTE(SUBSTITUTE(Y1196, CHAR(13), ""), CHAR(10), " "))), sizeList!B:B, 0)),
                INDEX(sizeList!B:B, MATCH(TRIM(CLEAN(SUBSTITUTE(SUBSTITUTE(Y1196, CHAR(13), ""), CHAR(10), " "))), sizeList!B:B, 0)),
                IF(ISNUMBER(MATCH(Y1196, sizeList!B:B, 0)),
                    INDEX(sizeList!B:B, MATCH(Y1196, sizeList!B:B, 0)),
                    "")
            )
        )
    ),
    ""
)</f>
        <v>125 cm</v>
      </c>
      <c r="Y1196" s="35" t="s">
        <v>841</v>
      </c>
      <c r="Z1196" s="35" t="s">
        <v>2604</v>
      </c>
      <c r="AA1196" s="117" t="str">
        <f t="shared" si="151"/>
        <v>BLACK</v>
      </c>
      <c r="AB1196" s="7" t="str">
        <f>IF(AA1196="", "", IFERROR(VLOOKUP(AA1196, colorList!A:B,2,FALSE),""))</f>
        <v>fekete</v>
      </c>
      <c r="AC1196" s="7" t="str">
        <f>IF(Z1196="", "", IFERROR(VLOOKUP(Z1196, colorList!A:B,2,FALSE),""))</f>
        <v>fekete</v>
      </c>
      <c r="AD1196" s="7"/>
    </row>
    <row r="1197" spans="1:30" ht="60" customHeight="1" x14ac:dyDescent="0.25">
      <c r="A1197" s="53" t="s">
        <v>968</v>
      </c>
      <c r="B1197" s="7" t="str" cm="1">
        <f t="array" ref="B1197">ProcessN2(S1197,A1197,C1197)</f>
        <v>ZA2410_BK</v>
      </c>
      <c r="C1197" s="7" t="s">
        <v>982</v>
      </c>
      <c r="D1197" s="52" t="str">
        <f t="shared" si="144"/>
        <v>Zandoná Carbon Air hasvédős heveder</v>
      </c>
      <c r="E1197" s="52" t="s">
        <v>2859</v>
      </c>
      <c r="F1197" s="52" t="str">
        <f t="shared" si="145"/>
        <v>CARBON AIR STUD GIRTH</v>
      </c>
      <c r="G1197" s="52" t="s">
        <v>2984</v>
      </c>
      <c r="H1197" s="116" t="str">
        <f t="shared" si="146"/>
        <v>Zandonà</v>
      </c>
      <c r="I1197" s="35" t="s">
        <v>3006</v>
      </c>
      <c r="J1197" s="53" t="str">
        <f t="shared" si="147"/>
        <v>Lófelszerelés</v>
      </c>
      <c r="K1197" s="53" t="s">
        <v>3007</v>
      </c>
      <c r="L1197" s="53" t="str">
        <f t="shared" si="148"/>
        <v>Nyereg és tartozékai</v>
      </c>
      <c r="M1197" s="53" t="s">
        <v>3008</v>
      </c>
      <c r="N1197" s="35" t="str">
        <f t="shared" si="149"/>
        <v>Heveder</v>
      </c>
      <c r="O1197" s="35" t="s">
        <v>3009</v>
      </c>
      <c r="P1197" s="82" t="str">
        <f t="shared" si="150"/>
        <v>Hasvédős heveder</v>
      </c>
      <c r="Q1197" s="82" t="s">
        <v>3012</v>
      </c>
      <c r="R1197" s="55" t="s">
        <v>3210</v>
      </c>
      <c r="S1197" s="35" t="s">
        <v>2522</v>
      </c>
      <c r="T1197" s="34">
        <v>0</v>
      </c>
      <c r="U1197" s="35">
        <v>299.89999999999998</v>
      </c>
      <c r="V1197" s="1" t="s">
        <v>2603</v>
      </c>
      <c r="W1197" s="101">
        <v>1</v>
      </c>
      <c r="X1197" s="35" t="str">
        <f>IFERROR(
    IF(ISNUMBER(MATCH(TRIM(CLEAN(SUBSTITUTE(SUBSTITUTE(Y1197, CHAR(13), ""), CHAR(10), " "))), sizeList!A:A, 0)),
        INDEX(sizeList!B:B, MATCH(TRIM(CLEAN(SUBSTITUTE(SUBSTITUTE(Y1197, CHAR(13), ""), CHAR(10), " "))), sizeList!A:A, 0)),
        IF(ISNUMBER(MATCH(Y1197, sizeList!A:A, 0)),
            INDEX(sizeList!B:B, MATCH(Y1197, sizeList!A:A, 0)),
            IF(ISNUMBER(MATCH(TRIM(CLEAN(SUBSTITUTE(SUBSTITUTE(Y1197, CHAR(13), ""), CHAR(10), " "))), sizeList!B:B, 0)),
                INDEX(sizeList!B:B, MATCH(TRIM(CLEAN(SUBSTITUTE(SUBSTITUTE(Y1197, CHAR(13), ""), CHAR(10), " "))), sizeList!B:B, 0)),
                IF(ISNUMBER(MATCH(Y1197, sizeList!B:B, 0)),
                    INDEX(sizeList!B:B, MATCH(Y1197, sizeList!B:B, 0)),
                    "")
            )
        )
    ),
    ""
)</f>
        <v>130 cm</v>
      </c>
      <c r="Y1197" s="35" t="s">
        <v>842</v>
      </c>
      <c r="Z1197" s="35" t="s">
        <v>2604</v>
      </c>
      <c r="AA1197" s="117" t="str">
        <f t="shared" si="151"/>
        <v>BLACK</v>
      </c>
      <c r="AB1197" s="7" t="str">
        <f>IF(AA1197="", "", IFERROR(VLOOKUP(AA1197, colorList!A:B,2,FALSE),""))</f>
        <v>fekete</v>
      </c>
      <c r="AC1197" s="7" t="str">
        <f>IF(Z1197="", "", IFERROR(VLOOKUP(Z1197, colorList!A:B,2,FALSE),""))</f>
        <v>fekete</v>
      </c>
      <c r="AD1197" s="7"/>
    </row>
    <row r="1198" spans="1:30" ht="60" customHeight="1" x14ac:dyDescent="0.25">
      <c r="A1198" s="53" t="s">
        <v>968</v>
      </c>
      <c r="B1198" s="7" t="str" cm="1">
        <f t="array" ref="B1198">ProcessN2(S1198,A1198,C1198)</f>
        <v>ZA2410_BK</v>
      </c>
      <c r="C1198" s="7" t="s">
        <v>983</v>
      </c>
      <c r="D1198" s="52" t="str">
        <f t="shared" si="144"/>
        <v>Zandoná Carbon Air hasvédős heveder</v>
      </c>
      <c r="E1198" s="52" t="s">
        <v>2859</v>
      </c>
      <c r="F1198" s="52" t="str">
        <f t="shared" si="145"/>
        <v>CARBON AIR STUD GIRTH</v>
      </c>
      <c r="G1198" s="52" t="s">
        <v>2984</v>
      </c>
      <c r="H1198" s="116" t="str">
        <f t="shared" si="146"/>
        <v>Zandonà</v>
      </c>
      <c r="I1198" s="35" t="s">
        <v>3006</v>
      </c>
      <c r="J1198" s="53" t="str">
        <f t="shared" si="147"/>
        <v>Lófelszerelés</v>
      </c>
      <c r="K1198" s="53" t="s">
        <v>3007</v>
      </c>
      <c r="L1198" s="53" t="str">
        <f t="shared" si="148"/>
        <v>Nyereg és tartozékai</v>
      </c>
      <c r="M1198" s="53" t="s">
        <v>3008</v>
      </c>
      <c r="N1198" s="35" t="str">
        <f t="shared" si="149"/>
        <v>Heveder</v>
      </c>
      <c r="O1198" s="35" t="s">
        <v>3009</v>
      </c>
      <c r="P1198" s="82" t="str">
        <f t="shared" si="150"/>
        <v>Hasvédős heveder</v>
      </c>
      <c r="Q1198" s="82" t="s">
        <v>3012</v>
      </c>
      <c r="R1198" s="55" t="s">
        <v>3210</v>
      </c>
      <c r="S1198" s="35" t="s">
        <v>2523</v>
      </c>
      <c r="T1198" s="34">
        <v>0</v>
      </c>
      <c r="U1198" s="35">
        <v>299.89999999999998</v>
      </c>
      <c r="V1198" s="1" t="s">
        <v>2603</v>
      </c>
      <c r="W1198" s="101">
        <v>1</v>
      </c>
      <c r="X1198" s="35" t="str">
        <f>IFERROR(
    IF(ISNUMBER(MATCH(TRIM(CLEAN(SUBSTITUTE(SUBSTITUTE(Y1198, CHAR(13), ""), CHAR(10), " "))), sizeList!A:A, 0)),
        INDEX(sizeList!B:B, MATCH(TRIM(CLEAN(SUBSTITUTE(SUBSTITUTE(Y1198, CHAR(13), ""), CHAR(10), " "))), sizeList!A:A, 0)),
        IF(ISNUMBER(MATCH(Y1198, sizeList!A:A, 0)),
            INDEX(sizeList!B:B, MATCH(Y1198, sizeList!A:A, 0)),
            IF(ISNUMBER(MATCH(TRIM(CLEAN(SUBSTITUTE(SUBSTITUTE(Y1198, CHAR(13), ""), CHAR(10), " "))), sizeList!B:B, 0)),
                INDEX(sizeList!B:B, MATCH(TRIM(CLEAN(SUBSTITUTE(SUBSTITUTE(Y1198, CHAR(13), ""), CHAR(10), " "))), sizeList!B:B, 0)),
                IF(ISNUMBER(MATCH(Y1198, sizeList!B:B, 0)),
                    INDEX(sizeList!B:B, MATCH(Y1198, sizeList!B:B, 0)),
                    "")
            )
        )
    ),
    ""
)</f>
        <v>135 cm</v>
      </c>
      <c r="Y1198" s="35" t="s">
        <v>843</v>
      </c>
      <c r="Z1198" s="35" t="s">
        <v>2604</v>
      </c>
      <c r="AA1198" s="117" t="str">
        <f t="shared" si="151"/>
        <v>BLACK</v>
      </c>
      <c r="AB1198" s="7" t="str">
        <f>IF(AA1198="", "", IFERROR(VLOOKUP(AA1198, colorList!A:B,2,FALSE),""))</f>
        <v>fekete</v>
      </c>
      <c r="AC1198" s="7" t="str">
        <f>IF(Z1198="", "", IFERROR(VLOOKUP(Z1198, colorList!A:B,2,FALSE),""))</f>
        <v>fekete</v>
      </c>
      <c r="AD1198" s="7"/>
    </row>
    <row r="1199" spans="1:30" ht="60" customHeight="1" x14ac:dyDescent="0.25">
      <c r="A1199" s="53" t="s">
        <v>968</v>
      </c>
      <c r="B1199" s="7" t="str" cm="1">
        <f t="array" ref="B1199">ProcessN2(S1199,A1199,C1199)</f>
        <v>ZA2410_BK</v>
      </c>
      <c r="C1199" s="7" t="s">
        <v>984</v>
      </c>
      <c r="D1199" s="52" t="str">
        <f t="shared" si="144"/>
        <v>Zandoná Carbon Air hasvédős heveder</v>
      </c>
      <c r="E1199" s="52" t="s">
        <v>2859</v>
      </c>
      <c r="F1199" s="52" t="str">
        <f t="shared" si="145"/>
        <v>CARBON AIR STUD GIRTH</v>
      </c>
      <c r="G1199" s="52" t="s">
        <v>2984</v>
      </c>
      <c r="H1199" s="116" t="str">
        <f t="shared" si="146"/>
        <v>Zandonà</v>
      </c>
      <c r="I1199" s="35" t="s">
        <v>3006</v>
      </c>
      <c r="J1199" s="53" t="str">
        <f t="shared" si="147"/>
        <v>Lófelszerelés</v>
      </c>
      <c r="K1199" s="53" t="s">
        <v>3007</v>
      </c>
      <c r="L1199" s="53" t="str">
        <f t="shared" si="148"/>
        <v>Nyereg és tartozékai</v>
      </c>
      <c r="M1199" s="53" t="s">
        <v>3008</v>
      </c>
      <c r="N1199" s="35" t="str">
        <f t="shared" si="149"/>
        <v>Heveder</v>
      </c>
      <c r="O1199" s="35" t="s">
        <v>3009</v>
      </c>
      <c r="P1199" s="82" t="str">
        <f t="shared" si="150"/>
        <v>Hasvédős heveder</v>
      </c>
      <c r="Q1199" s="82" t="s">
        <v>3012</v>
      </c>
      <c r="R1199" s="55" t="s">
        <v>3210</v>
      </c>
      <c r="S1199" s="35" t="s">
        <v>2524</v>
      </c>
      <c r="T1199" s="34">
        <v>0</v>
      </c>
      <c r="U1199" s="35">
        <v>299.89999999999998</v>
      </c>
      <c r="V1199" s="1" t="s">
        <v>2603</v>
      </c>
      <c r="W1199" s="101">
        <v>1</v>
      </c>
      <c r="X1199" s="35" t="str">
        <f>IFERROR(
    IF(ISNUMBER(MATCH(TRIM(CLEAN(SUBSTITUTE(SUBSTITUTE(Y1199, CHAR(13), ""), CHAR(10), " "))), sizeList!A:A, 0)),
        INDEX(sizeList!B:B, MATCH(TRIM(CLEAN(SUBSTITUTE(SUBSTITUTE(Y1199, CHAR(13), ""), CHAR(10), " "))), sizeList!A:A, 0)),
        IF(ISNUMBER(MATCH(Y1199, sizeList!A:A, 0)),
            INDEX(sizeList!B:B, MATCH(Y1199, sizeList!A:A, 0)),
            IF(ISNUMBER(MATCH(TRIM(CLEAN(SUBSTITUTE(SUBSTITUTE(Y1199, CHAR(13), ""), CHAR(10), " "))), sizeList!B:B, 0)),
                INDEX(sizeList!B:B, MATCH(TRIM(CLEAN(SUBSTITUTE(SUBSTITUTE(Y1199, CHAR(13), ""), CHAR(10), " "))), sizeList!B:B, 0)),
                IF(ISNUMBER(MATCH(Y1199, sizeList!B:B, 0)),
                    INDEX(sizeList!B:B, MATCH(Y1199, sizeList!B:B, 0)),
                    "")
            )
        )
    ),
    ""
)</f>
        <v>140 cm</v>
      </c>
      <c r="Y1199" s="35" t="s">
        <v>844</v>
      </c>
      <c r="Z1199" s="35" t="s">
        <v>2604</v>
      </c>
      <c r="AA1199" s="117" t="str">
        <f t="shared" si="151"/>
        <v>BLACK</v>
      </c>
      <c r="AB1199" s="7" t="str">
        <f>IF(AA1199="", "", IFERROR(VLOOKUP(AA1199, colorList!A:B,2,FALSE),""))</f>
        <v>fekete</v>
      </c>
      <c r="AC1199" s="7" t="str">
        <f>IF(Z1199="", "", IFERROR(VLOOKUP(Z1199, colorList!A:B,2,FALSE),""))</f>
        <v>fekete</v>
      </c>
      <c r="AD1199" s="7"/>
    </row>
    <row r="1200" spans="1:30" ht="60" customHeight="1" x14ac:dyDescent="0.25">
      <c r="A1200" s="53" t="s">
        <v>968</v>
      </c>
      <c r="B1200" s="7" t="str" cm="1">
        <f t="array" ref="B1200">ProcessN2(S1200,A1200,C1200)</f>
        <v>ZA2410_BK</v>
      </c>
      <c r="C1200" s="7" t="s">
        <v>1019</v>
      </c>
      <c r="D1200" s="52" t="str">
        <f t="shared" si="144"/>
        <v>Zandoná Carbon Air hasvédős heveder</v>
      </c>
      <c r="E1200" s="52" t="s">
        <v>2859</v>
      </c>
      <c r="F1200" s="52" t="str">
        <f t="shared" si="145"/>
        <v>CARBON AIR STUD GIRTH</v>
      </c>
      <c r="G1200" s="52" t="s">
        <v>2984</v>
      </c>
      <c r="H1200" s="116" t="str">
        <f t="shared" si="146"/>
        <v>Zandonà</v>
      </c>
      <c r="I1200" s="35" t="s">
        <v>3006</v>
      </c>
      <c r="J1200" s="53" t="str">
        <f t="shared" si="147"/>
        <v>Lófelszerelés</v>
      </c>
      <c r="K1200" s="53" t="s">
        <v>3007</v>
      </c>
      <c r="L1200" s="53" t="str">
        <f t="shared" si="148"/>
        <v>Nyereg és tartozékai</v>
      </c>
      <c r="M1200" s="53" t="s">
        <v>3008</v>
      </c>
      <c r="N1200" s="35" t="str">
        <f t="shared" si="149"/>
        <v>Heveder</v>
      </c>
      <c r="O1200" s="35" t="s">
        <v>3009</v>
      </c>
      <c r="P1200" s="82" t="str">
        <f t="shared" si="150"/>
        <v>Hasvédős heveder</v>
      </c>
      <c r="Q1200" s="82" t="s">
        <v>3012</v>
      </c>
      <c r="R1200" s="55" t="s">
        <v>3210</v>
      </c>
      <c r="S1200" s="35" t="s">
        <v>2525</v>
      </c>
      <c r="T1200" s="34">
        <v>0</v>
      </c>
      <c r="U1200" s="35">
        <v>299.89999999999998</v>
      </c>
      <c r="V1200" s="1" t="s">
        <v>2603</v>
      </c>
      <c r="W1200" s="101">
        <v>1</v>
      </c>
      <c r="X1200" s="35" t="str">
        <f>IFERROR(
    IF(ISNUMBER(MATCH(TRIM(CLEAN(SUBSTITUTE(SUBSTITUTE(Y1200, CHAR(13), ""), CHAR(10), " "))), sizeList!A:A, 0)),
        INDEX(sizeList!B:B, MATCH(TRIM(CLEAN(SUBSTITUTE(SUBSTITUTE(Y1200, CHAR(13), ""), CHAR(10), " "))), sizeList!A:A, 0)),
        IF(ISNUMBER(MATCH(Y1200, sizeList!A:A, 0)),
            INDEX(sizeList!B:B, MATCH(Y1200, sizeList!A:A, 0)),
            IF(ISNUMBER(MATCH(TRIM(CLEAN(SUBSTITUTE(SUBSTITUTE(Y1200, CHAR(13), ""), CHAR(10), " "))), sizeList!B:B, 0)),
                INDEX(sizeList!B:B, MATCH(TRIM(CLEAN(SUBSTITUTE(SUBSTITUTE(Y1200, CHAR(13), ""), CHAR(10), " "))), sizeList!B:B, 0)),
                IF(ISNUMBER(MATCH(Y1200, sizeList!B:B, 0)),
                    INDEX(sizeList!B:B, MATCH(Y1200, sizeList!B:B, 0)),
                    "")
            )
        )
    ),
    ""
)</f>
        <v>145 cm</v>
      </c>
      <c r="Y1200" s="35" t="s">
        <v>845</v>
      </c>
      <c r="Z1200" s="35" t="s">
        <v>2604</v>
      </c>
      <c r="AA1200" s="117" t="str">
        <f t="shared" si="151"/>
        <v>BLACK</v>
      </c>
      <c r="AB1200" s="7" t="str">
        <f>IF(AA1200="", "", IFERROR(VLOOKUP(AA1200, colorList!A:B,2,FALSE),""))</f>
        <v>fekete</v>
      </c>
      <c r="AC1200" s="7" t="str">
        <f>IF(Z1200="", "", IFERROR(VLOOKUP(Z1200, colorList!A:B,2,FALSE),""))</f>
        <v>fekete</v>
      </c>
      <c r="AD1200" s="7"/>
    </row>
    <row r="1201" spans="1:30" ht="60" customHeight="1" x14ac:dyDescent="0.25">
      <c r="A1201" s="53" t="s">
        <v>968</v>
      </c>
      <c r="B1201" s="7" t="str" cm="1">
        <f t="array" ref="B1201">ProcessN2(S1201,A1201,C1201)</f>
        <v>ZA2410_BK</v>
      </c>
      <c r="C1201" s="7" t="s">
        <v>1020</v>
      </c>
      <c r="D1201" s="52" t="str">
        <f t="shared" si="144"/>
        <v>Zandoná Carbon Air hasvédős heveder</v>
      </c>
      <c r="E1201" s="52" t="s">
        <v>2859</v>
      </c>
      <c r="F1201" s="52" t="str">
        <f t="shared" si="145"/>
        <v>CARBON AIR STUD GIRTH</v>
      </c>
      <c r="G1201" s="52" t="s">
        <v>2984</v>
      </c>
      <c r="H1201" s="116" t="str">
        <f t="shared" si="146"/>
        <v>Zandonà</v>
      </c>
      <c r="I1201" s="35" t="s">
        <v>3006</v>
      </c>
      <c r="J1201" s="53" t="str">
        <f t="shared" si="147"/>
        <v>Lófelszerelés</v>
      </c>
      <c r="K1201" s="53" t="s">
        <v>3007</v>
      </c>
      <c r="L1201" s="53" t="str">
        <f t="shared" si="148"/>
        <v>Nyereg és tartozékai</v>
      </c>
      <c r="M1201" s="53" t="s">
        <v>3008</v>
      </c>
      <c r="N1201" s="35" t="str">
        <f t="shared" si="149"/>
        <v>Heveder</v>
      </c>
      <c r="O1201" s="35" t="s">
        <v>3009</v>
      </c>
      <c r="P1201" s="82" t="str">
        <f t="shared" si="150"/>
        <v>Hasvédős heveder</v>
      </c>
      <c r="Q1201" s="82" t="s">
        <v>3012</v>
      </c>
      <c r="R1201" s="55" t="s">
        <v>3210</v>
      </c>
      <c r="S1201" s="35" t="s">
        <v>2526</v>
      </c>
      <c r="T1201" s="34">
        <v>0</v>
      </c>
      <c r="U1201" s="35">
        <v>299.89999999999998</v>
      </c>
      <c r="V1201" s="1" t="s">
        <v>2603</v>
      </c>
      <c r="W1201" s="101">
        <v>1</v>
      </c>
      <c r="X1201" s="35" t="str">
        <f>IFERROR(
    IF(ISNUMBER(MATCH(TRIM(CLEAN(SUBSTITUTE(SUBSTITUTE(Y1201, CHAR(13), ""), CHAR(10), " "))), sizeList!A:A, 0)),
        INDEX(sizeList!B:B, MATCH(TRIM(CLEAN(SUBSTITUTE(SUBSTITUTE(Y1201, CHAR(13), ""), CHAR(10), " "))), sizeList!A:A, 0)),
        IF(ISNUMBER(MATCH(Y1201, sizeList!A:A, 0)),
            INDEX(sizeList!B:B, MATCH(Y1201, sizeList!A:A, 0)),
            IF(ISNUMBER(MATCH(TRIM(CLEAN(SUBSTITUTE(SUBSTITUTE(Y1201, CHAR(13), ""), CHAR(10), " "))), sizeList!B:B, 0)),
                INDEX(sizeList!B:B, MATCH(TRIM(CLEAN(SUBSTITUTE(SUBSTITUTE(Y1201, CHAR(13), ""), CHAR(10), " "))), sizeList!B:B, 0)),
                IF(ISNUMBER(MATCH(Y1201, sizeList!B:B, 0)),
                    INDEX(sizeList!B:B, MATCH(Y1201, sizeList!B:B, 0)),
                    "")
            )
        )
    ),
    ""
)</f>
        <v>150 cm</v>
      </c>
      <c r="Y1201" s="35" t="s">
        <v>846</v>
      </c>
      <c r="Z1201" s="35" t="s">
        <v>2604</v>
      </c>
      <c r="AA1201" s="117" t="str">
        <f t="shared" si="151"/>
        <v>BLACK</v>
      </c>
      <c r="AB1201" s="7" t="str">
        <f>IF(AA1201="", "", IFERROR(VLOOKUP(AA1201, colorList!A:B,2,FALSE),""))</f>
        <v>fekete</v>
      </c>
      <c r="AC1201" s="7" t="str">
        <f>IF(Z1201="", "", IFERROR(VLOOKUP(Z1201, colorList!A:B,2,FALSE),""))</f>
        <v>fekete</v>
      </c>
      <c r="AD1201" s="7"/>
    </row>
    <row r="1202" spans="1:30" ht="60" customHeight="1" x14ac:dyDescent="0.25">
      <c r="A1202" s="53" t="s">
        <v>968</v>
      </c>
      <c r="B1202" s="7" t="str" cm="1">
        <f t="array" ref="B1202">ProcessN2(S1202,A1202,C1202)</f>
        <v>ZA2410_BN</v>
      </c>
      <c r="C1202" s="7" t="s">
        <v>1350</v>
      </c>
      <c r="D1202" s="52" t="str">
        <f t="shared" si="144"/>
        <v>Zandoná Carbon Air hasvédős heveder</v>
      </c>
      <c r="E1202" s="52" t="s">
        <v>2859</v>
      </c>
      <c r="F1202" s="52" t="str">
        <f t="shared" si="145"/>
        <v>CARBON AIR STUD GIRTH</v>
      </c>
      <c r="G1202" s="52" t="s">
        <v>2984</v>
      </c>
      <c r="H1202" s="116" t="str">
        <f t="shared" si="146"/>
        <v>Zandonà</v>
      </c>
      <c r="I1202" s="35" t="s">
        <v>3006</v>
      </c>
      <c r="J1202" s="53" t="str">
        <f t="shared" si="147"/>
        <v>Lófelszerelés</v>
      </c>
      <c r="K1202" s="53" t="s">
        <v>3007</v>
      </c>
      <c r="L1202" s="53" t="str">
        <f t="shared" si="148"/>
        <v>Nyereg és tartozékai</v>
      </c>
      <c r="M1202" s="53" t="s">
        <v>3008</v>
      </c>
      <c r="N1202" s="35" t="str">
        <f t="shared" si="149"/>
        <v>Heveder</v>
      </c>
      <c r="O1202" s="35" t="s">
        <v>3009</v>
      </c>
      <c r="P1202" s="82" t="str">
        <f t="shared" si="150"/>
        <v>Hasvédős heveder</v>
      </c>
      <c r="Q1202" s="82" t="s">
        <v>3012</v>
      </c>
      <c r="R1202" s="55" t="s">
        <v>3210</v>
      </c>
      <c r="S1202" s="35" t="s">
        <v>2527</v>
      </c>
      <c r="T1202" s="34">
        <v>0</v>
      </c>
      <c r="U1202" s="35">
        <v>299.89999999999998</v>
      </c>
      <c r="V1202" s="1" t="s">
        <v>2603</v>
      </c>
      <c r="W1202" s="101">
        <v>1</v>
      </c>
      <c r="X1202" s="35" t="str">
        <f>IFERROR(
    IF(ISNUMBER(MATCH(TRIM(CLEAN(SUBSTITUTE(SUBSTITUTE(Y1202, CHAR(13), ""), CHAR(10), " "))), sizeList!A:A, 0)),
        INDEX(sizeList!B:B, MATCH(TRIM(CLEAN(SUBSTITUTE(SUBSTITUTE(Y1202, CHAR(13), ""), CHAR(10), " "))), sizeList!A:A, 0)),
        IF(ISNUMBER(MATCH(Y1202, sizeList!A:A, 0)),
            INDEX(sizeList!B:B, MATCH(Y1202, sizeList!A:A, 0)),
            IF(ISNUMBER(MATCH(TRIM(CLEAN(SUBSTITUTE(SUBSTITUTE(Y1202, CHAR(13), ""), CHAR(10), " "))), sizeList!B:B, 0)),
                INDEX(sizeList!B:B, MATCH(TRIM(CLEAN(SUBSTITUTE(SUBSTITUTE(Y1202, CHAR(13), ""), CHAR(10), " "))), sizeList!B:B, 0)),
                IF(ISNUMBER(MATCH(Y1202, sizeList!B:B, 0)),
                    INDEX(sizeList!B:B, MATCH(Y1202, sizeList!B:B, 0)),
                    "")
            )
        )
    ),
    ""
)</f>
        <v>110 cm</v>
      </c>
      <c r="Y1202" s="35" t="s">
        <v>837</v>
      </c>
      <c r="Z1202" s="35" t="s">
        <v>2609</v>
      </c>
      <c r="AA1202" s="117" t="str">
        <f t="shared" si="151"/>
        <v>BROWN</v>
      </c>
      <c r="AB1202" s="7" t="str">
        <f>IF(AA1202="", "", IFERROR(VLOOKUP(AA1202, colorList!A:B,2,FALSE),""))</f>
        <v>barna</v>
      </c>
      <c r="AC1202" s="7" t="str">
        <f>IF(Z1202="", "", IFERROR(VLOOKUP(Z1202, colorList!A:B,2,FALSE),""))</f>
        <v>barna</v>
      </c>
      <c r="AD1202" s="7"/>
    </row>
    <row r="1203" spans="1:30" ht="60" customHeight="1" x14ac:dyDescent="0.25">
      <c r="A1203" s="53" t="s">
        <v>968</v>
      </c>
      <c r="B1203" s="7" t="str" cm="1">
        <f t="array" ref="B1203">ProcessN2(S1203,A1203,C1203)</f>
        <v>ZA2410_BN</v>
      </c>
      <c r="C1203" s="7" t="s">
        <v>1351</v>
      </c>
      <c r="D1203" s="52" t="str">
        <f t="shared" si="144"/>
        <v>Zandoná Carbon Air hasvédős heveder</v>
      </c>
      <c r="E1203" s="52" t="s">
        <v>2859</v>
      </c>
      <c r="F1203" s="52" t="str">
        <f t="shared" si="145"/>
        <v>CARBON AIR STUD GIRTH</v>
      </c>
      <c r="G1203" s="52" t="s">
        <v>2984</v>
      </c>
      <c r="H1203" s="116" t="str">
        <f t="shared" si="146"/>
        <v>Zandonà</v>
      </c>
      <c r="I1203" s="35" t="s">
        <v>3006</v>
      </c>
      <c r="J1203" s="53" t="str">
        <f t="shared" si="147"/>
        <v>Lófelszerelés</v>
      </c>
      <c r="K1203" s="53" t="s">
        <v>3007</v>
      </c>
      <c r="L1203" s="53" t="str">
        <f t="shared" si="148"/>
        <v>Nyereg és tartozékai</v>
      </c>
      <c r="M1203" s="53" t="s">
        <v>3008</v>
      </c>
      <c r="N1203" s="35" t="str">
        <f t="shared" si="149"/>
        <v>Heveder</v>
      </c>
      <c r="O1203" s="35" t="s">
        <v>3009</v>
      </c>
      <c r="P1203" s="82" t="str">
        <f t="shared" si="150"/>
        <v>Hasvédős heveder</v>
      </c>
      <c r="Q1203" s="82" t="s">
        <v>3012</v>
      </c>
      <c r="R1203" s="55" t="s">
        <v>3210</v>
      </c>
      <c r="S1203" s="35" t="s">
        <v>2528</v>
      </c>
      <c r="T1203" s="34">
        <v>0</v>
      </c>
      <c r="U1203" s="35">
        <v>299.89999999999998</v>
      </c>
      <c r="V1203" s="1" t="s">
        <v>2603</v>
      </c>
      <c r="W1203" s="101">
        <v>1</v>
      </c>
      <c r="X1203" s="35" t="str">
        <f>IFERROR(
    IF(ISNUMBER(MATCH(TRIM(CLEAN(SUBSTITUTE(SUBSTITUTE(Y1203, CHAR(13), ""), CHAR(10), " "))), sizeList!A:A, 0)),
        INDEX(sizeList!B:B, MATCH(TRIM(CLEAN(SUBSTITUTE(SUBSTITUTE(Y1203, CHAR(13), ""), CHAR(10), " "))), sizeList!A:A, 0)),
        IF(ISNUMBER(MATCH(Y1203, sizeList!A:A, 0)),
            INDEX(sizeList!B:B, MATCH(Y1203, sizeList!A:A, 0)),
            IF(ISNUMBER(MATCH(TRIM(CLEAN(SUBSTITUTE(SUBSTITUTE(Y1203, CHAR(13), ""), CHAR(10), " "))), sizeList!B:B, 0)),
                INDEX(sizeList!B:B, MATCH(TRIM(CLEAN(SUBSTITUTE(SUBSTITUTE(Y1203, CHAR(13), ""), CHAR(10), " "))), sizeList!B:B, 0)),
                IF(ISNUMBER(MATCH(Y1203, sizeList!B:B, 0)),
                    INDEX(sizeList!B:B, MATCH(Y1203, sizeList!B:B, 0)),
                    "")
            )
        )
    ),
    ""
)</f>
        <v>115 cm</v>
      </c>
      <c r="Y1203" s="35" t="s">
        <v>838</v>
      </c>
      <c r="Z1203" s="35" t="s">
        <v>2609</v>
      </c>
      <c r="AA1203" s="117" t="str">
        <f t="shared" si="151"/>
        <v>BROWN</v>
      </c>
      <c r="AB1203" s="7" t="str">
        <f>IF(AA1203="", "", IFERROR(VLOOKUP(AA1203, colorList!A:B,2,FALSE),""))</f>
        <v>barna</v>
      </c>
      <c r="AC1203" s="7" t="str">
        <f>IF(Z1203="", "", IFERROR(VLOOKUP(Z1203, colorList!A:B,2,FALSE),""))</f>
        <v>barna</v>
      </c>
      <c r="AD1203" s="7"/>
    </row>
    <row r="1204" spans="1:30" ht="60" customHeight="1" x14ac:dyDescent="0.25">
      <c r="A1204" s="53" t="s">
        <v>968</v>
      </c>
      <c r="B1204" s="7" t="str" cm="1">
        <f t="array" ref="B1204">ProcessN2(S1204,A1204,C1204)</f>
        <v>ZA2410_BN</v>
      </c>
      <c r="C1204" s="7" t="s">
        <v>1311</v>
      </c>
      <c r="D1204" s="52" t="str">
        <f t="shared" si="144"/>
        <v>Zandoná Carbon Air hasvédős heveder</v>
      </c>
      <c r="E1204" s="52" t="s">
        <v>2859</v>
      </c>
      <c r="F1204" s="52" t="str">
        <f t="shared" si="145"/>
        <v>CARBON AIR STUD GIRTH</v>
      </c>
      <c r="G1204" s="52" t="s">
        <v>2984</v>
      </c>
      <c r="H1204" s="116" t="str">
        <f t="shared" si="146"/>
        <v>Zandonà</v>
      </c>
      <c r="I1204" s="35" t="s">
        <v>3006</v>
      </c>
      <c r="J1204" s="53" t="str">
        <f t="shared" si="147"/>
        <v>Lófelszerelés</v>
      </c>
      <c r="K1204" s="53" t="s">
        <v>3007</v>
      </c>
      <c r="L1204" s="53" t="str">
        <f t="shared" si="148"/>
        <v>Nyereg és tartozékai</v>
      </c>
      <c r="M1204" s="53" t="s">
        <v>3008</v>
      </c>
      <c r="N1204" s="35" t="str">
        <f t="shared" si="149"/>
        <v>Heveder</v>
      </c>
      <c r="O1204" s="35" t="s">
        <v>3009</v>
      </c>
      <c r="P1204" s="82" t="str">
        <f t="shared" si="150"/>
        <v>Hasvédős heveder</v>
      </c>
      <c r="Q1204" s="82" t="s">
        <v>3012</v>
      </c>
      <c r="R1204" s="55" t="s">
        <v>3210</v>
      </c>
      <c r="S1204" s="35" t="s">
        <v>2529</v>
      </c>
      <c r="T1204" s="34">
        <v>0</v>
      </c>
      <c r="U1204" s="35">
        <v>299.89999999999998</v>
      </c>
      <c r="V1204" s="1" t="s">
        <v>2603</v>
      </c>
      <c r="W1204" s="101">
        <v>1</v>
      </c>
      <c r="X1204" s="35" t="str">
        <f>IFERROR(
    IF(ISNUMBER(MATCH(TRIM(CLEAN(SUBSTITUTE(SUBSTITUTE(Y1204, CHAR(13), ""), CHAR(10), " "))), sizeList!A:A, 0)),
        INDEX(sizeList!B:B, MATCH(TRIM(CLEAN(SUBSTITUTE(SUBSTITUTE(Y1204, CHAR(13), ""), CHAR(10), " "))), sizeList!A:A, 0)),
        IF(ISNUMBER(MATCH(Y1204, sizeList!A:A, 0)),
            INDEX(sizeList!B:B, MATCH(Y1204, sizeList!A:A, 0)),
            IF(ISNUMBER(MATCH(TRIM(CLEAN(SUBSTITUTE(SUBSTITUTE(Y1204, CHAR(13), ""), CHAR(10), " "))), sizeList!B:B, 0)),
                INDEX(sizeList!B:B, MATCH(TRIM(CLEAN(SUBSTITUTE(SUBSTITUTE(Y1204, CHAR(13), ""), CHAR(10), " "))), sizeList!B:B, 0)),
                IF(ISNUMBER(MATCH(Y1204, sizeList!B:B, 0)),
                    INDEX(sizeList!B:B, MATCH(Y1204, sizeList!B:B, 0)),
                    "")
            )
        )
    ),
    ""
)</f>
        <v>120 cm</v>
      </c>
      <c r="Y1204" s="35" t="s">
        <v>840</v>
      </c>
      <c r="Z1204" s="35" t="s">
        <v>2609</v>
      </c>
      <c r="AA1204" s="117" t="str">
        <f t="shared" si="151"/>
        <v>BROWN</v>
      </c>
      <c r="AB1204" s="7" t="str">
        <f>IF(AA1204="", "", IFERROR(VLOOKUP(AA1204, colorList!A:B,2,FALSE),""))</f>
        <v>barna</v>
      </c>
      <c r="AC1204" s="7" t="str">
        <f>IF(Z1204="", "", IFERROR(VLOOKUP(Z1204, colorList!A:B,2,FALSE),""))</f>
        <v>barna</v>
      </c>
      <c r="AD1204" s="7"/>
    </row>
    <row r="1205" spans="1:30" ht="60" customHeight="1" x14ac:dyDescent="0.25">
      <c r="A1205" s="79" t="s">
        <v>968</v>
      </c>
      <c r="B1205" s="7" t="str" cm="1">
        <f t="array" ref="B1205">ProcessN2(S1205,A1205,C1205)</f>
        <v>ZA2410_BN</v>
      </c>
      <c r="C1205" s="7" t="s">
        <v>1312</v>
      </c>
      <c r="D1205" s="80" t="str">
        <f t="shared" si="144"/>
        <v>Zandoná Carbon Air hasvédős heveder</v>
      </c>
      <c r="E1205" s="80" t="s">
        <v>2859</v>
      </c>
      <c r="F1205" s="52" t="str">
        <f t="shared" si="145"/>
        <v>CARBON AIR STUD GIRTH</v>
      </c>
      <c r="G1205" s="80" t="s">
        <v>2984</v>
      </c>
      <c r="H1205" s="116" t="str">
        <f t="shared" si="146"/>
        <v>Zandonà</v>
      </c>
      <c r="I1205" s="43" t="s">
        <v>3006</v>
      </c>
      <c r="J1205" s="79" t="str">
        <f t="shared" si="147"/>
        <v>Lófelszerelés</v>
      </c>
      <c r="K1205" s="79" t="s">
        <v>3007</v>
      </c>
      <c r="L1205" s="79" t="str">
        <f t="shared" si="148"/>
        <v>Nyereg és tartozékai</v>
      </c>
      <c r="M1205" s="79" t="s">
        <v>3008</v>
      </c>
      <c r="N1205" s="35" t="str">
        <f t="shared" si="149"/>
        <v>Heveder</v>
      </c>
      <c r="O1205" s="35" t="s">
        <v>3009</v>
      </c>
      <c r="P1205" s="102" t="str">
        <f t="shared" si="150"/>
        <v>Hasvédős heveder</v>
      </c>
      <c r="Q1205" s="102" t="s">
        <v>3012</v>
      </c>
      <c r="R1205" s="55" t="s">
        <v>3210</v>
      </c>
      <c r="S1205" s="43" t="s">
        <v>2530</v>
      </c>
      <c r="T1205" s="34">
        <v>0</v>
      </c>
      <c r="U1205" s="43">
        <v>299.89999999999998</v>
      </c>
      <c r="V1205" s="1" t="s">
        <v>2603</v>
      </c>
      <c r="W1205" s="101">
        <v>1</v>
      </c>
      <c r="X1205" s="43" t="str">
        <f>IFERROR(
    IF(ISNUMBER(MATCH(TRIM(CLEAN(SUBSTITUTE(SUBSTITUTE(Y1205, CHAR(13), ""), CHAR(10), " "))), sizeList!A:A, 0)),
        INDEX(sizeList!B:B, MATCH(TRIM(CLEAN(SUBSTITUTE(SUBSTITUTE(Y1205, CHAR(13), ""), CHAR(10), " "))), sizeList!A:A, 0)),
        IF(ISNUMBER(MATCH(Y1205, sizeList!A:A, 0)),
            INDEX(sizeList!B:B, MATCH(Y1205, sizeList!A:A, 0)),
            IF(ISNUMBER(MATCH(TRIM(CLEAN(SUBSTITUTE(SUBSTITUTE(Y1205, CHAR(13), ""), CHAR(10), " "))), sizeList!B:B, 0)),
                INDEX(sizeList!B:B, MATCH(TRIM(CLEAN(SUBSTITUTE(SUBSTITUTE(Y1205, CHAR(13), ""), CHAR(10), " "))), sizeList!B:B, 0)),
                IF(ISNUMBER(MATCH(Y1205, sizeList!B:B, 0)),
                    INDEX(sizeList!B:B, MATCH(Y1205, sizeList!B:B, 0)),
                    "")
            )
        )
    ),
    ""
)</f>
        <v>125 cm</v>
      </c>
      <c r="Y1205" s="43" t="s">
        <v>841</v>
      </c>
      <c r="Z1205" s="43" t="s">
        <v>2609</v>
      </c>
      <c r="AA1205" s="117" t="str">
        <f t="shared" si="151"/>
        <v>BROWN</v>
      </c>
      <c r="AB1205" s="7" t="str">
        <f>IF(AA1205="", "", IFERROR(VLOOKUP(AA1205, colorList!A:B,2,FALSE),""))</f>
        <v>barna</v>
      </c>
      <c r="AC1205" s="7" t="str">
        <f>IF(Z1205="", "", IFERROR(VLOOKUP(Z1205, colorList!A:B,2,FALSE),""))</f>
        <v>barna</v>
      </c>
      <c r="AD1205" s="7"/>
    </row>
    <row r="1206" spans="1:30" ht="60" customHeight="1" x14ac:dyDescent="0.25">
      <c r="A1206" s="79" t="s">
        <v>968</v>
      </c>
      <c r="B1206" s="7" t="str" cm="1">
        <f t="array" ref="B1206">ProcessN2(S1206,A1206,C1206)</f>
        <v>ZA2410_BN</v>
      </c>
      <c r="C1206" s="7" t="s">
        <v>1352</v>
      </c>
      <c r="D1206" s="80" t="str">
        <f t="shared" si="144"/>
        <v>Zandoná Carbon Air hasvédős heveder</v>
      </c>
      <c r="E1206" s="80" t="s">
        <v>2859</v>
      </c>
      <c r="F1206" s="52" t="str">
        <f t="shared" si="145"/>
        <v>CARBON AIR STUD GIRTH</v>
      </c>
      <c r="G1206" s="80" t="s">
        <v>2984</v>
      </c>
      <c r="H1206" s="116" t="str">
        <f t="shared" si="146"/>
        <v>Zandonà</v>
      </c>
      <c r="I1206" s="43" t="s">
        <v>3006</v>
      </c>
      <c r="J1206" s="79" t="str">
        <f t="shared" si="147"/>
        <v>Lófelszerelés</v>
      </c>
      <c r="K1206" s="79" t="s">
        <v>3007</v>
      </c>
      <c r="L1206" s="79" t="str">
        <f t="shared" si="148"/>
        <v>Nyereg és tartozékai</v>
      </c>
      <c r="M1206" s="79" t="s">
        <v>3008</v>
      </c>
      <c r="N1206" s="35" t="str">
        <f t="shared" si="149"/>
        <v>Heveder</v>
      </c>
      <c r="O1206" s="35" t="s">
        <v>3009</v>
      </c>
      <c r="P1206" s="102" t="str">
        <f t="shared" si="150"/>
        <v>Hasvédős heveder</v>
      </c>
      <c r="Q1206" s="102" t="s">
        <v>3012</v>
      </c>
      <c r="R1206" s="55" t="s">
        <v>3210</v>
      </c>
      <c r="S1206" s="43" t="s">
        <v>2531</v>
      </c>
      <c r="T1206" s="34">
        <v>0</v>
      </c>
      <c r="U1206" s="43">
        <v>299.89999999999998</v>
      </c>
      <c r="V1206" s="1" t="s">
        <v>2603</v>
      </c>
      <c r="W1206" s="101">
        <v>1</v>
      </c>
      <c r="X1206" s="43" t="str">
        <f>IFERROR(
    IF(ISNUMBER(MATCH(TRIM(CLEAN(SUBSTITUTE(SUBSTITUTE(Y1206, CHAR(13), ""), CHAR(10), " "))), sizeList!A:A, 0)),
        INDEX(sizeList!B:B, MATCH(TRIM(CLEAN(SUBSTITUTE(SUBSTITUTE(Y1206, CHAR(13), ""), CHAR(10), " "))), sizeList!A:A, 0)),
        IF(ISNUMBER(MATCH(Y1206, sizeList!A:A, 0)),
            INDEX(sizeList!B:B, MATCH(Y1206, sizeList!A:A, 0)),
            IF(ISNUMBER(MATCH(TRIM(CLEAN(SUBSTITUTE(SUBSTITUTE(Y1206, CHAR(13), ""), CHAR(10), " "))), sizeList!B:B, 0)),
                INDEX(sizeList!B:B, MATCH(TRIM(CLEAN(SUBSTITUTE(SUBSTITUTE(Y1206, CHAR(13), ""), CHAR(10), " "))), sizeList!B:B, 0)),
                IF(ISNUMBER(MATCH(Y1206, sizeList!B:B, 0)),
                    INDEX(sizeList!B:B, MATCH(Y1206, sizeList!B:B, 0)),
                    "")
            )
        )
    ),
    ""
)</f>
        <v>130 cm</v>
      </c>
      <c r="Y1206" s="43" t="s">
        <v>842</v>
      </c>
      <c r="Z1206" s="43" t="s">
        <v>2609</v>
      </c>
      <c r="AA1206" s="117" t="str">
        <f t="shared" si="151"/>
        <v>BROWN</v>
      </c>
      <c r="AB1206" s="7" t="str">
        <f>IF(AA1206="", "", IFERROR(VLOOKUP(AA1206, colorList!A:B,2,FALSE),""))</f>
        <v>barna</v>
      </c>
      <c r="AC1206" s="7" t="str">
        <f>IF(Z1206="", "", IFERROR(VLOOKUP(Z1206, colorList!A:B,2,FALSE),""))</f>
        <v>barna</v>
      </c>
      <c r="AD1206" s="7"/>
    </row>
    <row r="1207" spans="1:30" ht="60" customHeight="1" x14ac:dyDescent="0.25">
      <c r="A1207" s="79" t="s">
        <v>968</v>
      </c>
      <c r="B1207" s="7" t="str" cm="1">
        <f t="array" ref="B1207">ProcessN2(S1207,A1207,C1207)</f>
        <v>ZA2410_BN</v>
      </c>
      <c r="C1207" s="7" t="s">
        <v>1313</v>
      </c>
      <c r="D1207" s="80" t="str">
        <f t="shared" si="144"/>
        <v>Zandoná Carbon Air hasvédős heveder</v>
      </c>
      <c r="E1207" s="80" t="s">
        <v>2859</v>
      </c>
      <c r="F1207" s="52" t="str">
        <f t="shared" si="145"/>
        <v>CARBON AIR STUD GIRTH</v>
      </c>
      <c r="G1207" s="80" t="s">
        <v>2984</v>
      </c>
      <c r="H1207" s="116" t="str">
        <f t="shared" si="146"/>
        <v>Zandonà</v>
      </c>
      <c r="I1207" s="43" t="s">
        <v>3006</v>
      </c>
      <c r="J1207" s="79" t="str">
        <f t="shared" si="147"/>
        <v>Lófelszerelés</v>
      </c>
      <c r="K1207" s="79" t="s">
        <v>3007</v>
      </c>
      <c r="L1207" s="79" t="str">
        <f t="shared" si="148"/>
        <v>Nyereg és tartozékai</v>
      </c>
      <c r="M1207" s="79" t="s">
        <v>3008</v>
      </c>
      <c r="N1207" s="35" t="str">
        <f t="shared" si="149"/>
        <v>Heveder</v>
      </c>
      <c r="O1207" s="35" t="s">
        <v>3009</v>
      </c>
      <c r="P1207" s="79" t="str">
        <f t="shared" si="150"/>
        <v>Hasvédős heveder</v>
      </c>
      <c r="Q1207" s="79" t="s">
        <v>3012</v>
      </c>
      <c r="R1207" s="86" t="s">
        <v>3210</v>
      </c>
      <c r="S1207" s="43" t="s">
        <v>2532</v>
      </c>
      <c r="T1207" s="34">
        <v>0</v>
      </c>
      <c r="U1207" s="43">
        <v>299.89999999999998</v>
      </c>
      <c r="V1207" s="1" t="s">
        <v>2603</v>
      </c>
      <c r="W1207" s="55">
        <v>1</v>
      </c>
      <c r="X1207" s="43" t="str">
        <f>IFERROR(
    IF(ISNUMBER(MATCH(TRIM(CLEAN(SUBSTITUTE(SUBSTITUTE(Y1207, CHAR(13), ""), CHAR(10), " "))), sizeList!A:A, 0)),
        INDEX(sizeList!B:B, MATCH(TRIM(CLEAN(SUBSTITUTE(SUBSTITUTE(Y1207, CHAR(13), ""), CHAR(10), " "))), sizeList!A:A, 0)),
        IF(ISNUMBER(MATCH(Y1207, sizeList!A:A, 0)),
            INDEX(sizeList!B:B, MATCH(Y1207, sizeList!A:A, 0)),
            IF(ISNUMBER(MATCH(TRIM(CLEAN(SUBSTITUTE(SUBSTITUTE(Y1207, CHAR(13), ""), CHAR(10), " "))), sizeList!B:B, 0)),
                INDEX(sizeList!B:B, MATCH(TRIM(CLEAN(SUBSTITUTE(SUBSTITUTE(Y1207, CHAR(13), ""), CHAR(10), " "))), sizeList!B:B, 0)),
                IF(ISNUMBER(MATCH(Y1207, sizeList!B:B, 0)),
                    INDEX(sizeList!B:B, MATCH(Y1207, sizeList!B:B, 0)),
                    "")
            )
        )
    ),
    ""
)</f>
        <v>135 cm</v>
      </c>
      <c r="Y1207" s="43" t="s">
        <v>843</v>
      </c>
      <c r="Z1207" s="43" t="s">
        <v>2609</v>
      </c>
      <c r="AA1207" s="117" t="str">
        <f t="shared" si="151"/>
        <v>BROWN</v>
      </c>
      <c r="AB1207" s="7" t="str">
        <f>IF(AA1207="", "", IFERROR(VLOOKUP(AA1207, colorList!A:B,2,FALSE),""))</f>
        <v>barna</v>
      </c>
      <c r="AC1207" s="7" t="str">
        <f>IF(Z1207="", "", IFERROR(VLOOKUP(Z1207, colorList!A:B,2,FALSE),""))</f>
        <v>barna</v>
      </c>
      <c r="AD1207" s="7"/>
    </row>
    <row r="1208" spans="1:30" ht="60" customHeight="1" x14ac:dyDescent="0.25">
      <c r="A1208" s="53" t="s">
        <v>968</v>
      </c>
      <c r="B1208" s="7" t="str" cm="1">
        <f t="array" ref="B1208">ProcessN2(S1208,A1208,C1208)</f>
        <v>ZA2410_BN</v>
      </c>
      <c r="C1208" s="7" t="s">
        <v>1353</v>
      </c>
      <c r="D1208" s="52" t="str">
        <f t="shared" si="144"/>
        <v>Zandoná Carbon Air hasvédős heveder</v>
      </c>
      <c r="E1208" s="52" t="s">
        <v>2859</v>
      </c>
      <c r="F1208" s="52" t="str">
        <f t="shared" si="145"/>
        <v>CARBON AIR STUD GIRTH</v>
      </c>
      <c r="G1208" s="52" t="s">
        <v>2984</v>
      </c>
      <c r="H1208" s="116" t="str">
        <f t="shared" si="146"/>
        <v>Zandonà</v>
      </c>
      <c r="I1208" s="35" t="s">
        <v>3006</v>
      </c>
      <c r="J1208" s="53" t="str">
        <f t="shared" si="147"/>
        <v>Lófelszerelés</v>
      </c>
      <c r="K1208" s="53" t="s">
        <v>3007</v>
      </c>
      <c r="L1208" s="53" t="str">
        <f t="shared" si="148"/>
        <v>Nyereg és tartozékai</v>
      </c>
      <c r="M1208" s="53" t="s">
        <v>3008</v>
      </c>
      <c r="N1208" s="35" t="str">
        <f t="shared" si="149"/>
        <v>Heveder</v>
      </c>
      <c r="O1208" s="35" t="s">
        <v>3009</v>
      </c>
      <c r="P1208" s="53" t="str">
        <f t="shared" si="150"/>
        <v>Hasvédős heveder</v>
      </c>
      <c r="Q1208" s="53" t="s">
        <v>3012</v>
      </c>
      <c r="R1208" s="55" t="s">
        <v>3210</v>
      </c>
      <c r="S1208" s="35" t="s">
        <v>2533</v>
      </c>
      <c r="T1208" s="34">
        <v>0</v>
      </c>
      <c r="U1208" s="35">
        <v>299.89999999999998</v>
      </c>
      <c r="V1208" s="1" t="s">
        <v>2603</v>
      </c>
      <c r="W1208" s="55">
        <v>1</v>
      </c>
      <c r="X1208" s="35" t="str">
        <f>IFERROR(
    IF(ISNUMBER(MATCH(TRIM(CLEAN(SUBSTITUTE(SUBSTITUTE(Y1208, CHAR(13), ""), CHAR(10), " "))), sizeList!A:A, 0)),
        INDEX(sizeList!B:B, MATCH(TRIM(CLEAN(SUBSTITUTE(SUBSTITUTE(Y1208, CHAR(13), ""), CHAR(10), " "))), sizeList!A:A, 0)),
        IF(ISNUMBER(MATCH(Y1208, sizeList!A:A, 0)),
            INDEX(sizeList!B:B, MATCH(Y1208, sizeList!A:A, 0)),
            IF(ISNUMBER(MATCH(TRIM(CLEAN(SUBSTITUTE(SUBSTITUTE(Y1208, CHAR(13), ""), CHAR(10), " "))), sizeList!B:B, 0)),
                INDEX(sizeList!B:B, MATCH(TRIM(CLEAN(SUBSTITUTE(SUBSTITUTE(Y1208, CHAR(13), ""), CHAR(10), " "))), sizeList!B:B, 0)),
                IF(ISNUMBER(MATCH(Y1208, sizeList!B:B, 0)),
                    INDEX(sizeList!B:B, MATCH(Y1208, sizeList!B:B, 0)),
                    "")
            )
        )
    ),
    ""
)</f>
        <v>140 cm</v>
      </c>
      <c r="Y1208" s="35" t="s">
        <v>844</v>
      </c>
      <c r="Z1208" s="35" t="s">
        <v>2609</v>
      </c>
      <c r="AA1208" s="117" t="str">
        <f t="shared" si="151"/>
        <v>BROWN</v>
      </c>
      <c r="AB1208" s="7" t="str">
        <f>IF(AA1208="", "", IFERROR(VLOOKUP(AA1208, colorList!A:B,2,FALSE),""))</f>
        <v>barna</v>
      </c>
      <c r="AC1208" s="7" t="str">
        <f>IF(Z1208="", "", IFERROR(VLOOKUP(Z1208, colorList!A:B,2,FALSE),""))</f>
        <v>barna</v>
      </c>
      <c r="AD1208" s="7"/>
    </row>
    <row r="1209" spans="1:30" ht="60" customHeight="1" x14ac:dyDescent="0.25">
      <c r="A1209" s="53" t="s">
        <v>968</v>
      </c>
      <c r="B1209" s="7" t="str" cm="1">
        <f t="array" ref="B1209">ProcessN2(S1209,A1209,C1209)</f>
        <v>ZA2410_BN</v>
      </c>
      <c r="C1209" s="7" t="s">
        <v>1314</v>
      </c>
      <c r="D1209" s="80" t="str">
        <f t="shared" si="144"/>
        <v>Zandoná Carbon Air hasvédős heveder</v>
      </c>
      <c r="E1209" s="80" t="s">
        <v>2859</v>
      </c>
      <c r="F1209" s="52" t="str">
        <f t="shared" si="145"/>
        <v>CARBON AIR STUD GIRTH</v>
      </c>
      <c r="G1209" s="52" t="s">
        <v>2984</v>
      </c>
      <c r="H1209" s="116" t="str">
        <f t="shared" si="146"/>
        <v>Zandonà</v>
      </c>
      <c r="I1209" s="35" t="s">
        <v>3006</v>
      </c>
      <c r="J1209" s="53" t="str">
        <f t="shared" si="147"/>
        <v>Lófelszerelés</v>
      </c>
      <c r="K1209" s="53" t="s">
        <v>3007</v>
      </c>
      <c r="L1209" s="53" t="str">
        <f t="shared" si="148"/>
        <v>Nyereg és tartozékai</v>
      </c>
      <c r="M1209" s="53" t="s">
        <v>3008</v>
      </c>
      <c r="N1209" s="35" t="str">
        <f t="shared" si="149"/>
        <v>Heveder</v>
      </c>
      <c r="O1209" s="35" t="s">
        <v>3009</v>
      </c>
      <c r="P1209" s="53" t="str">
        <f t="shared" si="150"/>
        <v>Hasvédős heveder</v>
      </c>
      <c r="Q1209" s="53" t="s">
        <v>3012</v>
      </c>
      <c r="R1209" s="84" t="s">
        <v>3210</v>
      </c>
      <c r="S1209" s="35" t="s">
        <v>2534</v>
      </c>
      <c r="T1209" s="34">
        <v>0</v>
      </c>
      <c r="U1209" s="35">
        <v>299.89999999999998</v>
      </c>
      <c r="V1209" s="1" t="s">
        <v>2603</v>
      </c>
      <c r="W1209" s="55">
        <v>1</v>
      </c>
      <c r="X1209" s="35" t="str">
        <f>IFERROR(
    IF(ISNUMBER(MATCH(TRIM(CLEAN(SUBSTITUTE(SUBSTITUTE(Y1209, CHAR(13), ""), CHAR(10), " "))), sizeList!A:A, 0)),
        INDEX(sizeList!B:B, MATCH(TRIM(CLEAN(SUBSTITUTE(SUBSTITUTE(Y1209, CHAR(13), ""), CHAR(10), " "))), sizeList!A:A, 0)),
        IF(ISNUMBER(MATCH(Y1209, sizeList!A:A, 0)),
            INDEX(sizeList!B:B, MATCH(Y1209, sizeList!A:A, 0)),
            IF(ISNUMBER(MATCH(TRIM(CLEAN(SUBSTITUTE(SUBSTITUTE(Y1209, CHAR(13), ""), CHAR(10), " "))), sizeList!B:B, 0)),
                INDEX(sizeList!B:B, MATCH(TRIM(CLEAN(SUBSTITUTE(SUBSTITUTE(Y1209, CHAR(13), ""), CHAR(10), " "))), sizeList!B:B, 0)),
                IF(ISNUMBER(MATCH(Y1209, sizeList!B:B, 0)),
                    INDEX(sizeList!B:B, MATCH(Y1209, sizeList!B:B, 0)),
                    "")
            )
        )
    ),
    ""
)</f>
        <v>145 cm</v>
      </c>
      <c r="Y1209" s="35" t="s">
        <v>845</v>
      </c>
      <c r="Z1209" s="35" t="s">
        <v>2609</v>
      </c>
      <c r="AA1209" s="117" t="str">
        <f t="shared" si="151"/>
        <v>BROWN</v>
      </c>
      <c r="AB1209" s="7" t="str">
        <f>IF(AA1209="", "", IFERROR(VLOOKUP(AA1209, colorList!A:B,2,FALSE),""))</f>
        <v>barna</v>
      </c>
      <c r="AC1209" s="7" t="str">
        <f>IF(Z1209="", "", IFERROR(VLOOKUP(Z1209, colorList!A:B,2,FALSE),""))</f>
        <v>barna</v>
      </c>
      <c r="AD1209" s="7"/>
    </row>
    <row r="1210" spans="1:30" ht="60" customHeight="1" x14ac:dyDescent="0.25">
      <c r="A1210" s="103" t="s">
        <v>968</v>
      </c>
      <c r="B1210" s="7" t="str" cm="1">
        <f t="array" ref="B1210">ProcessN2(S1210,A1210,C1210)</f>
        <v>ZA2410_BN</v>
      </c>
      <c r="C1210" s="7" t="s">
        <v>1354</v>
      </c>
      <c r="D1210" s="52" t="str">
        <f t="shared" si="144"/>
        <v>Zandoná Carbon Air hasvédős heveder</v>
      </c>
      <c r="E1210" s="52" t="s">
        <v>2859</v>
      </c>
      <c r="F1210" s="52" t="str">
        <f t="shared" si="145"/>
        <v>CARBON AIR STUD GIRTH</v>
      </c>
      <c r="G1210" s="104" t="s">
        <v>2984</v>
      </c>
      <c r="H1210" s="116" t="str">
        <f t="shared" si="146"/>
        <v>Zandonà</v>
      </c>
      <c r="I1210" s="44" t="s">
        <v>3006</v>
      </c>
      <c r="J1210" s="51" t="str">
        <f t="shared" si="147"/>
        <v>Lófelszerelés</v>
      </c>
      <c r="K1210" s="51" t="s">
        <v>3007</v>
      </c>
      <c r="L1210" s="51" t="str">
        <f t="shared" si="148"/>
        <v>Nyereg és tartozékai</v>
      </c>
      <c r="M1210" s="51" t="s">
        <v>3008</v>
      </c>
      <c r="N1210" s="35" t="str">
        <f t="shared" si="149"/>
        <v>Heveder</v>
      </c>
      <c r="O1210" s="35" t="s">
        <v>3009</v>
      </c>
      <c r="P1210" s="103" t="str">
        <f t="shared" si="150"/>
        <v>Hasvédős heveder</v>
      </c>
      <c r="Q1210" s="103" t="s">
        <v>3012</v>
      </c>
      <c r="R1210" s="84" t="s">
        <v>3210</v>
      </c>
      <c r="S1210" s="44" t="s">
        <v>2535</v>
      </c>
      <c r="T1210" s="34">
        <v>0</v>
      </c>
      <c r="U1210" s="44">
        <v>299.89999999999998</v>
      </c>
      <c r="V1210" s="1" t="s">
        <v>2603</v>
      </c>
      <c r="W1210" s="55">
        <v>1</v>
      </c>
      <c r="X1210" s="44" t="str">
        <f>IFERROR(
    IF(ISNUMBER(MATCH(TRIM(CLEAN(SUBSTITUTE(SUBSTITUTE(Y1210, CHAR(13), ""), CHAR(10), " "))), sizeList!A:A, 0)),
        INDEX(sizeList!B:B, MATCH(TRIM(CLEAN(SUBSTITUTE(SUBSTITUTE(Y1210, CHAR(13), ""), CHAR(10), " "))), sizeList!A:A, 0)),
        IF(ISNUMBER(MATCH(Y1210, sizeList!A:A, 0)),
            INDEX(sizeList!B:B, MATCH(Y1210, sizeList!A:A, 0)),
            IF(ISNUMBER(MATCH(TRIM(CLEAN(SUBSTITUTE(SUBSTITUTE(Y1210, CHAR(13), ""), CHAR(10), " "))), sizeList!B:B, 0)),
                INDEX(sizeList!B:B, MATCH(TRIM(CLEAN(SUBSTITUTE(SUBSTITUTE(Y1210, CHAR(13), ""), CHAR(10), " "))), sizeList!B:B, 0)),
                IF(ISNUMBER(MATCH(Y1210, sizeList!B:B, 0)),
                    INDEX(sizeList!B:B, MATCH(Y1210, sizeList!B:B, 0)),
                    "")
            )
        )
    ),
    ""
)</f>
        <v>150 cm</v>
      </c>
      <c r="Y1210" s="44" t="s">
        <v>846</v>
      </c>
      <c r="Z1210" s="44" t="s">
        <v>2609</v>
      </c>
      <c r="AA1210" s="117" t="str">
        <f t="shared" si="151"/>
        <v>BROWN</v>
      </c>
      <c r="AB1210" s="7" t="str">
        <f>IF(AA1210="", "", IFERROR(VLOOKUP(AA1210, colorList!A:B,2,FALSE),""))</f>
        <v>barna</v>
      </c>
      <c r="AC1210" s="7" t="str">
        <f>IF(Z1210="", "", IFERROR(VLOOKUP(Z1210, colorList!A:B,2,FALSE),""))</f>
        <v>barna</v>
      </c>
      <c r="AD1210" s="7"/>
    </row>
    <row r="1211" spans="1:30" ht="60" customHeight="1" x14ac:dyDescent="0.25">
      <c r="A1211" s="53" t="s">
        <v>968</v>
      </c>
      <c r="B1211" s="7" t="str" cm="1">
        <f t="array" ref="B1211">ProcessN2(S1211,A1211,C1211)</f>
        <v>ZA2410_WH</v>
      </c>
      <c r="C1211" s="7" t="s">
        <v>1355</v>
      </c>
      <c r="D1211" s="105" t="str">
        <f t="shared" si="144"/>
        <v>Zandoná Carbon Air hasvédős heveder</v>
      </c>
      <c r="E1211" s="105" t="s">
        <v>2859</v>
      </c>
      <c r="F1211" s="52" t="str">
        <f t="shared" si="145"/>
        <v>CARBON AIR STUD GIRTH</v>
      </c>
      <c r="G1211" s="52" t="s">
        <v>2984</v>
      </c>
      <c r="H1211" s="116" t="str">
        <f t="shared" si="146"/>
        <v>Zandonà</v>
      </c>
      <c r="I1211" s="35" t="s">
        <v>3006</v>
      </c>
      <c r="J1211" s="53" t="str">
        <f t="shared" si="147"/>
        <v>Lófelszerelés</v>
      </c>
      <c r="K1211" s="53" t="s">
        <v>3007</v>
      </c>
      <c r="L1211" s="53" t="str">
        <f t="shared" si="148"/>
        <v>Nyereg és tartozékai</v>
      </c>
      <c r="M1211" s="53" t="s">
        <v>3008</v>
      </c>
      <c r="N1211" s="35" t="str">
        <f t="shared" si="149"/>
        <v>Heveder</v>
      </c>
      <c r="O1211" s="35" t="s">
        <v>3009</v>
      </c>
      <c r="P1211" s="82" t="str">
        <f t="shared" si="150"/>
        <v>Hasvédős heveder</v>
      </c>
      <c r="Q1211" s="82" t="s">
        <v>3012</v>
      </c>
      <c r="R1211" s="55" t="s">
        <v>3210</v>
      </c>
      <c r="S1211" s="35" t="s">
        <v>2536</v>
      </c>
      <c r="T1211" s="34">
        <v>0</v>
      </c>
      <c r="U1211" s="35">
        <v>299.89999999999998</v>
      </c>
      <c r="V1211" s="1" t="s">
        <v>2603</v>
      </c>
      <c r="W1211" s="55">
        <v>1</v>
      </c>
      <c r="X1211" s="35" t="str">
        <f>IFERROR(
    IF(ISNUMBER(MATCH(TRIM(CLEAN(SUBSTITUTE(SUBSTITUTE(Y1211, CHAR(13), ""), CHAR(10), " "))), sizeList!A:A, 0)),
        INDEX(sizeList!B:B, MATCH(TRIM(CLEAN(SUBSTITUTE(SUBSTITUTE(Y1211, CHAR(13), ""), CHAR(10), " "))), sizeList!A:A, 0)),
        IF(ISNUMBER(MATCH(Y1211, sizeList!A:A, 0)),
            INDEX(sizeList!B:B, MATCH(Y1211, sizeList!A:A, 0)),
            IF(ISNUMBER(MATCH(TRIM(CLEAN(SUBSTITUTE(SUBSTITUTE(Y1211, CHAR(13), ""), CHAR(10), " "))), sizeList!B:B, 0)),
                INDEX(sizeList!B:B, MATCH(TRIM(CLEAN(SUBSTITUTE(SUBSTITUTE(Y1211, CHAR(13), ""), CHAR(10), " "))), sizeList!B:B, 0)),
                IF(ISNUMBER(MATCH(Y1211, sizeList!B:B, 0)),
                    INDEX(sizeList!B:B, MATCH(Y1211, sizeList!B:B, 0)),
                    "")
            )
        )
    ),
    ""
)</f>
        <v>110 cm</v>
      </c>
      <c r="Y1211" s="35" t="s">
        <v>837</v>
      </c>
      <c r="Z1211" s="35" t="s">
        <v>2606</v>
      </c>
      <c r="AA1211" s="117" t="str">
        <f t="shared" si="151"/>
        <v>WHITE</v>
      </c>
      <c r="AB1211" s="7" t="str">
        <f>IF(AA1211="", "", IFERROR(VLOOKUP(AA1211, colorList!A:B,2,FALSE),""))</f>
        <v>fehér</v>
      </c>
      <c r="AC1211" s="7" t="str">
        <f>IF(Z1211="", "", IFERROR(VLOOKUP(Z1211, colorList!A:B,2,FALSE),""))</f>
        <v>fehér</v>
      </c>
      <c r="AD1211" s="7"/>
    </row>
    <row r="1212" spans="1:30" ht="60" customHeight="1" x14ac:dyDescent="0.25">
      <c r="A1212" s="82" t="s">
        <v>968</v>
      </c>
      <c r="B1212" s="7" t="str" cm="1">
        <f t="array" ref="B1212">ProcessN2(S1212,A1212,C1212)</f>
        <v>ZA2410_WH</v>
      </c>
      <c r="C1212" s="7" t="s">
        <v>1356</v>
      </c>
      <c r="D1212" s="52" t="str">
        <f t="shared" si="144"/>
        <v>Zandoná Carbon Air hasvédős heveder</v>
      </c>
      <c r="E1212" s="52" t="s">
        <v>2859</v>
      </c>
      <c r="F1212" s="52" t="str">
        <f t="shared" si="145"/>
        <v>CARBON AIR STUD GIRTH</v>
      </c>
      <c r="G1212" s="87" t="s">
        <v>2984</v>
      </c>
      <c r="H1212" s="116" t="str">
        <f t="shared" si="146"/>
        <v>Zandonà</v>
      </c>
      <c r="I1212" s="35" t="s">
        <v>3006</v>
      </c>
      <c r="J1212" s="53" t="str">
        <f t="shared" si="147"/>
        <v>Lófelszerelés</v>
      </c>
      <c r="K1212" s="53" t="s">
        <v>3007</v>
      </c>
      <c r="L1212" s="53" t="str">
        <f t="shared" si="148"/>
        <v>Nyereg és tartozékai</v>
      </c>
      <c r="M1212" s="53" t="s">
        <v>3008</v>
      </c>
      <c r="N1212" s="35" t="str">
        <f t="shared" si="149"/>
        <v>Heveder</v>
      </c>
      <c r="O1212" s="35" t="s">
        <v>3009</v>
      </c>
      <c r="P1212" s="82" t="str">
        <f t="shared" si="150"/>
        <v>Hasvédős heveder</v>
      </c>
      <c r="Q1212" s="82" t="s">
        <v>3012</v>
      </c>
      <c r="R1212" s="106" t="s">
        <v>3210</v>
      </c>
      <c r="S1212" s="35" t="s">
        <v>2537</v>
      </c>
      <c r="T1212" s="34">
        <v>0</v>
      </c>
      <c r="U1212" s="35">
        <v>299.89999999999998</v>
      </c>
      <c r="V1212" s="1" t="s">
        <v>2603</v>
      </c>
      <c r="W1212" s="55">
        <v>1</v>
      </c>
      <c r="X1212" s="35" t="str">
        <f>IFERROR(
    IF(ISNUMBER(MATCH(TRIM(CLEAN(SUBSTITUTE(SUBSTITUTE(Y1212, CHAR(13), ""), CHAR(10), " "))), sizeList!A:A, 0)),
        INDEX(sizeList!B:B, MATCH(TRIM(CLEAN(SUBSTITUTE(SUBSTITUTE(Y1212, CHAR(13), ""), CHAR(10), " "))), sizeList!A:A, 0)),
        IF(ISNUMBER(MATCH(Y1212, sizeList!A:A, 0)),
            INDEX(sizeList!B:B, MATCH(Y1212, sizeList!A:A, 0)),
            IF(ISNUMBER(MATCH(TRIM(CLEAN(SUBSTITUTE(SUBSTITUTE(Y1212, CHAR(13), ""), CHAR(10), " "))), sizeList!B:B, 0)),
                INDEX(sizeList!B:B, MATCH(TRIM(CLEAN(SUBSTITUTE(SUBSTITUTE(Y1212, CHAR(13), ""), CHAR(10), " "))), sizeList!B:B, 0)),
                IF(ISNUMBER(MATCH(Y1212, sizeList!B:B, 0)),
                    INDEX(sizeList!B:B, MATCH(Y1212, sizeList!B:B, 0)),
                    "")
            )
        )
    ),
    ""
)</f>
        <v>115 cm</v>
      </c>
      <c r="Y1212" s="35" t="s">
        <v>838</v>
      </c>
      <c r="Z1212" s="35" t="s">
        <v>2606</v>
      </c>
      <c r="AA1212" s="117" t="str">
        <f t="shared" si="151"/>
        <v>WHITE</v>
      </c>
      <c r="AB1212" s="7" t="str">
        <f>IF(AA1212="", "", IFERROR(VLOOKUP(AA1212, colorList!A:B,2,FALSE),""))</f>
        <v>fehér</v>
      </c>
      <c r="AC1212" s="7" t="str">
        <f>IF(Z1212="", "", IFERROR(VLOOKUP(Z1212, colorList!A:B,2,FALSE),""))</f>
        <v>fehér</v>
      </c>
      <c r="AD1212" s="7"/>
    </row>
    <row r="1213" spans="1:30" ht="60" customHeight="1" x14ac:dyDescent="0.25">
      <c r="A1213" s="82" t="s">
        <v>968</v>
      </c>
      <c r="B1213" s="7" t="str" cm="1">
        <f t="array" ref="B1213">ProcessN2(S1213,A1213,C1213)</f>
        <v>ZA2410_WH</v>
      </c>
      <c r="C1213" s="7" t="s">
        <v>1357</v>
      </c>
      <c r="D1213" s="52" t="str">
        <f t="shared" si="144"/>
        <v>Zandoná Carbon Air hasvédős heveder</v>
      </c>
      <c r="E1213" s="52" t="s">
        <v>2859</v>
      </c>
      <c r="F1213" s="52" t="str">
        <f t="shared" si="145"/>
        <v>CARBON AIR STUD GIRTH</v>
      </c>
      <c r="G1213" s="87" t="s">
        <v>2984</v>
      </c>
      <c r="H1213" s="116" t="str">
        <f t="shared" si="146"/>
        <v>Zandonà</v>
      </c>
      <c r="I1213" s="35" t="s">
        <v>3006</v>
      </c>
      <c r="J1213" s="53" t="str">
        <f t="shared" si="147"/>
        <v>Lófelszerelés</v>
      </c>
      <c r="K1213" s="53" t="s">
        <v>3007</v>
      </c>
      <c r="L1213" s="53" t="str">
        <f t="shared" si="148"/>
        <v>Nyereg és tartozékai</v>
      </c>
      <c r="M1213" s="53" t="s">
        <v>3008</v>
      </c>
      <c r="N1213" s="35" t="str">
        <f t="shared" si="149"/>
        <v>Heveder</v>
      </c>
      <c r="O1213" s="35" t="s">
        <v>3009</v>
      </c>
      <c r="P1213" s="82" t="str">
        <f t="shared" si="150"/>
        <v>Hasvédős heveder</v>
      </c>
      <c r="Q1213" s="82" t="s">
        <v>3012</v>
      </c>
      <c r="R1213" s="106" t="s">
        <v>3210</v>
      </c>
      <c r="S1213" s="35" t="s">
        <v>2538</v>
      </c>
      <c r="T1213" s="34">
        <v>0</v>
      </c>
      <c r="U1213" s="35">
        <v>299.89999999999998</v>
      </c>
      <c r="V1213" s="1" t="s">
        <v>2603</v>
      </c>
      <c r="W1213" s="55">
        <v>1</v>
      </c>
      <c r="X1213" s="35" t="str">
        <f>IFERROR(
    IF(ISNUMBER(MATCH(TRIM(CLEAN(SUBSTITUTE(SUBSTITUTE(Y1213, CHAR(13), ""), CHAR(10), " "))), sizeList!A:A, 0)),
        INDEX(sizeList!B:B, MATCH(TRIM(CLEAN(SUBSTITUTE(SUBSTITUTE(Y1213, CHAR(13), ""), CHAR(10), " "))), sizeList!A:A, 0)),
        IF(ISNUMBER(MATCH(Y1213, sizeList!A:A, 0)),
            INDEX(sizeList!B:B, MATCH(Y1213, sizeList!A:A, 0)),
            IF(ISNUMBER(MATCH(TRIM(CLEAN(SUBSTITUTE(SUBSTITUTE(Y1213, CHAR(13), ""), CHAR(10), " "))), sizeList!B:B, 0)),
                INDEX(sizeList!B:B, MATCH(TRIM(CLEAN(SUBSTITUTE(SUBSTITUTE(Y1213, CHAR(13), ""), CHAR(10), " "))), sizeList!B:B, 0)),
                IF(ISNUMBER(MATCH(Y1213, sizeList!B:B, 0)),
                    INDEX(sizeList!B:B, MATCH(Y1213, sizeList!B:B, 0)),
                    "")
            )
        )
    ),
    ""
)</f>
        <v>120 cm</v>
      </c>
      <c r="Y1213" s="35" t="s">
        <v>840</v>
      </c>
      <c r="Z1213" s="35" t="s">
        <v>2606</v>
      </c>
      <c r="AA1213" s="117" t="str">
        <f t="shared" si="151"/>
        <v>WHITE</v>
      </c>
      <c r="AB1213" s="7" t="str">
        <f>IF(AA1213="", "", IFERROR(VLOOKUP(AA1213, colorList!A:B,2,FALSE),""))</f>
        <v>fehér</v>
      </c>
      <c r="AC1213" s="7" t="str">
        <f>IF(Z1213="", "", IFERROR(VLOOKUP(Z1213, colorList!A:B,2,FALSE),""))</f>
        <v>fehér</v>
      </c>
      <c r="AD1213" s="7"/>
    </row>
    <row r="1214" spans="1:30" ht="60" customHeight="1" x14ac:dyDescent="0.25">
      <c r="A1214" s="82" t="s">
        <v>968</v>
      </c>
      <c r="B1214" s="7" t="str" cm="1">
        <f t="array" ref="B1214">ProcessN2(S1214,A1214,C1214)</f>
        <v>ZA2410_WH</v>
      </c>
      <c r="C1214" s="7" t="s">
        <v>1358</v>
      </c>
      <c r="D1214" s="52" t="str">
        <f t="shared" si="144"/>
        <v>Zandoná Carbon Air hasvédős heveder</v>
      </c>
      <c r="E1214" s="52" t="s">
        <v>2859</v>
      </c>
      <c r="F1214" s="52" t="str">
        <f t="shared" si="145"/>
        <v>CARBON AIR STUD GIRTH</v>
      </c>
      <c r="G1214" s="87" t="s">
        <v>2984</v>
      </c>
      <c r="H1214" s="116" t="str">
        <f t="shared" si="146"/>
        <v>Zandonà</v>
      </c>
      <c r="I1214" s="35" t="s">
        <v>3006</v>
      </c>
      <c r="J1214" s="53" t="str">
        <f t="shared" si="147"/>
        <v>Lófelszerelés</v>
      </c>
      <c r="K1214" s="53" t="s">
        <v>3007</v>
      </c>
      <c r="L1214" s="53" t="str">
        <f t="shared" si="148"/>
        <v>Nyereg és tartozékai</v>
      </c>
      <c r="M1214" s="53" t="s">
        <v>3008</v>
      </c>
      <c r="N1214" s="35" t="str">
        <f t="shared" si="149"/>
        <v>Heveder</v>
      </c>
      <c r="O1214" s="35" t="s">
        <v>3009</v>
      </c>
      <c r="P1214" s="53" t="str">
        <f t="shared" si="150"/>
        <v>Hasvédős heveder</v>
      </c>
      <c r="Q1214" s="53" t="s">
        <v>3012</v>
      </c>
      <c r="R1214" s="106" t="s">
        <v>3210</v>
      </c>
      <c r="S1214" s="35" t="s">
        <v>2539</v>
      </c>
      <c r="T1214" s="34">
        <v>0</v>
      </c>
      <c r="U1214" s="35">
        <v>299.89999999999998</v>
      </c>
      <c r="V1214" s="1" t="s">
        <v>2603</v>
      </c>
      <c r="W1214" s="55">
        <v>1</v>
      </c>
      <c r="X1214" s="35" t="str">
        <f>IFERROR(
    IF(ISNUMBER(MATCH(TRIM(CLEAN(SUBSTITUTE(SUBSTITUTE(Y1214, CHAR(13), ""), CHAR(10), " "))), sizeList!A:A, 0)),
        INDEX(sizeList!B:B, MATCH(TRIM(CLEAN(SUBSTITUTE(SUBSTITUTE(Y1214, CHAR(13), ""), CHAR(10), " "))), sizeList!A:A, 0)),
        IF(ISNUMBER(MATCH(Y1214, sizeList!A:A, 0)),
            INDEX(sizeList!B:B, MATCH(Y1214, sizeList!A:A, 0)),
            IF(ISNUMBER(MATCH(TRIM(CLEAN(SUBSTITUTE(SUBSTITUTE(Y1214, CHAR(13), ""), CHAR(10), " "))), sizeList!B:B, 0)),
                INDEX(sizeList!B:B, MATCH(TRIM(CLEAN(SUBSTITUTE(SUBSTITUTE(Y1214, CHAR(13), ""), CHAR(10), " "))), sizeList!B:B, 0)),
                IF(ISNUMBER(MATCH(Y1214, sizeList!B:B, 0)),
                    INDEX(sizeList!B:B, MATCH(Y1214, sizeList!B:B, 0)),
                    "")
            )
        )
    ),
    ""
)</f>
        <v>125 cm</v>
      </c>
      <c r="Y1214" s="35" t="s">
        <v>841</v>
      </c>
      <c r="Z1214" s="35" t="s">
        <v>2606</v>
      </c>
      <c r="AA1214" s="117" t="str">
        <f t="shared" si="151"/>
        <v>WHITE</v>
      </c>
      <c r="AB1214" s="7" t="str">
        <f>IF(AA1214="", "", IFERROR(VLOOKUP(AA1214, colorList!A:B,2,FALSE),""))</f>
        <v>fehér</v>
      </c>
      <c r="AC1214" s="7" t="str">
        <f>IF(Z1214="", "", IFERROR(VLOOKUP(Z1214, colorList!A:B,2,FALSE),""))</f>
        <v>fehér</v>
      </c>
      <c r="AD1214" s="7"/>
    </row>
    <row r="1215" spans="1:30" ht="60" customHeight="1" x14ac:dyDescent="0.25">
      <c r="A1215" s="53" t="s">
        <v>968</v>
      </c>
      <c r="B1215" s="7" t="str" cm="1">
        <f t="array" ref="B1215">ProcessN2(S1215,A1215,C1215)</f>
        <v>ZA2410_WH</v>
      </c>
      <c r="C1215" s="7" t="s">
        <v>1359</v>
      </c>
      <c r="D1215" s="83" t="str">
        <f t="shared" si="144"/>
        <v>Zandoná Carbon Air hasvédős heveder</v>
      </c>
      <c r="E1215" s="83" t="s">
        <v>2859</v>
      </c>
      <c r="F1215" s="52" t="str">
        <f t="shared" si="145"/>
        <v>CARBON AIR STUD GIRTH</v>
      </c>
      <c r="G1215" s="52" t="s">
        <v>2984</v>
      </c>
      <c r="H1215" s="116" t="str">
        <f t="shared" si="146"/>
        <v>Zandonà</v>
      </c>
      <c r="I1215" s="35" t="s">
        <v>3006</v>
      </c>
      <c r="J1215" s="53" t="str">
        <f t="shared" si="147"/>
        <v>Lófelszerelés</v>
      </c>
      <c r="K1215" s="53" t="s">
        <v>3007</v>
      </c>
      <c r="L1215" s="53" t="str">
        <f t="shared" si="148"/>
        <v>Nyereg és tartozékai</v>
      </c>
      <c r="M1215" s="53" t="s">
        <v>3008</v>
      </c>
      <c r="N1215" s="35" t="str">
        <f t="shared" si="149"/>
        <v>Heveder</v>
      </c>
      <c r="O1215" s="35" t="s">
        <v>3009</v>
      </c>
      <c r="P1215" s="82" t="str">
        <f t="shared" si="150"/>
        <v>Hasvédős heveder</v>
      </c>
      <c r="Q1215" s="82" t="s">
        <v>3012</v>
      </c>
      <c r="R1215" s="86" t="s">
        <v>3210</v>
      </c>
      <c r="S1215" s="35" t="s">
        <v>2540</v>
      </c>
      <c r="T1215" s="34">
        <v>0</v>
      </c>
      <c r="U1215" s="35">
        <v>299.89999999999998</v>
      </c>
      <c r="V1215" s="1" t="s">
        <v>2603</v>
      </c>
      <c r="W1215" s="55">
        <v>1</v>
      </c>
      <c r="X1215" s="35" t="str">
        <f>IFERROR(
    IF(ISNUMBER(MATCH(TRIM(CLEAN(SUBSTITUTE(SUBSTITUTE(Y1215, CHAR(13), ""), CHAR(10), " "))), sizeList!A:A, 0)),
        INDEX(sizeList!B:B, MATCH(TRIM(CLEAN(SUBSTITUTE(SUBSTITUTE(Y1215, CHAR(13), ""), CHAR(10), " "))), sizeList!A:A, 0)),
        IF(ISNUMBER(MATCH(Y1215, sizeList!A:A, 0)),
            INDEX(sizeList!B:B, MATCH(Y1215, sizeList!A:A, 0)),
            IF(ISNUMBER(MATCH(TRIM(CLEAN(SUBSTITUTE(SUBSTITUTE(Y1215, CHAR(13), ""), CHAR(10), " "))), sizeList!B:B, 0)),
                INDEX(sizeList!B:B, MATCH(TRIM(CLEAN(SUBSTITUTE(SUBSTITUTE(Y1215, CHAR(13), ""), CHAR(10), " "))), sizeList!B:B, 0)),
                IF(ISNUMBER(MATCH(Y1215, sizeList!B:B, 0)),
                    INDEX(sizeList!B:B, MATCH(Y1215, sizeList!B:B, 0)),
                    "")
            )
        )
    ),
    ""
)</f>
        <v>130 cm</v>
      </c>
      <c r="Y1215" s="35" t="s">
        <v>842</v>
      </c>
      <c r="Z1215" s="35" t="s">
        <v>2606</v>
      </c>
      <c r="AA1215" s="117" t="str">
        <f t="shared" si="151"/>
        <v>WHITE</v>
      </c>
      <c r="AB1215" s="7" t="str">
        <f>IF(AA1215="", "", IFERROR(VLOOKUP(AA1215, colorList!A:B,2,FALSE),""))</f>
        <v>fehér</v>
      </c>
      <c r="AC1215" s="7" t="str">
        <f>IF(Z1215="", "", IFERROR(VLOOKUP(Z1215, colorList!A:B,2,FALSE),""))</f>
        <v>fehér</v>
      </c>
      <c r="AD1215" s="7"/>
    </row>
    <row r="1216" spans="1:30" ht="60" customHeight="1" x14ac:dyDescent="0.25">
      <c r="A1216" s="53" t="s">
        <v>968</v>
      </c>
      <c r="B1216" s="7" t="str" cm="1">
        <f t="array" ref="B1216">ProcessN2(S1216,A1216,C1216)</f>
        <v>ZA2410_WH</v>
      </c>
      <c r="C1216" s="7" t="s">
        <v>1360</v>
      </c>
      <c r="D1216" s="52" t="str">
        <f t="shared" si="144"/>
        <v>Zandoná Carbon Air hasvédős heveder</v>
      </c>
      <c r="E1216" s="52" t="s">
        <v>2859</v>
      </c>
      <c r="F1216" s="52" t="str">
        <f t="shared" si="145"/>
        <v>CARBON AIR STUD GIRTH</v>
      </c>
      <c r="G1216" s="52" t="s">
        <v>2984</v>
      </c>
      <c r="H1216" s="116" t="str">
        <f t="shared" si="146"/>
        <v>Zandonà</v>
      </c>
      <c r="I1216" s="35" t="s">
        <v>3006</v>
      </c>
      <c r="J1216" s="53" t="str">
        <f t="shared" si="147"/>
        <v>Lófelszerelés</v>
      </c>
      <c r="K1216" s="53" t="s">
        <v>3007</v>
      </c>
      <c r="L1216" s="53" t="str">
        <f t="shared" si="148"/>
        <v>Nyereg és tartozékai</v>
      </c>
      <c r="M1216" s="53" t="s">
        <v>3008</v>
      </c>
      <c r="N1216" s="35" t="str">
        <f t="shared" si="149"/>
        <v>Heveder</v>
      </c>
      <c r="O1216" s="35" t="s">
        <v>3009</v>
      </c>
      <c r="P1216" s="82" t="str">
        <f t="shared" si="150"/>
        <v>Hasvédős heveder</v>
      </c>
      <c r="Q1216" s="82" t="s">
        <v>3012</v>
      </c>
      <c r="R1216" s="55" t="s">
        <v>3210</v>
      </c>
      <c r="S1216" s="35" t="s">
        <v>2541</v>
      </c>
      <c r="T1216" s="34">
        <v>0</v>
      </c>
      <c r="U1216" s="35">
        <v>299.89999999999998</v>
      </c>
      <c r="V1216" s="1" t="s">
        <v>2603</v>
      </c>
      <c r="W1216" s="55">
        <v>1</v>
      </c>
      <c r="X1216" s="35" t="str">
        <f>IFERROR(
    IF(ISNUMBER(MATCH(TRIM(CLEAN(SUBSTITUTE(SUBSTITUTE(Y1216, CHAR(13), ""), CHAR(10), " "))), sizeList!A:A, 0)),
        INDEX(sizeList!B:B, MATCH(TRIM(CLEAN(SUBSTITUTE(SUBSTITUTE(Y1216, CHAR(13), ""), CHAR(10), " "))), sizeList!A:A, 0)),
        IF(ISNUMBER(MATCH(Y1216, sizeList!A:A, 0)),
            INDEX(sizeList!B:B, MATCH(Y1216, sizeList!A:A, 0)),
            IF(ISNUMBER(MATCH(TRIM(CLEAN(SUBSTITUTE(SUBSTITUTE(Y1216, CHAR(13), ""), CHAR(10), " "))), sizeList!B:B, 0)),
                INDEX(sizeList!B:B, MATCH(TRIM(CLEAN(SUBSTITUTE(SUBSTITUTE(Y1216, CHAR(13), ""), CHAR(10), " "))), sizeList!B:B, 0)),
                IF(ISNUMBER(MATCH(Y1216, sizeList!B:B, 0)),
                    INDEX(sizeList!B:B, MATCH(Y1216, sizeList!B:B, 0)),
                    "")
            )
        )
    ),
    ""
)</f>
        <v>135 cm</v>
      </c>
      <c r="Y1216" s="35" t="s">
        <v>843</v>
      </c>
      <c r="Z1216" s="35" t="s">
        <v>2606</v>
      </c>
      <c r="AA1216" s="117" t="str">
        <f t="shared" si="151"/>
        <v>WHITE</v>
      </c>
      <c r="AB1216" s="7" t="str">
        <f>IF(AA1216="", "", IFERROR(VLOOKUP(AA1216, colorList!A:B,2,FALSE),""))</f>
        <v>fehér</v>
      </c>
      <c r="AC1216" s="7" t="str">
        <f>IF(Z1216="", "", IFERROR(VLOOKUP(Z1216, colorList!A:B,2,FALSE),""))</f>
        <v>fehér</v>
      </c>
      <c r="AD1216" s="7"/>
    </row>
    <row r="1217" spans="1:30" ht="60" customHeight="1" x14ac:dyDescent="0.25">
      <c r="A1217" s="53" t="s">
        <v>968</v>
      </c>
      <c r="B1217" s="7" t="str" cm="1">
        <f t="array" ref="B1217">ProcessN2(S1217,A1217,C1217)</f>
        <v>ZA2410_WH</v>
      </c>
      <c r="C1217" s="7" t="s">
        <v>1361</v>
      </c>
      <c r="D1217" s="52" t="str">
        <f t="shared" si="144"/>
        <v>Zandoná Carbon Air hasvédős heveder</v>
      </c>
      <c r="E1217" s="52" t="s">
        <v>2859</v>
      </c>
      <c r="F1217" s="52" t="str">
        <f t="shared" si="145"/>
        <v>CARBON AIR STUD GIRTH</v>
      </c>
      <c r="G1217" s="52" t="s">
        <v>2984</v>
      </c>
      <c r="H1217" s="116" t="str">
        <f t="shared" si="146"/>
        <v>Zandonà</v>
      </c>
      <c r="I1217" s="35" t="s">
        <v>3006</v>
      </c>
      <c r="J1217" s="53" t="str">
        <f t="shared" si="147"/>
        <v>Lófelszerelés</v>
      </c>
      <c r="K1217" s="53" t="s">
        <v>3007</v>
      </c>
      <c r="L1217" s="53" t="str">
        <f t="shared" si="148"/>
        <v>Nyereg és tartozékai</v>
      </c>
      <c r="M1217" s="53" t="s">
        <v>3008</v>
      </c>
      <c r="N1217" s="35" t="str">
        <f t="shared" si="149"/>
        <v>Heveder</v>
      </c>
      <c r="O1217" s="35" t="s">
        <v>3009</v>
      </c>
      <c r="P1217" s="82" t="str">
        <f t="shared" si="150"/>
        <v>Hasvédős heveder</v>
      </c>
      <c r="Q1217" s="82" t="s">
        <v>3012</v>
      </c>
      <c r="R1217" s="84" t="s">
        <v>3210</v>
      </c>
      <c r="S1217" s="35" t="s">
        <v>2542</v>
      </c>
      <c r="T1217" s="34">
        <v>0</v>
      </c>
      <c r="U1217" s="35">
        <v>299.89999999999998</v>
      </c>
      <c r="V1217" s="1" t="s">
        <v>2603</v>
      </c>
      <c r="W1217" s="55">
        <v>1</v>
      </c>
      <c r="X1217" s="35" t="str">
        <f>IFERROR(
    IF(ISNUMBER(MATCH(TRIM(CLEAN(SUBSTITUTE(SUBSTITUTE(Y1217, CHAR(13), ""), CHAR(10), " "))), sizeList!A:A, 0)),
        INDEX(sizeList!B:B, MATCH(TRIM(CLEAN(SUBSTITUTE(SUBSTITUTE(Y1217, CHAR(13), ""), CHAR(10), " "))), sizeList!A:A, 0)),
        IF(ISNUMBER(MATCH(Y1217, sizeList!A:A, 0)),
            INDEX(sizeList!B:B, MATCH(Y1217, sizeList!A:A, 0)),
            IF(ISNUMBER(MATCH(TRIM(CLEAN(SUBSTITUTE(SUBSTITUTE(Y1217, CHAR(13), ""), CHAR(10), " "))), sizeList!B:B, 0)),
                INDEX(sizeList!B:B, MATCH(TRIM(CLEAN(SUBSTITUTE(SUBSTITUTE(Y1217, CHAR(13), ""), CHAR(10), " "))), sizeList!B:B, 0)),
                IF(ISNUMBER(MATCH(Y1217, sizeList!B:B, 0)),
                    INDEX(sizeList!B:B, MATCH(Y1217, sizeList!B:B, 0)),
                    "")
            )
        )
    ),
    ""
)</f>
        <v>140 cm</v>
      </c>
      <c r="Y1217" s="35" t="s">
        <v>844</v>
      </c>
      <c r="Z1217" s="35" t="s">
        <v>2606</v>
      </c>
      <c r="AA1217" s="117" t="str">
        <f t="shared" si="151"/>
        <v>WHITE</v>
      </c>
      <c r="AB1217" s="7" t="str">
        <f>IF(AA1217="", "", IFERROR(VLOOKUP(AA1217, colorList!A:B,2,FALSE),""))</f>
        <v>fehér</v>
      </c>
      <c r="AC1217" s="7" t="str">
        <f>IF(Z1217="", "", IFERROR(VLOOKUP(Z1217, colorList!A:B,2,FALSE),""))</f>
        <v>fehér</v>
      </c>
      <c r="AD1217" s="7"/>
    </row>
    <row r="1218" spans="1:30" ht="60" customHeight="1" x14ac:dyDescent="0.25">
      <c r="A1218" s="53" t="s">
        <v>968</v>
      </c>
      <c r="B1218" s="7" t="str" cm="1">
        <f t="array" ref="B1218">ProcessN2(S1218,A1218,C1218)</f>
        <v>ZA2410_WH</v>
      </c>
      <c r="C1218" s="7" t="s">
        <v>1362</v>
      </c>
      <c r="D1218" s="52" t="str">
        <f t="shared" ref="D1218:D1246" si="152">TRIM(CLEAN(SUBSTITUTE(SUBSTITUTE(E1218, CHAR(13), ""), CHAR(10), " ")))</f>
        <v>Zandoná Carbon Air hasvédős heveder</v>
      </c>
      <c r="E1218" s="52" t="s">
        <v>2859</v>
      </c>
      <c r="F1218" s="52" t="str">
        <f t="shared" ref="F1218:F1246" si="153">TRIM(CLEAN(SUBSTITUTE(SUBSTITUTE(G1218, CHAR(13), ""), CHAR(10), " ")))</f>
        <v>CARBON AIR STUD GIRTH</v>
      </c>
      <c r="G1218" s="52" t="s">
        <v>2984</v>
      </c>
      <c r="H1218" s="116" t="str">
        <f t="shared" ref="H1218:H1246" si="154">TRIM(CLEAN(SUBSTITUTE(SUBSTITUTE(I1218, CHAR(13), ""), CHAR(10), " ")))</f>
        <v>Zandonà</v>
      </c>
      <c r="I1218" s="35" t="s">
        <v>3006</v>
      </c>
      <c r="J1218" s="53" t="str">
        <f t="shared" ref="J1218:J1246" si="155">TRIM(CLEAN(SUBSTITUTE(SUBSTITUTE(K1218, CHAR(13), ""), CHAR(10), " ")))</f>
        <v>Lófelszerelés</v>
      </c>
      <c r="K1218" s="53" t="s">
        <v>3007</v>
      </c>
      <c r="L1218" s="53" t="str">
        <f t="shared" ref="L1218:L1246" si="156">TRIM(CLEAN(SUBSTITUTE(SUBSTITUTE(M1218, CHAR(13), ""), CHAR(10), " ")))</f>
        <v>Nyereg és tartozékai</v>
      </c>
      <c r="M1218" s="53" t="s">
        <v>3008</v>
      </c>
      <c r="N1218" s="35" t="str">
        <f t="shared" ref="N1218:N1246" si="157">TRIM(CLEAN(SUBSTITUTE(SUBSTITUTE(O1218, CHAR(13), ""), CHAR(10), " ")))</f>
        <v>Heveder</v>
      </c>
      <c r="O1218" s="35" t="s">
        <v>3009</v>
      </c>
      <c r="P1218" s="82" t="str">
        <f t="shared" ref="P1218:P1246" si="158">TRIM(CLEAN(SUBSTITUTE(SUBSTITUTE(Q1218, CHAR(13), ""), CHAR(10), " ")))</f>
        <v>Hasvédős heveder</v>
      </c>
      <c r="Q1218" s="82" t="s">
        <v>3012</v>
      </c>
      <c r="R1218" s="55" t="s">
        <v>3210</v>
      </c>
      <c r="S1218" s="35" t="s">
        <v>2543</v>
      </c>
      <c r="T1218" s="34">
        <v>0</v>
      </c>
      <c r="U1218" s="35">
        <v>299.89999999999998</v>
      </c>
      <c r="V1218" s="1" t="s">
        <v>2603</v>
      </c>
      <c r="W1218" s="55">
        <v>1</v>
      </c>
      <c r="X1218" s="35" t="str">
        <f>IFERROR(
    IF(ISNUMBER(MATCH(TRIM(CLEAN(SUBSTITUTE(SUBSTITUTE(Y1218, CHAR(13), ""), CHAR(10), " "))), sizeList!A:A, 0)),
        INDEX(sizeList!B:B, MATCH(TRIM(CLEAN(SUBSTITUTE(SUBSTITUTE(Y1218, CHAR(13), ""), CHAR(10), " "))), sizeList!A:A, 0)),
        IF(ISNUMBER(MATCH(Y1218, sizeList!A:A, 0)),
            INDEX(sizeList!B:B, MATCH(Y1218, sizeList!A:A, 0)),
            IF(ISNUMBER(MATCH(TRIM(CLEAN(SUBSTITUTE(SUBSTITUTE(Y1218, CHAR(13), ""), CHAR(10), " "))), sizeList!B:B, 0)),
                INDEX(sizeList!B:B, MATCH(TRIM(CLEAN(SUBSTITUTE(SUBSTITUTE(Y1218, CHAR(13), ""), CHAR(10), " "))), sizeList!B:B, 0)),
                IF(ISNUMBER(MATCH(Y1218, sizeList!B:B, 0)),
                    INDEX(sizeList!B:B, MATCH(Y1218, sizeList!B:B, 0)),
                    "")
            )
        )
    ),
    ""
)</f>
        <v>145 cm</v>
      </c>
      <c r="Y1218" s="35" t="s">
        <v>845</v>
      </c>
      <c r="Z1218" s="35" t="s">
        <v>2606</v>
      </c>
      <c r="AA1218" s="117" t="str">
        <f t="shared" ref="AA1218:AA1246" si="159">TRIM(CLEAN(SUBSTITUTE(SUBSTITUTE(Z1218, CHAR(13), ""), CHAR(10), " ")))</f>
        <v>WHITE</v>
      </c>
      <c r="AB1218" s="7" t="str">
        <f>IF(AA1218="", "", IFERROR(VLOOKUP(AA1218, colorList!A:B,2,FALSE),""))</f>
        <v>fehér</v>
      </c>
      <c r="AC1218" s="7" t="str">
        <f>IF(Z1218="", "", IFERROR(VLOOKUP(Z1218, colorList!A:B,2,FALSE),""))</f>
        <v>fehér</v>
      </c>
      <c r="AD1218" s="7"/>
    </row>
    <row r="1219" spans="1:30" ht="60" customHeight="1" x14ac:dyDescent="0.25">
      <c r="A1219" s="53" t="s">
        <v>968</v>
      </c>
      <c r="B1219" s="7" t="str" cm="1">
        <f t="array" ref="B1219">ProcessN2(S1219,A1219,C1219)</f>
        <v>ZA2410_WH</v>
      </c>
      <c r="C1219" s="7" t="s">
        <v>1363</v>
      </c>
      <c r="D1219" s="52" t="str">
        <f t="shared" si="152"/>
        <v>Zandoná Carbon Air hasvédős heveder</v>
      </c>
      <c r="E1219" s="52" t="s">
        <v>2859</v>
      </c>
      <c r="F1219" s="52" t="str">
        <f t="shared" si="153"/>
        <v>CARBON AIR STUD GIRTH</v>
      </c>
      <c r="G1219" s="52" t="s">
        <v>2984</v>
      </c>
      <c r="H1219" s="116" t="str">
        <f t="shared" si="154"/>
        <v>Zandonà</v>
      </c>
      <c r="I1219" s="35" t="s">
        <v>3006</v>
      </c>
      <c r="J1219" s="53" t="str">
        <f t="shared" si="155"/>
        <v>Lófelszerelés</v>
      </c>
      <c r="K1219" s="53" t="s">
        <v>3007</v>
      </c>
      <c r="L1219" s="53" t="str">
        <f t="shared" si="156"/>
        <v>Nyereg és tartozékai</v>
      </c>
      <c r="M1219" s="53" t="s">
        <v>3008</v>
      </c>
      <c r="N1219" s="35" t="str">
        <f t="shared" si="157"/>
        <v>Heveder</v>
      </c>
      <c r="O1219" s="35" t="s">
        <v>3009</v>
      </c>
      <c r="P1219" s="53" t="str">
        <f t="shared" si="158"/>
        <v>Hasvédős heveder</v>
      </c>
      <c r="Q1219" s="53" t="s">
        <v>3012</v>
      </c>
      <c r="R1219" s="86" t="s">
        <v>3210</v>
      </c>
      <c r="S1219" s="35" t="s">
        <v>2544</v>
      </c>
      <c r="T1219" s="34">
        <v>0</v>
      </c>
      <c r="U1219" s="35">
        <v>299.89999999999998</v>
      </c>
      <c r="V1219" s="1" t="s">
        <v>2603</v>
      </c>
      <c r="W1219" s="55">
        <v>1</v>
      </c>
      <c r="X1219" s="35" t="str">
        <f>IFERROR(
    IF(ISNUMBER(MATCH(TRIM(CLEAN(SUBSTITUTE(SUBSTITUTE(Y1219, CHAR(13), ""), CHAR(10), " "))), sizeList!A:A, 0)),
        INDEX(sizeList!B:B, MATCH(TRIM(CLEAN(SUBSTITUTE(SUBSTITUTE(Y1219, CHAR(13), ""), CHAR(10), " "))), sizeList!A:A, 0)),
        IF(ISNUMBER(MATCH(Y1219, sizeList!A:A, 0)),
            INDEX(sizeList!B:B, MATCH(Y1219, sizeList!A:A, 0)),
            IF(ISNUMBER(MATCH(TRIM(CLEAN(SUBSTITUTE(SUBSTITUTE(Y1219, CHAR(13), ""), CHAR(10), " "))), sizeList!B:B, 0)),
                INDEX(sizeList!B:B, MATCH(TRIM(CLEAN(SUBSTITUTE(SUBSTITUTE(Y1219, CHAR(13), ""), CHAR(10), " "))), sizeList!B:B, 0)),
                IF(ISNUMBER(MATCH(Y1219, sizeList!B:B, 0)),
                    INDEX(sizeList!B:B, MATCH(Y1219, sizeList!B:B, 0)),
                    "")
            )
        )
    ),
    ""
)</f>
        <v>150 cm</v>
      </c>
      <c r="Y1219" s="35" t="s">
        <v>846</v>
      </c>
      <c r="Z1219" s="35" t="s">
        <v>2606</v>
      </c>
      <c r="AA1219" s="117" t="str">
        <f t="shared" si="159"/>
        <v>WHITE</v>
      </c>
      <c r="AB1219" s="7" t="str">
        <f>IF(AA1219="", "", IFERROR(VLOOKUP(AA1219, colorList!A:B,2,FALSE),""))</f>
        <v>fehér</v>
      </c>
      <c r="AC1219" s="7" t="str">
        <f>IF(Z1219="", "", IFERROR(VLOOKUP(Z1219, colorList!A:B,2,FALSE),""))</f>
        <v>fehér</v>
      </c>
      <c r="AD1219" s="7"/>
    </row>
    <row r="1220" spans="1:30" s="107" customFormat="1" ht="60" customHeight="1" x14ac:dyDescent="0.25">
      <c r="A1220" s="57" t="s">
        <v>969</v>
      </c>
      <c r="B1220" s="107" t="str" cm="1">
        <f t="array" ref="B1220">ProcessN2(S1220,A1220,C1220)</f>
        <v>ZA2475_BK</v>
      </c>
      <c r="C1220" s="107" t="s">
        <v>1018</v>
      </c>
      <c r="D1220" s="57" t="str">
        <f t="shared" si="152"/>
        <v>Zandoná Candy Carbon Air heveder</v>
      </c>
      <c r="E1220" s="57" t="s">
        <v>2860</v>
      </c>
      <c r="F1220" s="60" t="str">
        <f t="shared" si="153"/>
        <v>CARBON AIR CANDY GIRTH</v>
      </c>
      <c r="G1220" s="57" t="s">
        <v>2985</v>
      </c>
      <c r="H1220" s="116" t="str">
        <f t="shared" si="154"/>
        <v>Zandonà</v>
      </c>
      <c r="I1220" s="45" t="s">
        <v>3006</v>
      </c>
      <c r="J1220" s="57" t="str">
        <f t="shared" si="155"/>
        <v>Lófelszerelés</v>
      </c>
      <c r="K1220" s="57" t="s">
        <v>3007</v>
      </c>
      <c r="L1220" s="57" t="str">
        <f t="shared" si="156"/>
        <v>Nyereg és tartozékai</v>
      </c>
      <c r="M1220" s="57" t="s">
        <v>3008</v>
      </c>
      <c r="N1220" s="45" t="str">
        <f t="shared" si="157"/>
        <v>Heveder</v>
      </c>
      <c r="O1220" s="45" t="s">
        <v>3009</v>
      </c>
      <c r="P1220" s="108" t="str">
        <f t="shared" si="158"/>
        <v>Hasvédős heveder</v>
      </c>
      <c r="Q1220" s="108" t="s">
        <v>3012</v>
      </c>
      <c r="R1220" s="60" t="s">
        <v>3211</v>
      </c>
      <c r="S1220" s="45" t="s">
        <v>2545</v>
      </c>
      <c r="T1220" s="36">
        <v>1</v>
      </c>
      <c r="U1220" s="45">
        <v>299.89999999999998</v>
      </c>
      <c r="V1220" s="18" t="s">
        <v>2603</v>
      </c>
      <c r="W1220" s="60">
        <v>1</v>
      </c>
      <c r="X1220" s="45" t="str">
        <f>IFERROR(
    IF(ISNUMBER(MATCH(TRIM(CLEAN(SUBSTITUTE(SUBSTITUTE(Y1220, CHAR(13), ""), CHAR(10), " "))), sizeList!A:A, 0)),
        INDEX(sizeList!B:B, MATCH(TRIM(CLEAN(SUBSTITUTE(SUBSTITUTE(Y1220, CHAR(13), ""), CHAR(10), " "))), sizeList!A:A, 0)),
        IF(ISNUMBER(MATCH(Y1220, sizeList!A:A, 0)),
            INDEX(sizeList!B:B, MATCH(Y1220, sizeList!A:A, 0)),
            IF(ISNUMBER(MATCH(TRIM(CLEAN(SUBSTITUTE(SUBSTITUTE(Y1220, CHAR(13), ""), CHAR(10), " "))), sizeList!B:B, 0)),
                INDEX(sizeList!B:B, MATCH(TRIM(CLEAN(SUBSTITUTE(SUBSTITUTE(Y1220, CHAR(13), ""), CHAR(10), " "))), sizeList!B:B, 0)),
                IF(ISNUMBER(MATCH(Y1220, sizeList!B:B, 0)),
                    INDEX(sizeList!B:B, MATCH(Y1220, sizeList!B:B, 0)),
                    "")
            )
        )
    ),
    ""
)</f>
        <v>110 cm</v>
      </c>
      <c r="Y1220" s="45" t="s">
        <v>837</v>
      </c>
      <c r="Z1220" s="45" t="s">
        <v>2604</v>
      </c>
      <c r="AA1220" s="117" t="str">
        <f t="shared" si="159"/>
        <v>BLACK</v>
      </c>
      <c r="AB1220" s="107" t="str">
        <f>IF(AA1220="", "", IFERROR(VLOOKUP(AA1220, colorList!A:B,2,FALSE),""))</f>
        <v>fekete</v>
      </c>
      <c r="AC1220" s="107" t="str">
        <f>IF(Z1220="", "", IFERROR(VLOOKUP(Z1220, colorList!A:B,2,FALSE),""))</f>
        <v>fekete</v>
      </c>
    </row>
    <row r="1221" spans="1:30" s="107" customFormat="1" ht="60" customHeight="1" x14ac:dyDescent="0.25">
      <c r="A1221" s="57" t="s">
        <v>969</v>
      </c>
      <c r="B1221" s="107" t="str" cm="1">
        <f t="array" ref="B1221">ProcessN2(S1221,A1221,C1221)</f>
        <v>ZA2475_BK</v>
      </c>
      <c r="C1221" s="107" t="s">
        <v>979</v>
      </c>
      <c r="D1221" s="57" t="str">
        <f t="shared" si="152"/>
        <v>Zandoná Candy Carbon Air heveder</v>
      </c>
      <c r="E1221" s="57" t="s">
        <v>2860</v>
      </c>
      <c r="F1221" s="60" t="str">
        <f t="shared" si="153"/>
        <v>CARBON AIR CANDY GIRTH</v>
      </c>
      <c r="G1221" s="57" t="s">
        <v>2985</v>
      </c>
      <c r="H1221" s="116" t="str">
        <f t="shared" si="154"/>
        <v>Zandonà</v>
      </c>
      <c r="I1221" s="45" t="s">
        <v>3006</v>
      </c>
      <c r="J1221" s="57" t="str">
        <f t="shared" si="155"/>
        <v>Lófelszerelés</v>
      </c>
      <c r="K1221" s="57" t="s">
        <v>3007</v>
      </c>
      <c r="L1221" s="57" t="str">
        <f t="shared" si="156"/>
        <v>Nyereg és tartozékai</v>
      </c>
      <c r="M1221" s="57" t="s">
        <v>3008</v>
      </c>
      <c r="N1221" s="45" t="str">
        <f t="shared" si="157"/>
        <v>Heveder</v>
      </c>
      <c r="O1221" s="45" t="s">
        <v>3009</v>
      </c>
      <c r="P1221" s="108" t="str">
        <f t="shared" si="158"/>
        <v>Hasvédős heveder</v>
      </c>
      <c r="Q1221" s="108" t="s">
        <v>3012</v>
      </c>
      <c r="R1221" s="60" t="s">
        <v>3212</v>
      </c>
      <c r="S1221" s="45" t="s">
        <v>2546</v>
      </c>
      <c r="T1221" s="36">
        <v>1</v>
      </c>
      <c r="U1221" s="45">
        <v>299.89999999999998</v>
      </c>
      <c r="V1221" s="18" t="s">
        <v>2603</v>
      </c>
      <c r="W1221" s="60">
        <v>1</v>
      </c>
      <c r="X1221" s="45" t="str">
        <f>IFERROR(
    IF(ISNUMBER(MATCH(TRIM(CLEAN(SUBSTITUTE(SUBSTITUTE(Y1221, CHAR(13), ""), CHAR(10), " "))), sizeList!A:A, 0)),
        INDEX(sizeList!B:B, MATCH(TRIM(CLEAN(SUBSTITUTE(SUBSTITUTE(Y1221, CHAR(13), ""), CHAR(10), " "))), sizeList!A:A, 0)),
        IF(ISNUMBER(MATCH(Y1221, sizeList!A:A, 0)),
            INDEX(sizeList!B:B, MATCH(Y1221, sizeList!A:A, 0)),
            IF(ISNUMBER(MATCH(TRIM(CLEAN(SUBSTITUTE(SUBSTITUTE(Y1221, CHAR(13), ""), CHAR(10), " "))), sizeList!B:B, 0)),
                INDEX(sizeList!B:B, MATCH(TRIM(CLEAN(SUBSTITUTE(SUBSTITUTE(Y1221, CHAR(13), ""), CHAR(10), " "))), sizeList!B:B, 0)),
                IF(ISNUMBER(MATCH(Y1221, sizeList!B:B, 0)),
                    INDEX(sizeList!B:B, MATCH(Y1221, sizeList!B:B, 0)),
                    "")
            )
        )
    ),
    ""
)</f>
        <v>115 cm</v>
      </c>
      <c r="Y1221" s="45" t="s">
        <v>838</v>
      </c>
      <c r="Z1221" s="45" t="s">
        <v>2604</v>
      </c>
      <c r="AA1221" s="117" t="str">
        <f t="shared" si="159"/>
        <v>BLACK</v>
      </c>
      <c r="AB1221" s="107" t="str">
        <f>IF(AA1221="", "", IFERROR(VLOOKUP(AA1221, colorList!A:B,2,FALSE),""))</f>
        <v>fekete</v>
      </c>
      <c r="AC1221" s="107" t="str">
        <f>IF(Z1221="", "", IFERROR(VLOOKUP(Z1221, colorList!A:B,2,FALSE),""))</f>
        <v>fekete</v>
      </c>
    </row>
    <row r="1222" spans="1:30" s="107" customFormat="1" ht="60" customHeight="1" x14ac:dyDescent="0.25">
      <c r="A1222" s="57" t="s">
        <v>969</v>
      </c>
      <c r="B1222" s="107" t="str" cm="1">
        <f t="array" ref="B1222">ProcessN2(S1222,A1222,C1222)</f>
        <v>ZA2475_BK</v>
      </c>
      <c r="C1222" s="107" t="s">
        <v>980</v>
      </c>
      <c r="D1222" s="57" t="str">
        <f t="shared" si="152"/>
        <v>Zandoná Candy Carbon Air heveder</v>
      </c>
      <c r="E1222" s="57" t="s">
        <v>2860</v>
      </c>
      <c r="F1222" s="60" t="str">
        <f t="shared" si="153"/>
        <v>CARBON AIR CANDY GIRTH</v>
      </c>
      <c r="G1222" s="57" t="s">
        <v>2985</v>
      </c>
      <c r="H1222" s="116" t="str">
        <f t="shared" si="154"/>
        <v>Zandonà</v>
      </c>
      <c r="I1222" s="45" t="s">
        <v>3006</v>
      </c>
      <c r="J1222" s="57" t="str">
        <f t="shared" si="155"/>
        <v>Lófelszerelés</v>
      </c>
      <c r="K1222" s="57" t="s">
        <v>3007</v>
      </c>
      <c r="L1222" s="57" t="str">
        <f t="shared" si="156"/>
        <v>Nyereg és tartozékai</v>
      </c>
      <c r="M1222" s="57" t="s">
        <v>3008</v>
      </c>
      <c r="N1222" s="45" t="str">
        <f t="shared" si="157"/>
        <v>Heveder</v>
      </c>
      <c r="O1222" s="45" t="s">
        <v>3009</v>
      </c>
      <c r="P1222" s="108" t="str">
        <f t="shared" si="158"/>
        <v>Hasvédős heveder</v>
      </c>
      <c r="Q1222" s="108" t="s">
        <v>3012</v>
      </c>
      <c r="R1222" s="60" t="s">
        <v>3212</v>
      </c>
      <c r="S1222" s="45" t="s">
        <v>2547</v>
      </c>
      <c r="T1222" s="36">
        <v>1</v>
      </c>
      <c r="U1222" s="45">
        <v>299.89999999999998</v>
      </c>
      <c r="V1222" s="18" t="s">
        <v>2603</v>
      </c>
      <c r="W1222" s="60">
        <v>1</v>
      </c>
      <c r="X1222" s="45" t="str">
        <f>IFERROR(
    IF(ISNUMBER(MATCH(TRIM(CLEAN(SUBSTITUTE(SUBSTITUTE(Y1222, CHAR(13), ""), CHAR(10), " "))), sizeList!A:A, 0)),
        INDEX(sizeList!B:B, MATCH(TRIM(CLEAN(SUBSTITUTE(SUBSTITUTE(Y1222, CHAR(13), ""), CHAR(10), " "))), sizeList!A:A, 0)),
        IF(ISNUMBER(MATCH(Y1222, sizeList!A:A, 0)),
            INDEX(sizeList!B:B, MATCH(Y1222, sizeList!A:A, 0)),
            IF(ISNUMBER(MATCH(TRIM(CLEAN(SUBSTITUTE(SUBSTITUTE(Y1222, CHAR(13), ""), CHAR(10), " "))), sizeList!B:B, 0)),
                INDEX(sizeList!B:B, MATCH(TRIM(CLEAN(SUBSTITUTE(SUBSTITUTE(Y1222, CHAR(13), ""), CHAR(10), " "))), sizeList!B:B, 0)),
                IF(ISNUMBER(MATCH(Y1222, sizeList!B:B, 0)),
                    INDEX(sizeList!B:B, MATCH(Y1222, sizeList!B:B, 0)),
                    "")
            )
        )
    ),
    ""
)</f>
        <v>120 cm</v>
      </c>
      <c r="Y1222" s="45" t="s">
        <v>840</v>
      </c>
      <c r="Z1222" s="45" t="s">
        <v>2604</v>
      </c>
      <c r="AA1222" s="117" t="str">
        <f t="shared" si="159"/>
        <v>BLACK</v>
      </c>
      <c r="AB1222" s="107" t="str">
        <f>IF(AA1222="", "", IFERROR(VLOOKUP(AA1222, colorList!A:B,2,FALSE),""))</f>
        <v>fekete</v>
      </c>
      <c r="AC1222" s="107" t="str">
        <f>IF(Z1222="", "", IFERROR(VLOOKUP(Z1222, colorList!A:B,2,FALSE),""))</f>
        <v>fekete</v>
      </c>
    </row>
    <row r="1223" spans="1:30" s="107" customFormat="1" ht="60" customHeight="1" x14ac:dyDescent="0.25">
      <c r="A1223" s="57" t="s">
        <v>969</v>
      </c>
      <c r="B1223" s="107" t="str" cm="1">
        <f t="array" ref="B1223">ProcessN2(S1223,A1223,C1223)</f>
        <v>ZA2475_BK</v>
      </c>
      <c r="C1223" s="107" t="s">
        <v>981</v>
      </c>
      <c r="D1223" s="57" t="str">
        <f t="shared" si="152"/>
        <v>Zandoná Candy Carbon Air heveder</v>
      </c>
      <c r="E1223" s="57" t="s">
        <v>2860</v>
      </c>
      <c r="F1223" s="60" t="str">
        <f t="shared" si="153"/>
        <v>CARBON AIR CANDY GIRTH</v>
      </c>
      <c r="G1223" s="57" t="s">
        <v>2985</v>
      </c>
      <c r="H1223" s="116" t="str">
        <f t="shared" si="154"/>
        <v>Zandonà</v>
      </c>
      <c r="I1223" s="45" t="s">
        <v>3006</v>
      </c>
      <c r="J1223" s="57" t="str">
        <f t="shared" si="155"/>
        <v>Lófelszerelés</v>
      </c>
      <c r="K1223" s="57" t="s">
        <v>3007</v>
      </c>
      <c r="L1223" s="57" t="str">
        <f t="shared" si="156"/>
        <v>Nyereg és tartozékai</v>
      </c>
      <c r="M1223" s="57" t="s">
        <v>3008</v>
      </c>
      <c r="N1223" s="45" t="str">
        <f t="shared" si="157"/>
        <v>Heveder</v>
      </c>
      <c r="O1223" s="45" t="s">
        <v>3009</v>
      </c>
      <c r="P1223" s="108" t="str">
        <f t="shared" si="158"/>
        <v>Hasvédős heveder</v>
      </c>
      <c r="Q1223" s="108" t="s">
        <v>3012</v>
      </c>
      <c r="R1223" s="60" t="s">
        <v>3212</v>
      </c>
      <c r="S1223" s="45" t="s">
        <v>2548</v>
      </c>
      <c r="T1223" s="36">
        <v>1</v>
      </c>
      <c r="U1223" s="45">
        <v>299.89999999999998</v>
      </c>
      <c r="V1223" s="18" t="s">
        <v>2603</v>
      </c>
      <c r="W1223" s="60">
        <v>1</v>
      </c>
      <c r="X1223" s="45" t="str">
        <f>IFERROR(
    IF(ISNUMBER(MATCH(TRIM(CLEAN(SUBSTITUTE(SUBSTITUTE(Y1223, CHAR(13), ""), CHAR(10), " "))), sizeList!A:A, 0)),
        INDEX(sizeList!B:B, MATCH(TRIM(CLEAN(SUBSTITUTE(SUBSTITUTE(Y1223, CHAR(13), ""), CHAR(10), " "))), sizeList!A:A, 0)),
        IF(ISNUMBER(MATCH(Y1223, sizeList!A:A, 0)),
            INDEX(sizeList!B:B, MATCH(Y1223, sizeList!A:A, 0)),
            IF(ISNUMBER(MATCH(TRIM(CLEAN(SUBSTITUTE(SUBSTITUTE(Y1223, CHAR(13), ""), CHAR(10), " "))), sizeList!B:B, 0)),
                INDEX(sizeList!B:B, MATCH(TRIM(CLEAN(SUBSTITUTE(SUBSTITUTE(Y1223, CHAR(13), ""), CHAR(10), " "))), sizeList!B:B, 0)),
                IF(ISNUMBER(MATCH(Y1223, sizeList!B:B, 0)),
                    INDEX(sizeList!B:B, MATCH(Y1223, sizeList!B:B, 0)),
                    "")
            )
        )
    ),
    ""
)</f>
        <v>125 cm</v>
      </c>
      <c r="Y1223" s="45" t="s">
        <v>841</v>
      </c>
      <c r="Z1223" s="45" t="s">
        <v>2604</v>
      </c>
      <c r="AA1223" s="117" t="str">
        <f t="shared" si="159"/>
        <v>BLACK</v>
      </c>
      <c r="AB1223" s="107" t="str">
        <f>IF(AA1223="", "", IFERROR(VLOOKUP(AA1223, colorList!A:B,2,FALSE),""))</f>
        <v>fekete</v>
      </c>
      <c r="AC1223" s="107" t="str">
        <f>IF(Z1223="", "", IFERROR(VLOOKUP(Z1223, colorList!A:B,2,FALSE),""))</f>
        <v>fekete</v>
      </c>
    </row>
    <row r="1224" spans="1:30" s="107" customFormat="1" ht="60" customHeight="1" x14ac:dyDescent="0.25">
      <c r="A1224" s="57" t="s">
        <v>969</v>
      </c>
      <c r="B1224" s="107" t="str" cm="1">
        <f t="array" ref="B1224">ProcessN2(S1224,A1224,C1224)</f>
        <v>ZA2475_BK</v>
      </c>
      <c r="C1224" s="107" t="s">
        <v>982</v>
      </c>
      <c r="D1224" s="57" t="str">
        <f t="shared" si="152"/>
        <v>Zandoná Candy Carbon Air heveder</v>
      </c>
      <c r="E1224" s="57" t="s">
        <v>2860</v>
      </c>
      <c r="F1224" s="60" t="str">
        <f t="shared" si="153"/>
        <v>CARBON AIR CANDY GIRTH</v>
      </c>
      <c r="G1224" s="57" t="s">
        <v>2985</v>
      </c>
      <c r="H1224" s="116" t="str">
        <f t="shared" si="154"/>
        <v>Zandonà</v>
      </c>
      <c r="I1224" s="45" t="s">
        <v>3006</v>
      </c>
      <c r="J1224" s="57" t="str">
        <f t="shared" si="155"/>
        <v>Lófelszerelés</v>
      </c>
      <c r="K1224" s="57" t="s">
        <v>3007</v>
      </c>
      <c r="L1224" s="57" t="str">
        <f t="shared" si="156"/>
        <v>Nyereg és tartozékai</v>
      </c>
      <c r="M1224" s="57" t="s">
        <v>3008</v>
      </c>
      <c r="N1224" s="45" t="str">
        <f t="shared" si="157"/>
        <v>Heveder</v>
      </c>
      <c r="O1224" s="45" t="s">
        <v>3009</v>
      </c>
      <c r="P1224" s="108" t="str">
        <f t="shared" si="158"/>
        <v>Hasvédős heveder</v>
      </c>
      <c r="Q1224" s="108" t="s">
        <v>3012</v>
      </c>
      <c r="R1224" s="60" t="s">
        <v>3212</v>
      </c>
      <c r="S1224" s="45" t="s">
        <v>2549</v>
      </c>
      <c r="T1224" s="36">
        <v>1</v>
      </c>
      <c r="U1224" s="45">
        <v>299.89999999999998</v>
      </c>
      <c r="V1224" s="18" t="s">
        <v>2603</v>
      </c>
      <c r="W1224" s="60">
        <v>1</v>
      </c>
      <c r="X1224" s="45" t="str">
        <f>IFERROR(
    IF(ISNUMBER(MATCH(TRIM(CLEAN(SUBSTITUTE(SUBSTITUTE(Y1224, CHAR(13), ""), CHAR(10), " "))), sizeList!A:A, 0)),
        INDEX(sizeList!B:B, MATCH(TRIM(CLEAN(SUBSTITUTE(SUBSTITUTE(Y1224, CHAR(13), ""), CHAR(10), " "))), sizeList!A:A, 0)),
        IF(ISNUMBER(MATCH(Y1224, sizeList!A:A, 0)),
            INDEX(sizeList!B:B, MATCH(Y1224, sizeList!A:A, 0)),
            IF(ISNUMBER(MATCH(TRIM(CLEAN(SUBSTITUTE(SUBSTITUTE(Y1224, CHAR(13), ""), CHAR(10), " "))), sizeList!B:B, 0)),
                INDEX(sizeList!B:B, MATCH(TRIM(CLEAN(SUBSTITUTE(SUBSTITUTE(Y1224, CHAR(13), ""), CHAR(10), " "))), sizeList!B:B, 0)),
                IF(ISNUMBER(MATCH(Y1224, sizeList!B:B, 0)),
                    INDEX(sizeList!B:B, MATCH(Y1224, sizeList!B:B, 0)),
                    "")
            )
        )
    ),
    ""
)</f>
        <v>130 cm</v>
      </c>
      <c r="Y1224" s="45" t="s">
        <v>842</v>
      </c>
      <c r="Z1224" s="45" t="s">
        <v>2604</v>
      </c>
      <c r="AA1224" s="117" t="str">
        <f t="shared" si="159"/>
        <v>BLACK</v>
      </c>
      <c r="AB1224" s="107" t="str">
        <f>IF(AA1224="", "", IFERROR(VLOOKUP(AA1224, colorList!A:B,2,FALSE),""))</f>
        <v>fekete</v>
      </c>
      <c r="AC1224" s="107" t="str">
        <f>IF(Z1224="", "", IFERROR(VLOOKUP(Z1224, colorList!A:B,2,FALSE),""))</f>
        <v>fekete</v>
      </c>
    </row>
    <row r="1225" spans="1:30" s="107" customFormat="1" ht="60" customHeight="1" x14ac:dyDescent="0.25">
      <c r="A1225" s="57" t="s">
        <v>969</v>
      </c>
      <c r="B1225" s="107" t="str" cm="1">
        <f t="array" ref="B1225">ProcessN2(S1225,A1225,C1225)</f>
        <v>ZA2475_BK</v>
      </c>
      <c r="C1225" s="107" t="s">
        <v>983</v>
      </c>
      <c r="D1225" s="57" t="str">
        <f t="shared" si="152"/>
        <v>Zandoná Candy Carbon Air heveder</v>
      </c>
      <c r="E1225" s="57" t="s">
        <v>2860</v>
      </c>
      <c r="F1225" s="60" t="str">
        <f t="shared" si="153"/>
        <v>CARBON AIR CANDY GIRTH</v>
      </c>
      <c r="G1225" s="57" t="s">
        <v>2985</v>
      </c>
      <c r="H1225" s="116" t="str">
        <f t="shared" si="154"/>
        <v>Zandonà</v>
      </c>
      <c r="I1225" s="45" t="s">
        <v>3006</v>
      </c>
      <c r="J1225" s="57" t="str">
        <f t="shared" si="155"/>
        <v>Lófelszerelés</v>
      </c>
      <c r="K1225" s="57" t="s">
        <v>3007</v>
      </c>
      <c r="L1225" s="57" t="str">
        <f t="shared" si="156"/>
        <v>Nyereg és tartozékai</v>
      </c>
      <c r="M1225" s="57" t="s">
        <v>3008</v>
      </c>
      <c r="N1225" s="45" t="str">
        <f t="shared" si="157"/>
        <v>Heveder</v>
      </c>
      <c r="O1225" s="45" t="s">
        <v>3009</v>
      </c>
      <c r="P1225" s="108" t="str">
        <f t="shared" si="158"/>
        <v>Hasvédős heveder</v>
      </c>
      <c r="Q1225" s="108" t="s">
        <v>3012</v>
      </c>
      <c r="R1225" s="60" t="s">
        <v>3212</v>
      </c>
      <c r="S1225" s="45" t="s">
        <v>2550</v>
      </c>
      <c r="T1225" s="36">
        <v>1</v>
      </c>
      <c r="U1225" s="45">
        <v>299.89999999999998</v>
      </c>
      <c r="V1225" s="18" t="s">
        <v>2603</v>
      </c>
      <c r="W1225" s="60">
        <v>1</v>
      </c>
      <c r="X1225" s="45" t="str">
        <f>IFERROR(
    IF(ISNUMBER(MATCH(TRIM(CLEAN(SUBSTITUTE(SUBSTITUTE(Y1225, CHAR(13), ""), CHAR(10), " "))), sizeList!A:A, 0)),
        INDEX(sizeList!B:B, MATCH(TRIM(CLEAN(SUBSTITUTE(SUBSTITUTE(Y1225, CHAR(13), ""), CHAR(10), " "))), sizeList!A:A, 0)),
        IF(ISNUMBER(MATCH(Y1225, sizeList!A:A, 0)),
            INDEX(sizeList!B:B, MATCH(Y1225, sizeList!A:A, 0)),
            IF(ISNUMBER(MATCH(TRIM(CLEAN(SUBSTITUTE(SUBSTITUTE(Y1225, CHAR(13), ""), CHAR(10), " "))), sizeList!B:B, 0)),
                INDEX(sizeList!B:B, MATCH(TRIM(CLEAN(SUBSTITUTE(SUBSTITUTE(Y1225, CHAR(13), ""), CHAR(10), " "))), sizeList!B:B, 0)),
                IF(ISNUMBER(MATCH(Y1225, sizeList!B:B, 0)),
                    INDEX(sizeList!B:B, MATCH(Y1225, sizeList!B:B, 0)),
                    "")
            )
        )
    ),
    ""
)</f>
        <v>135 cm</v>
      </c>
      <c r="Y1225" s="45" t="s">
        <v>843</v>
      </c>
      <c r="Z1225" s="45" t="s">
        <v>2604</v>
      </c>
      <c r="AA1225" s="117" t="str">
        <f t="shared" si="159"/>
        <v>BLACK</v>
      </c>
      <c r="AB1225" s="107" t="str">
        <f>IF(AA1225="", "", IFERROR(VLOOKUP(AA1225, colorList!A:B,2,FALSE),""))</f>
        <v>fekete</v>
      </c>
      <c r="AC1225" s="107" t="str">
        <f>IF(Z1225="", "", IFERROR(VLOOKUP(Z1225, colorList!A:B,2,FALSE),""))</f>
        <v>fekete</v>
      </c>
    </row>
    <row r="1226" spans="1:30" s="107" customFormat="1" ht="60" customHeight="1" x14ac:dyDescent="0.25">
      <c r="A1226" s="57" t="s">
        <v>969</v>
      </c>
      <c r="B1226" s="107" t="str" cm="1">
        <f t="array" ref="B1226">ProcessN2(S1226,A1226,C1226)</f>
        <v>ZA2475_BK</v>
      </c>
      <c r="C1226" s="107" t="s">
        <v>984</v>
      </c>
      <c r="D1226" s="57" t="str">
        <f t="shared" si="152"/>
        <v>Zandoná Candy Carbon Air heveder</v>
      </c>
      <c r="E1226" s="57" t="s">
        <v>2860</v>
      </c>
      <c r="F1226" s="60" t="str">
        <f t="shared" si="153"/>
        <v>CARBON AIR CANDY GIRTH</v>
      </c>
      <c r="G1226" s="57" t="s">
        <v>2985</v>
      </c>
      <c r="H1226" s="116" t="str">
        <f t="shared" si="154"/>
        <v>Zandonà</v>
      </c>
      <c r="I1226" s="45" t="s">
        <v>3006</v>
      </c>
      <c r="J1226" s="57" t="str">
        <f t="shared" si="155"/>
        <v>Lófelszerelés</v>
      </c>
      <c r="K1226" s="57" t="s">
        <v>3007</v>
      </c>
      <c r="L1226" s="57" t="str">
        <f t="shared" si="156"/>
        <v>Nyereg és tartozékai</v>
      </c>
      <c r="M1226" s="57" t="s">
        <v>3008</v>
      </c>
      <c r="N1226" s="45" t="str">
        <f t="shared" si="157"/>
        <v>Heveder</v>
      </c>
      <c r="O1226" s="45" t="s">
        <v>3009</v>
      </c>
      <c r="P1226" s="108" t="str">
        <f t="shared" si="158"/>
        <v>Hasvédős heveder</v>
      </c>
      <c r="Q1226" s="108" t="s">
        <v>3012</v>
      </c>
      <c r="R1226" s="60" t="s">
        <v>3212</v>
      </c>
      <c r="S1226" s="45" t="s">
        <v>2551</v>
      </c>
      <c r="T1226" s="36">
        <v>1</v>
      </c>
      <c r="U1226" s="45">
        <v>299.89999999999998</v>
      </c>
      <c r="V1226" s="18" t="s">
        <v>2603</v>
      </c>
      <c r="W1226" s="60">
        <v>1</v>
      </c>
      <c r="X1226" s="45" t="str">
        <f>IFERROR(
    IF(ISNUMBER(MATCH(TRIM(CLEAN(SUBSTITUTE(SUBSTITUTE(Y1226, CHAR(13), ""), CHAR(10), " "))), sizeList!A:A, 0)),
        INDEX(sizeList!B:B, MATCH(TRIM(CLEAN(SUBSTITUTE(SUBSTITUTE(Y1226, CHAR(13), ""), CHAR(10), " "))), sizeList!A:A, 0)),
        IF(ISNUMBER(MATCH(Y1226, sizeList!A:A, 0)),
            INDEX(sizeList!B:B, MATCH(Y1226, sizeList!A:A, 0)),
            IF(ISNUMBER(MATCH(TRIM(CLEAN(SUBSTITUTE(SUBSTITUTE(Y1226, CHAR(13), ""), CHAR(10), " "))), sizeList!B:B, 0)),
                INDEX(sizeList!B:B, MATCH(TRIM(CLEAN(SUBSTITUTE(SUBSTITUTE(Y1226, CHAR(13), ""), CHAR(10), " "))), sizeList!B:B, 0)),
                IF(ISNUMBER(MATCH(Y1226, sizeList!B:B, 0)),
                    INDEX(sizeList!B:B, MATCH(Y1226, sizeList!B:B, 0)),
                    "")
            )
        )
    ),
    ""
)</f>
        <v>140 cm</v>
      </c>
      <c r="Y1226" s="45" t="s">
        <v>844</v>
      </c>
      <c r="Z1226" s="45" t="s">
        <v>2604</v>
      </c>
      <c r="AA1226" s="117" t="str">
        <f t="shared" si="159"/>
        <v>BLACK</v>
      </c>
      <c r="AB1226" s="107" t="str">
        <f>IF(AA1226="", "", IFERROR(VLOOKUP(AA1226, colorList!A:B,2,FALSE),""))</f>
        <v>fekete</v>
      </c>
      <c r="AC1226" s="107" t="str">
        <f>IF(Z1226="", "", IFERROR(VLOOKUP(Z1226, colorList!A:B,2,FALSE),""))</f>
        <v>fekete</v>
      </c>
    </row>
    <row r="1227" spans="1:30" s="107" customFormat="1" ht="60" customHeight="1" x14ac:dyDescent="0.25">
      <c r="A1227" s="57" t="s">
        <v>969</v>
      </c>
      <c r="B1227" s="107" t="str" cm="1">
        <f t="array" ref="B1227">ProcessN2(S1227,A1227,C1227)</f>
        <v>ZA2475_BK</v>
      </c>
      <c r="C1227" s="107" t="s">
        <v>1019</v>
      </c>
      <c r="D1227" s="57" t="str">
        <f t="shared" si="152"/>
        <v>Zandoná Candy Carbon Air heveder</v>
      </c>
      <c r="E1227" s="57" t="s">
        <v>2860</v>
      </c>
      <c r="F1227" s="60" t="str">
        <f t="shared" si="153"/>
        <v>CARBON AIR CANDY GIRTH</v>
      </c>
      <c r="G1227" s="57" t="s">
        <v>2985</v>
      </c>
      <c r="H1227" s="116" t="str">
        <f t="shared" si="154"/>
        <v>Zandonà</v>
      </c>
      <c r="I1227" s="45" t="s">
        <v>3006</v>
      </c>
      <c r="J1227" s="57" t="str">
        <f t="shared" si="155"/>
        <v>Lófelszerelés</v>
      </c>
      <c r="K1227" s="57" t="s">
        <v>3007</v>
      </c>
      <c r="L1227" s="57" t="str">
        <f t="shared" si="156"/>
        <v>Nyereg és tartozékai</v>
      </c>
      <c r="M1227" s="57" t="s">
        <v>3008</v>
      </c>
      <c r="N1227" s="45" t="str">
        <f t="shared" si="157"/>
        <v>Heveder</v>
      </c>
      <c r="O1227" s="45" t="s">
        <v>3009</v>
      </c>
      <c r="P1227" s="108" t="str">
        <f t="shared" si="158"/>
        <v>Hasvédős heveder</v>
      </c>
      <c r="Q1227" s="108" t="s">
        <v>3012</v>
      </c>
      <c r="R1227" s="60" t="s">
        <v>3212</v>
      </c>
      <c r="S1227" s="45" t="s">
        <v>2552</v>
      </c>
      <c r="T1227" s="36">
        <v>1</v>
      </c>
      <c r="U1227" s="45">
        <v>299.89999999999998</v>
      </c>
      <c r="V1227" s="18" t="s">
        <v>2603</v>
      </c>
      <c r="W1227" s="60">
        <v>1</v>
      </c>
      <c r="X1227" s="45" t="str">
        <f>IFERROR(
    IF(ISNUMBER(MATCH(TRIM(CLEAN(SUBSTITUTE(SUBSTITUTE(Y1227, CHAR(13), ""), CHAR(10), " "))), sizeList!A:A, 0)),
        INDEX(sizeList!B:B, MATCH(TRIM(CLEAN(SUBSTITUTE(SUBSTITUTE(Y1227, CHAR(13), ""), CHAR(10), " "))), sizeList!A:A, 0)),
        IF(ISNUMBER(MATCH(Y1227, sizeList!A:A, 0)),
            INDEX(sizeList!B:B, MATCH(Y1227, sizeList!A:A, 0)),
            IF(ISNUMBER(MATCH(TRIM(CLEAN(SUBSTITUTE(SUBSTITUTE(Y1227, CHAR(13), ""), CHAR(10), " "))), sizeList!B:B, 0)),
                INDEX(sizeList!B:B, MATCH(TRIM(CLEAN(SUBSTITUTE(SUBSTITUTE(Y1227, CHAR(13), ""), CHAR(10), " "))), sizeList!B:B, 0)),
                IF(ISNUMBER(MATCH(Y1227, sizeList!B:B, 0)),
                    INDEX(sizeList!B:B, MATCH(Y1227, sizeList!B:B, 0)),
                    "")
            )
        )
    ),
    ""
)</f>
        <v>145 cm</v>
      </c>
      <c r="Y1227" s="45" t="s">
        <v>845</v>
      </c>
      <c r="Z1227" s="45" t="s">
        <v>2604</v>
      </c>
      <c r="AA1227" s="117" t="str">
        <f t="shared" si="159"/>
        <v>BLACK</v>
      </c>
      <c r="AB1227" s="107" t="str">
        <f>IF(AA1227="", "", IFERROR(VLOOKUP(AA1227, colorList!A:B,2,FALSE),""))</f>
        <v>fekete</v>
      </c>
      <c r="AC1227" s="107" t="str">
        <f>IF(Z1227="", "", IFERROR(VLOOKUP(Z1227, colorList!A:B,2,FALSE),""))</f>
        <v>fekete</v>
      </c>
    </row>
    <row r="1228" spans="1:30" s="107" customFormat="1" ht="60" customHeight="1" x14ac:dyDescent="0.25">
      <c r="A1228" s="57" t="s">
        <v>969</v>
      </c>
      <c r="B1228" s="107" t="str" cm="1">
        <f t="array" ref="B1228">ProcessN2(S1228,A1228,C1228)</f>
        <v>ZA2475_BK</v>
      </c>
      <c r="C1228" s="107" t="s">
        <v>1020</v>
      </c>
      <c r="D1228" s="57" t="str">
        <f t="shared" si="152"/>
        <v>Zandoná Candy Carbon Air heveder</v>
      </c>
      <c r="E1228" s="57" t="s">
        <v>2860</v>
      </c>
      <c r="F1228" s="60" t="str">
        <f t="shared" si="153"/>
        <v>CARBON AIR CANDY GIRTH</v>
      </c>
      <c r="G1228" s="57" t="s">
        <v>2985</v>
      </c>
      <c r="H1228" s="116" t="str">
        <f t="shared" si="154"/>
        <v>Zandonà</v>
      </c>
      <c r="I1228" s="45" t="s">
        <v>3006</v>
      </c>
      <c r="J1228" s="57" t="str">
        <f t="shared" si="155"/>
        <v>Lófelszerelés</v>
      </c>
      <c r="K1228" s="57" t="s">
        <v>3007</v>
      </c>
      <c r="L1228" s="57" t="str">
        <f t="shared" si="156"/>
        <v>Nyereg és tartozékai</v>
      </c>
      <c r="M1228" s="57" t="s">
        <v>3008</v>
      </c>
      <c r="N1228" s="45" t="str">
        <f t="shared" si="157"/>
        <v>Heveder</v>
      </c>
      <c r="O1228" s="45" t="s">
        <v>3009</v>
      </c>
      <c r="P1228" s="108" t="str">
        <f t="shared" si="158"/>
        <v>Hasvédős heveder</v>
      </c>
      <c r="Q1228" s="108" t="s">
        <v>3012</v>
      </c>
      <c r="R1228" s="109" t="s">
        <v>3212</v>
      </c>
      <c r="S1228" s="45" t="s">
        <v>2553</v>
      </c>
      <c r="T1228" s="36">
        <v>1</v>
      </c>
      <c r="U1228" s="45">
        <v>299.89999999999998</v>
      </c>
      <c r="V1228" s="18" t="s">
        <v>2603</v>
      </c>
      <c r="W1228" s="60">
        <v>1</v>
      </c>
      <c r="X1228" s="45" t="str">
        <f>IFERROR(
    IF(ISNUMBER(MATCH(TRIM(CLEAN(SUBSTITUTE(SUBSTITUTE(Y1228, CHAR(13), ""), CHAR(10), " "))), sizeList!A:A, 0)),
        INDEX(sizeList!B:B, MATCH(TRIM(CLEAN(SUBSTITUTE(SUBSTITUTE(Y1228, CHAR(13), ""), CHAR(10), " "))), sizeList!A:A, 0)),
        IF(ISNUMBER(MATCH(Y1228, sizeList!A:A, 0)),
            INDEX(sizeList!B:B, MATCH(Y1228, sizeList!A:A, 0)),
            IF(ISNUMBER(MATCH(TRIM(CLEAN(SUBSTITUTE(SUBSTITUTE(Y1228, CHAR(13), ""), CHAR(10), " "))), sizeList!B:B, 0)),
                INDEX(sizeList!B:B, MATCH(TRIM(CLEAN(SUBSTITUTE(SUBSTITUTE(Y1228, CHAR(13), ""), CHAR(10), " "))), sizeList!B:B, 0)),
                IF(ISNUMBER(MATCH(Y1228, sizeList!B:B, 0)),
                    INDEX(sizeList!B:B, MATCH(Y1228, sizeList!B:B, 0)),
                    "")
            )
        )
    ),
    ""
)</f>
        <v>150 cm</v>
      </c>
      <c r="Y1228" s="45" t="s">
        <v>846</v>
      </c>
      <c r="Z1228" s="45" t="s">
        <v>2604</v>
      </c>
      <c r="AA1228" s="117" t="str">
        <f t="shared" si="159"/>
        <v>BLACK</v>
      </c>
      <c r="AB1228" s="107" t="str">
        <f>IF(AA1228="", "", IFERROR(VLOOKUP(AA1228, colorList!A:B,2,FALSE),""))</f>
        <v>fekete</v>
      </c>
      <c r="AC1228" s="107" t="str">
        <f>IF(Z1228="", "", IFERROR(VLOOKUP(Z1228, colorList!A:B,2,FALSE),""))</f>
        <v>fekete</v>
      </c>
    </row>
    <row r="1229" spans="1:30" s="107" customFormat="1" ht="60" customHeight="1" x14ac:dyDescent="0.25">
      <c r="A1229" s="57" t="s">
        <v>969</v>
      </c>
      <c r="B1229" s="107" t="str" cm="1">
        <f t="array" ref="B1229">ProcessN2(S1229,A1229,C1229)</f>
        <v>ZA2475_BN</v>
      </c>
      <c r="C1229" s="107" t="s">
        <v>1350</v>
      </c>
      <c r="D1229" s="57" t="str">
        <f t="shared" si="152"/>
        <v>Zandoná Candy Carbon Air heveder</v>
      </c>
      <c r="E1229" s="57" t="s">
        <v>2860</v>
      </c>
      <c r="F1229" s="60" t="str">
        <f t="shared" si="153"/>
        <v>CARBON AIR CANDY GIRTH</v>
      </c>
      <c r="G1229" s="57" t="s">
        <v>2985</v>
      </c>
      <c r="H1229" s="116" t="str">
        <f t="shared" si="154"/>
        <v>Zandonà</v>
      </c>
      <c r="I1229" s="45" t="s">
        <v>3006</v>
      </c>
      <c r="J1229" s="57" t="str">
        <f t="shared" si="155"/>
        <v>Lófelszerelés</v>
      </c>
      <c r="K1229" s="57" t="s">
        <v>3007</v>
      </c>
      <c r="L1229" s="57" t="str">
        <f t="shared" si="156"/>
        <v>Nyereg és tartozékai</v>
      </c>
      <c r="M1229" s="57" t="s">
        <v>3008</v>
      </c>
      <c r="N1229" s="45" t="str">
        <f t="shared" si="157"/>
        <v>Heveder</v>
      </c>
      <c r="O1229" s="45" t="s">
        <v>3009</v>
      </c>
      <c r="P1229" s="108" t="str">
        <f t="shared" si="158"/>
        <v>Hasvédős heveder</v>
      </c>
      <c r="Q1229" s="108" t="s">
        <v>3012</v>
      </c>
      <c r="R1229" s="60" t="s">
        <v>3212</v>
      </c>
      <c r="S1229" s="45" t="s">
        <v>2554</v>
      </c>
      <c r="T1229" s="36">
        <v>1</v>
      </c>
      <c r="U1229" s="45">
        <v>299.89999999999998</v>
      </c>
      <c r="V1229" s="18" t="s">
        <v>2603</v>
      </c>
      <c r="W1229" s="60">
        <v>1</v>
      </c>
      <c r="X1229" s="45" t="str">
        <f>IFERROR(
    IF(ISNUMBER(MATCH(TRIM(CLEAN(SUBSTITUTE(SUBSTITUTE(Y1229, CHAR(13), ""), CHAR(10), " "))), sizeList!A:A, 0)),
        INDEX(sizeList!B:B, MATCH(TRIM(CLEAN(SUBSTITUTE(SUBSTITUTE(Y1229, CHAR(13), ""), CHAR(10), " "))), sizeList!A:A, 0)),
        IF(ISNUMBER(MATCH(Y1229, sizeList!A:A, 0)),
            INDEX(sizeList!B:B, MATCH(Y1229, sizeList!A:A, 0)),
            IF(ISNUMBER(MATCH(TRIM(CLEAN(SUBSTITUTE(SUBSTITUTE(Y1229, CHAR(13), ""), CHAR(10), " "))), sizeList!B:B, 0)),
                INDEX(sizeList!B:B, MATCH(TRIM(CLEAN(SUBSTITUTE(SUBSTITUTE(Y1229, CHAR(13), ""), CHAR(10), " "))), sizeList!B:B, 0)),
                IF(ISNUMBER(MATCH(Y1229, sizeList!B:B, 0)),
                    INDEX(sizeList!B:B, MATCH(Y1229, sizeList!B:B, 0)),
                    "")
            )
        )
    ),
    ""
)</f>
        <v>110 cm</v>
      </c>
      <c r="Y1229" s="45" t="s">
        <v>837</v>
      </c>
      <c r="Z1229" s="45" t="s">
        <v>2609</v>
      </c>
      <c r="AA1229" s="117" t="str">
        <f t="shared" si="159"/>
        <v>BROWN</v>
      </c>
      <c r="AB1229" s="107" t="str">
        <f>IF(AA1229="", "", IFERROR(VLOOKUP(AA1229, colorList!A:B,2,FALSE),""))</f>
        <v>barna</v>
      </c>
      <c r="AC1229" s="107" t="str">
        <f>IF(Z1229="", "", IFERROR(VLOOKUP(Z1229, colorList!A:B,2,FALSE),""))</f>
        <v>barna</v>
      </c>
    </row>
    <row r="1230" spans="1:30" s="107" customFormat="1" ht="60" customHeight="1" x14ac:dyDescent="0.25">
      <c r="A1230" s="57" t="s">
        <v>969</v>
      </c>
      <c r="B1230" s="107" t="str" cm="1">
        <f t="array" ref="B1230">ProcessN2(S1230,A1230,C1230)</f>
        <v>ZA2475_BN</v>
      </c>
      <c r="C1230" s="107" t="s">
        <v>1351</v>
      </c>
      <c r="D1230" s="57" t="str">
        <f t="shared" si="152"/>
        <v>Zandoná Candy Carbon Air heveder</v>
      </c>
      <c r="E1230" s="57" t="s">
        <v>2860</v>
      </c>
      <c r="F1230" s="60" t="str">
        <f t="shared" si="153"/>
        <v>CARBON AIR CANDY GIRTH</v>
      </c>
      <c r="G1230" s="57" t="s">
        <v>2985</v>
      </c>
      <c r="H1230" s="116" t="str">
        <f t="shared" si="154"/>
        <v>Zandonà</v>
      </c>
      <c r="I1230" s="45" t="s">
        <v>3006</v>
      </c>
      <c r="J1230" s="57" t="str">
        <f t="shared" si="155"/>
        <v>Lófelszerelés</v>
      </c>
      <c r="K1230" s="57" t="s">
        <v>3007</v>
      </c>
      <c r="L1230" s="57" t="str">
        <f t="shared" si="156"/>
        <v>Nyereg és tartozékai</v>
      </c>
      <c r="M1230" s="57" t="s">
        <v>3008</v>
      </c>
      <c r="N1230" s="45" t="str">
        <f t="shared" si="157"/>
        <v>Heveder</v>
      </c>
      <c r="O1230" s="45" t="s">
        <v>3009</v>
      </c>
      <c r="P1230" s="108" t="str">
        <f t="shared" si="158"/>
        <v>Hasvédős heveder</v>
      </c>
      <c r="Q1230" s="108" t="s">
        <v>3012</v>
      </c>
      <c r="R1230" s="110" t="s">
        <v>3212</v>
      </c>
      <c r="S1230" s="45" t="s">
        <v>2555</v>
      </c>
      <c r="T1230" s="36">
        <v>1</v>
      </c>
      <c r="U1230" s="45">
        <v>299.89999999999998</v>
      </c>
      <c r="V1230" s="18" t="s">
        <v>2603</v>
      </c>
      <c r="W1230" s="60">
        <v>1</v>
      </c>
      <c r="X1230" s="45" t="str">
        <f>IFERROR(
    IF(ISNUMBER(MATCH(TRIM(CLEAN(SUBSTITUTE(SUBSTITUTE(Y1230, CHAR(13), ""), CHAR(10), " "))), sizeList!A:A, 0)),
        INDEX(sizeList!B:B, MATCH(TRIM(CLEAN(SUBSTITUTE(SUBSTITUTE(Y1230, CHAR(13), ""), CHAR(10), " "))), sizeList!A:A, 0)),
        IF(ISNUMBER(MATCH(Y1230, sizeList!A:A, 0)),
            INDEX(sizeList!B:B, MATCH(Y1230, sizeList!A:A, 0)),
            IF(ISNUMBER(MATCH(TRIM(CLEAN(SUBSTITUTE(SUBSTITUTE(Y1230, CHAR(13), ""), CHAR(10), " "))), sizeList!B:B, 0)),
                INDEX(sizeList!B:B, MATCH(TRIM(CLEAN(SUBSTITUTE(SUBSTITUTE(Y1230, CHAR(13), ""), CHAR(10), " "))), sizeList!B:B, 0)),
                IF(ISNUMBER(MATCH(Y1230, sizeList!B:B, 0)),
                    INDEX(sizeList!B:B, MATCH(Y1230, sizeList!B:B, 0)),
                    "")
            )
        )
    ),
    ""
)</f>
        <v>115 cm</v>
      </c>
      <c r="Y1230" s="45" t="s">
        <v>838</v>
      </c>
      <c r="Z1230" s="45" t="s">
        <v>2609</v>
      </c>
      <c r="AA1230" s="117" t="str">
        <f t="shared" si="159"/>
        <v>BROWN</v>
      </c>
      <c r="AB1230" s="107" t="str">
        <f>IF(AA1230="", "", IFERROR(VLOOKUP(AA1230, colorList!A:B,2,FALSE),""))</f>
        <v>barna</v>
      </c>
      <c r="AC1230" s="107" t="str">
        <f>IF(Z1230="", "", IFERROR(VLOOKUP(Z1230, colorList!A:B,2,FALSE),""))</f>
        <v>barna</v>
      </c>
    </row>
    <row r="1231" spans="1:30" s="107" customFormat="1" ht="60" customHeight="1" x14ac:dyDescent="0.25">
      <c r="A1231" s="57" t="s">
        <v>969</v>
      </c>
      <c r="B1231" s="107" t="str" cm="1">
        <f t="array" ref="B1231">ProcessN2(S1231,A1231,C1231)</f>
        <v>ZA2475_BN</v>
      </c>
      <c r="C1231" s="107" t="s">
        <v>1311</v>
      </c>
      <c r="D1231" s="57" t="str">
        <f t="shared" si="152"/>
        <v>Zandoná Candy Carbon Air heveder</v>
      </c>
      <c r="E1231" s="57" t="s">
        <v>2860</v>
      </c>
      <c r="F1231" s="60" t="str">
        <f t="shared" si="153"/>
        <v>CARBON AIR CANDY GIRTH</v>
      </c>
      <c r="G1231" s="57" t="s">
        <v>2985</v>
      </c>
      <c r="H1231" s="116" t="str">
        <f t="shared" si="154"/>
        <v>Zandonà</v>
      </c>
      <c r="I1231" s="45" t="s">
        <v>3006</v>
      </c>
      <c r="J1231" s="57" t="str">
        <f t="shared" si="155"/>
        <v>Lófelszerelés</v>
      </c>
      <c r="K1231" s="57" t="s">
        <v>3007</v>
      </c>
      <c r="L1231" s="57" t="str">
        <f t="shared" si="156"/>
        <v>Nyereg és tartozékai</v>
      </c>
      <c r="M1231" s="57" t="s">
        <v>3008</v>
      </c>
      <c r="N1231" s="45" t="str">
        <f t="shared" si="157"/>
        <v>Heveder</v>
      </c>
      <c r="O1231" s="45" t="s">
        <v>3009</v>
      </c>
      <c r="P1231" s="57" t="str">
        <f t="shared" si="158"/>
        <v>Hasvédős heveder</v>
      </c>
      <c r="Q1231" s="57" t="s">
        <v>3012</v>
      </c>
      <c r="R1231" s="109" t="s">
        <v>3212</v>
      </c>
      <c r="S1231" s="45" t="s">
        <v>2556</v>
      </c>
      <c r="T1231" s="36">
        <v>1</v>
      </c>
      <c r="U1231" s="45">
        <v>299.89999999999998</v>
      </c>
      <c r="V1231" s="18" t="s">
        <v>2603</v>
      </c>
      <c r="W1231" s="60">
        <v>1</v>
      </c>
      <c r="X1231" s="45" t="str">
        <f>IFERROR(
    IF(ISNUMBER(MATCH(TRIM(CLEAN(SUBSTITUTE(SUBSTITUTE(Y1231, CHAR(13), ""), CHAR(10), " "))), sizeList!A:A, 0)),
        INDEX(sizeList!B:B, MATCH(TRIM(CLEAN(SUBSTITUTE(SUBSTITUTE(Y1231, CHAR(13), ""), CHAR(10), " "))), sizeList!A:A, 0)),
        IF(ISNUMBER(MATCH(Y1231, sizeList!A:A, 0)),
            INDEX(sizeList!B:B, MATCH(Y1231, sizeList!A:A, 0)),
            IF(ISNUMBER(MATCH(TRIM(CLEAN(SUBSTITUTE(SUBSTITUTE(Y1231, CHAR(13), ""), CHAR(10), " "))), sizeList!B:B, 0)),
                INDEX(sizeList!B:B, MATCH(TRIM(CLEAN(SUBSTITUTE(SUBSTITUTE(Y1231, CHAR(13), ""), CHAR(10), " "))), sizeList!B:B, 0)),
                IF(ISNUMBER(MATCH(Y1231, sizeList!B:B, 0)),
                    INDEX(sizeList!B:B, MATCH(Y1231, sizeList!B:B, 0)),
                    "")
            )
        )
    ),
    ""
)</f>
        <v>120 cm</v>
      </c>
      <c r="Y1231" s="45" t="s">
        <v>840</v>
      </c>
      <c r="Z1231" s="45" t="s">
        <v>2609</v>
      </c>
      <c r="AA1231" s="117" t="str">
        <f t="shared" si="159"/>
        <v>BROWN</v>
      </c>
      <c r="AB1231" s="107" t="str">
        <f>IF(AA1231="", "", IFERROR(VLOOKUP(AA1231, colorList!A:B,2,FALSE),""))</f>
        <v>barna</v>
      </c>
      <c r="AC1231" s="107" t="str">
        <f>IF(Z1231="", "", IFERROR(VLOOKUP(Z1231, colorList!A:B,2,FALSE),""))</f>
        <v>barna</v>
      </c>
    </row>
    <row r="1232" spans="1:30" s="107" customFormat="1" ht="60" customHeight="1" x14ac:dyDescent="0.25">
      <c r="A1232" s="57" t="s">
        <v>969</v>
      </c>
      <c r="B1232" s="107" t="str" cm="1">
        <f t="array" ref="B1232">ProcessN2(S1232,A1232,C1232)</f>
        <v>ZA2475_BN</v>
      </c>
      <c r="C1232" s="107" t="s">
        <v>1312</v>
      </c>
      <c r="D1232" s="57" t="str">
        <f t="shared" si="152"/>
        <v>Zandoná Candy Carbon Air heveder</v>
      </c>
      <c r="E1232" s="57" t="s">
        <v>2860</v>
      </c>
      <c r="F1232" s="60" t="str">
        <f t="shared" si="153"/>
        <v>CARBON AIR CANDY GIRTH</v>
      </c>
      <c r="G1232" s="57" t="s">
        <v>2985</v>
      </c>
      <c r="H1232" s="116" t="str">
        <f t="shared" si="154"/>
        <v>Zandonà</v>
      </c>
      <c r="I1232" s="45" t="s">
        <v>3006</v>
      </c>
      <c r="J1232" s="57" t="str">
        <f t="shared" si="155"/>
        <v>Lófelszerelés</v>
      </c>
      <c r="K1232" s="57" t="s">
        <v>3007</v>
      </c>
      <c r="L1232" s="57" t="str">
        <f t="shared" si="156"/>
        <v>Nyereg és tartozékai</v>
      </c>
      <c r="M1232" s="57" t="s">
        <v>3008</v>
      </c>
      <c r="N1232" s="45" t="str">
        <f t="shared" si="157"/>
        <v>Heveder</v>
      </c>
      <c r="O1232" s="45" t="s">
        <v>3009</v>
      </c>
      <c r="P1232" s="108" t="str">
        <f t="shared" si="158"/>
        <v>Hasvédős heveder</v>
      </c>
      <c r="Q1232" s="108" t="s">
        <v>3012</v>
      </c>
      <c r="R1232" s="109" t="s">
        <v>3212</v>
      </c>
      <c r="S1232" s="45" t="s">
        <v>2557</v>
      </c>
      <c r="T1232" s="36">
        <v>1</v>
      </c>
      <c r="U1232" s="45">
        <v>299.89999999999998</v>
      </c>
      <c r="V1232" s="18" t="s">
        <v>2603</v>
      </c>
      <c r="W1232" s="60">
        <v>1</v>
      </c>
      <c r="X1232" s="45" t="str">
        <f>IFERROR(
    IF(ISNUMBER(MATCH(TRIM(CLEAN(SUBSTITUTE(SUBSTITUTE(Y1232, CHAR(13), ""), CHAR(10), " "))), sizeList!A:A, 0)),
        INDEX(sizeList!B:B, MATCH(TRIM(CLEAN(SUBSTITUTE(SUBSTITUTE(Y1232, CHAR(13), ""), CHAR(10), " "))), sizeList!A:A, 0)),
        IF(ISNUMBER(MATCH(Y1232, sizeList!A:A, 0)),
            INDEX(sizeList!B:B, MATCH(Y1232, sizeList!A:A, 0)),
            IF(ISNUMBER(MATCH(TRIM(CLEAN(SUBSTITUTE(SUBSTITUTE(Y1232, CHAR(13), ""), CHAR(10), " "))), sizeList!B:B, 0)),
                INDEX(sizeList!B:B, MATCH(TRIM(CLEAN(SUBSTITUTE(SUBSTITUTE(Y1232, CHAR(13), ""), CHAR(10), " "))), sizeList!B:B, 0)),
                IF(ISNUMBER(MATCH(Y1232, sizeList!B:B, 0)),
                    INDEX(sizeList!B:B, MATCH(Y1232, sizeList!B:B, 0)),
                    "")
            )
        )
    ),
    ""
)</f>
        <v>125 cm</v>
      </c>
      <c r="Y1232" s="45" t="s">
        <v>841</v>
      </c>
      <c r="Z1232" s="45" t="s">
        <v>2609</v>
      </c>
      <c r="AA1232" s="117" t="str">
        <f t="shared" si="159"/>
        <v>BROWN</v>
      </c>
      <c r="AB1232" s="107" t="str">
        <f>IF(AA1232="", "", IFERROR(VLOOKUP(AA1232, colorList!A:B,2,FALSE),""))</f>
        <v>barna</v>
      </c>
      <c r="AC1232" s="107" t="str">
        <f>IF(Z1232="", "", IFERROR(VLOOKUP(Z1232, colorList!A:B,2,FALSE),""))</f>
        <v>barna</v>
      </c>
    </row>
    <row r="1233" spans="1:29" s="107" customFormat="1" ht="60" customHeight="1" x14ac:dyDescent="0.25">
      <c r="A1233" s="57" t="s">
        <v>969</v>
      </c>
      <c r="B1233" s="107" t="str" cm="1">
        <f t="array" ref="B1233">ProcessN2(S1233,A1233,C1233)</f>
        <v>ZA2475_BN</v>
      </c>
      <c r="C1233" s="107" t="s">
        <v>1352</v>
      </c>
      <c r="D1233" s="111" t="str">
        <f t="shared" si="152"/>
        <v>Zandoná Candy Carbon Air heveder</v>
      </c>
      <c r="E1233" s="111" t="s">
        <v>2860</v>
      </c>
      <c r="F1233" s="60" t="str">
        <f t="shared" si="153"/>
        <v>CARBON AIR CANDY GIRTH</v>
      </c>
      <c r="G1233" s="57" t="s">
        <v>2985</v>
      </c>
      <c r="H1233" s="116" t="str">
        <f t="shared" si="154"/>
        <v>Zandonà</v>
      </c>
      <c r="I1233" s="45" t="s">
        <v>3006</v>
      </c>
      <c r="J1233" s="57" t="str">
        <f t="shared" si="155"/>
        <v>Lófelszerelés</v>
      </c>
      <c r="K1233" s="57" t="s">
        <v>3007</v>
      </c>
      <c r="L1233" s="57" t="str">
        <f t="shared" si="156"/>
        <v>Nyereg és tartozékai</v>
      </c>
      <c r="M1233" s="57" t="s">
        <v>3008</v>
      </c>
      <c r="N1233" s="45" t="str">
        <f t="shared" si="157"/>
        <v>Heveder</v>
      </c>
      <c r="O1233" s="45" t="s">
        <v>3009</v>
      </c>
      <c r="P1233" s="108" t="str">
        <f t="shared" si="158"/>
        <v>Hasvédős heveder</v>
      </c>
      <c r="Q1233" s="108" t="s">
        <v>3012</v>
      </c>
      <c r="R1233" s="60" t="s">
        <v>3212</v>
      </c>
      <c r="S1233" s="45" t="s">
        <v>2558</v>
      </c>
      <c r="T1233" s="36">
        <v>1</v>
      </c>
      <c r="U1233" s="45">
        <v>299.89999999999998</v>
      </c>
      <c r="V1233" s="18" t="s">
        <v>2603</v>
      </c>
      <c r="W1233" s="60">
        <v>1</v>
      </c>
      <c r="X1233" s="45" t="str">
        <f>IFERROR(
    IF(ISNUMBER(MATCH(TRIM(CLEAN(SUBSTITUTE(SUBSTITUTE(Y1233, CHAR(13), ""), CHAR(10), " "))), sizeList!A:A, 0)),
        INDEX(sizeList!B:B, MATCH(TRIM(CLEAN(SUBSTITUTE(SUBSTITUTE(Y1233, CHAR(13), ""), CHAR(10), " "))), sizeList!A:A, 0)),
        IF(ISNUMBER(MATCH(Y1233, sizeList!A:A, 0)),
            INDEX(sizeList!B:B, MATCH(Y1233, sizeList!A:A, 0)),
            IF(ISNUMBER(MATCH(TRIM(CLEAN(SUBSTITUTE(SUBSTITUTE(Y1233, CHAR(13), ""), CHAR(10), " "))), sizeList!B:B, 0)),
                INDEX(sizeList!B:B, MATCH(TRIM(CLEAN(SUBSTITUTE(SUBSTITUTE(Y1233, CHAR(13), ""), CHAR(10), " "))), sizeList!B:B, 0)),
                IF(ISNUMBER(MATCH(Y1233, sizeList!B:B, 0)),
                    INDEX(sizeList!B:B, MATCH(Y1233, sizeList!B:B, 0)),
                    "")
            )
        )
    ),
    ""
)</f>
        <v>130 cm</v>
      </c>
      <c r="Y1233" s="45" t="s">
        <v>842</v>
      </c>
      <c r="Z1233" s="45" t="s">
        <v>2609</v>
      </c>
      <c r="AA1233" s="117" t="str">
        <f t="shared" si="159"/>
        <v>BROWN</v>
      </c>
      <c r="AB1233" s="107" t="str">
        <f>IF(AA1233="", "", IFERROR(VLOOKUP(AA1233, colorList!A:B,2,FALSE),""))</f>
        <v>barna</v>
      </c>
      <c r="AC1233" s="107" t="str">
        <f>IF(Z1233="", "", IFERROR(VLOOKUP(Z1233, colorList!A:B,2,FALSE),""))</f>
        <v>barna</v>
      </c>
    </row>
    <row r="1234" spans="1:29" s="107" customFormat="1" ht="60" customHeight="1" x14ac:dyDescent="0.25">
      <c r="A1234" s="108" t="s">
        <v>969</v>
      </c>
      <c r="B1234" s="107" t="str" cm="1">
        <f t="array" ref="B1234">ProcessN2(S1234,A1234,C1234)</f>
        <v>ZA2475_BN</v>
      </c>
      <c r="C1234" s="107" t="s">
        <v>1313</v>
      </c>
      <c r="D1234" s="57" t="str">
        <f t="shared" si="152"/>
        <v>Zandoná Candy Carbon Air heveder</v>
      </c>
      <c r="E1234" s="57" t="s">
        <v>2860</v>
      </c>
      <c r="F1234" s="60" t="str">
        <f t="shared" si="153"/>
        <v>CARBON AIR CANDY GIRTH</v>
      </c>
      <c r="G1234" s="112" t="s">
        <v>2985</v>
      </c>
      <c r="H1234" s="116" t="str">
        <f t="shared" si="154"/>
        <v>Zandonà</v>
      </c>
      <c r="I1234" s="45" t="s">
        <v>3006</v>
      </c>
      <c r="J1234" s="57" t="str">
        <f t="shared" si="155"/>
        <v>Lófelszerelés</v>
      </c>
      <c r="K1234" s="57" t="s">
        <v>3007</v>
      </c>
      <c r="L1234" s="57" t="str">
        <f t="shared" si="156"/>
        <v>Nyereg és tartozékai</v>
      </c>
      <c r="M1234" s="57" t="s">
        <v>3008</v>
      </c>
      <c r="N1234" s="45" t="str">
        <f t="shared" si="157"/>
        <v>Heveder</v>
      </c>
      <c r="O1234" s="45" t="s">
        <v>3009</v>
      </c>
      <c r="P1234" s="108" t="str">
        <f t="shared" si="158"/>
        <v>Hasvédős heveder</v>
      </c>
      <c r="Q1234" s="108" t="s">
        <v>3012</v>
      </c>
      <c r="R1234" s="60" t="s">
        <v>3212</v>
      </c>
      <c r="S1234" s="45" t="s">
        <v>2559</v>
      </c>
      <c r="T1234" s="36">
        <v>1</v>
      </c>
      <c r="U1234" s="45">
        <v>299.89999999999998</v>
      </c>
      <c r="V1234" s="18" t="s">
        <v>2603</v>
      </c>
      <c r="W1234" s="60">
        <v>1</v>
      </c>
      <c r="X1234" s="45" t="str">
        <f>IFERROR(
    IF(ISNUMBER(MATCH(TRIM(CLEAN(SUBSTITUTE(SUBSTITUTE(Y1234, CHAR(13), ""), CHAR(10), " "))), sizeList!A:A, 0)),
        INDEX(sizeList!B:B, MATCH(TRIM(CLEAN(SUBSTITUTE(SUBSTITUTE(Y1234, CHAR(13), ""), CHAR(10), " "))), sizeList!A:A, 0)),
        IF(ISNUMBER(MATCH(Y1234, sizeList!A:A, 0)),
            INDEX(sizeList!B:B, MATCH(Y1234, sizeList!A:A, 0)),
            IF(ISNUMBER(MATCH(TRIM(CLEAN(SUBSTITUTE(SUBSTITUTE(Y1234, CHAR(13), ""), CHAR(10), " "))), sizeList!B:B, 0)),
                INDEX(sizeList!B:B, MATCH(TRIM(CLEAN(SUBSTITUTE(SUBSTITUTE(Y1234, CHAR(13), ""), CHAR(10), " "))), sizeList!B:B, 0)),
                IF(ISNUMBER(MATCH(Y1234, sizeList!B:B, 0)),
                    INDEX(sizeList!B:B, MATCH(Y1234, sizeList!B:B, 0)),
                    "")
            )
        )
    ),
    ""
)</f>
        <v>135 cm</v>
      </c>
      <c r="Y1234" s="45" t="s">
        <v>843</v>
      </c>
      <c r="Z1234" s="45" t="s">
        <v>2609</v>
      </c>
      <c r="AA1234" s="117" t="str">
        <f t="shared" si="159"/>
        <v>BROWN</v>
      </c>
      <c r="AB1234" s="107" t="str">
        <f>IF(AA1234="", "", IFERROR(VLOOKUP(AA1234, colorList!A:B,2,FALSE),""))</f>
        <v>barna</v>
      </c>
      <c r="AC1234" s="107" t="str">
        <f>IF(Z1234="", "", IFERROR(VLOOKUP(Z1234, colorList!A:B,2,FALSE),""))</f>
        <v>barna</v>
      </c>
    </row>
    <row r="1235" spans="1:29" s="107" customFormat="1" ht="60" customHeight="1" x14ac:dyDescent="0.25">
      <c r="A1235" s="108" t="s">
        <v>969</v>
      </c>
      <c r="B1235" s="107" t="str" cm="1">
        <f t="array" ref="B1235">ProcessN2(S1235,A1235,C1235)</f>
        <v>ZA2475_BN</v>
      </c>
      <c r="C1235" s="107" t="s">
        <v>1353</v>
      </c>
      <c r="D1235" s="57" t="str">
        <f t="shared" si="152"/>
        <v>Zandoná Candy Carbon Air heveder</v>
      </c>
      <c r="E1235" s="57" t="s">
        <v>2860</v>
      </c>
      <c r="F1235" s="60" t="str">
        <f t="shared" si="153"/>
        <v>CARBON AIR CANDY GIRTH</v>
      </c>
      <c r="G1235" s="112" t="s">
        <v>2985</v>
      </c>
      <c r="H1235" s="116" t="str">
        <f t="shared" si="154"/>
        <v>Zandonà</v>
      </c>
      <c r="I1235" s="45" t="s">
        <v>3006</v>
      </c>
      <c r="J1235" s="57" t="str">
        <f t="shared" si="155"/>
        <v>Lófelszerelés</v>
      </c>
      <c r="K1235" s="57" t="s">
        <v>3007</v>
      </c>
      <c r="L1235" s="57" t="str">
        <f t="shared" si="156"/>
        <v>Nyereg és tartozékai</v>
      </c>
      <c r="M1235" s="57" t="s">
        <v>3008</v>
      </c>
      <c r="N1235" s="45" t="str">
        <f t="shared" si="157"/>
        <v>Heveder</v>
      </c>
      <c r="O1235" s="45" t="s">
        <v>3009</v>
      </c>
      <c r="P1235" s="108" t="str">
        <f t="shared" si="158"/>
        <v>Hasvédős heveder</v>
      </c>
      <c r="Q1235" s="108" t="s">
        <v>3012</v>
      </c>
      <c r="R1235" s="60" t="s">
        <v>3212</v>
      </c>
      <c r="S1235" s="45" t="s">
        <v>2560</v>
      </c>
      <c r="T1235" s="36">
        <v>1</v>
      </c>
      <c r="U1235" s="45">
        <v>299.89999999999998</v>
      </c>
      <c r="V1235" s="18" t="s">
        <v>2603</v>
      </c>
      <c r="W1235" s="60">
        <v>1</v>
      </c>
      <c r="X1235" s="45" t="str">
        <f>IFERROR(
    IF(ISNUMBER(MATCH(TRIM(CLEAN(SUBSTITUTE(SUBSTITUTE(Y1235, CHAR(13), ""), CHAR(10), " "))), sizeList!A:A, 0)),
        INDEX(sizeList!B:B, MATCH(TRIM(CLEAN(SUBSTITUTE(SUBSTITUTE(Y1235, CHAR(13), ""), CHAR(10), " "))), sizeList!A:A, 0)),
        IF(ISNUMBER(MATCH(Y1235, sizeList!A:A, 0)),
            INDEX(sizeList!B:B, MATCH(Y1235, sizeList!A:A, 0)),
            IF(ISNUMBER(MATCH(TRIM(CLEAN(SUBSTITUTE(SUBSTITUTE(Y1235, CHAR(13), ""), CHAR(10), " "))), sizeList!B:B, 0)),
                INDEX(sizeList!B:B, MATCH(TRIM(CLEAN(SUBSTITUTE(SUBSTITUTE(Y1235, CHAR(13), ""), CHAR(10), " "))), sizeList!B:B, 0)),
                IF(ISNUMBER(MATCH(Y1235, sizeList!B:B, 0)),
                    INDEX(sizeList!B:B, MATCH(Y1235, sizeList!B:B, 0)),
                    "")
            )
        )
    ),
    ""
)</f>
        <v>140 cm</v>
      </c>
      <c r="Y1235" s="45" t="s">
        <v>844</v>
      </c>
      <c r="Z1235" s="45" t="s">
        <v>2609</v>
      </c>
      <c r="AA1235" s="117" t="str">
        <f t="shared" si="159"/>
        <v>BROWN</v>
      </c>
      <c r="AB1235" s="107" t="str">
        <f>IF(AA1235="", "", IFERROR(VLOOKUP(AA1235, colorList!A:B,2,FALSE),""))</f>
        <v>barna</v>
      </c>
      <c r="AC1235" s="107" t="str">
        <f>IF(Z1235="", "", IFERROR(VLOOKUP(Z1235, colorList!A:B,2,FALSE),""))</f>
        <v>barna</v>
      </c>
    </row>
    <row r="1236" spans="1:29" s="107" customFormat="1" ht="60" customHeight="1" x14ac:dyDescent="0.25">
      <c r="A1236" s="108" t="s">
        <v>969</v>
      </c>
      <c r="B1236" s="107" t="str" cm="1">
        <f t="array" ref="B1236">ProcessN2(S1236,A1236,C1236)</f>
        <v>ZA2475_BN</v>
      </c>
      <c r="C1236" s="107" t="s">
        <v>1314</v>
      </c>
      <c r="D1236" s="57" t="str">
        <f t="shared" si="152"/>
        <v>Zandoná Candy Carbon Air heveder</v>
      </c>
      <c r="E1236" s="57" t="s">
        <v>2860</v>
      </c>
      <c r="F1236" s="60" t="str">
        <f t="shared" si="153"/>
        <v>CARBON AIR CANDY GIRTH</v>
      </c>
      <c r="G1236" s="112" t="s">
        <v>2985</v>
      </c>
      <c r="H1236" s="116" t="str">
        <f t="shared" si="154"/>
        <v>Zandonà</v>
      </c>
      <c r="I1236" s="45" t="s">
        <v>3006</v>
      </c>
      <c r="J1236" s="57" t="str">
        <f t="shared" si="155"/>
        <v>Lófelszerelés</v>
      </c>
      <c r="K1236" s="57" t="s">
        <v>3007</v>
      </c>
      <c r="L1236" s="57" t="str">
        <f t="shared" si="156"/>
        <v>Nyereg és tartozékai</v>
      </c>
      <c r="M1236" s="57" t="s">
        <v>3008</v>
      </c>
      <c r="N1236" s="45" t="str">
        <f t="shared" si="157"/>
        <v>Heveder</v>
      </c>
      <c r="O1236" s="45" t="s">
        <v>3009</v>
      </c>
      <c r="P1236" s="108" t="str">
        <f t="shared" si="158"/>
        <v>Hasvédős heveder</v>
      </c>
      <c r="Q1236" s="108" t="s">
        <v>3012</v>
      </c>
      <c r="R1236" s="110" t="s">
        <v>3212</v>
      </c>
      <c r="S1236" s="45" t="s">
        <v>2561</v>
      </c>
      <c r="T1236" s="36">
        <v>1</v>
      </c>
      <c r="U1236" s="45">
        <v>299.89999999999998</v>
      </c>
      <c r="V1236" s="18" t="s">
        <v>2603</v>
      </c>
      <c r="W1236" s="60">
        <v>1</v>
      </c>
      <c r="X1236" s="45" t="str">
        <f>IFERROR(
    IF(ISNUMBER(MATCH(TRIM(CLEAN(SUBSTITUTE(SUBSTITUTE(Y1236, CHAR(13), ""), CHAR(10), " "))), sizeList!A:A, 0)),
        INDEX(sizeList!B:B, MATCH(TRIM(CLEAN(SUBSTITUTE(SUBSTITUTE(Y1236, CHAR(13), ""), CHAR(10), " "))), sizeList!A:A, 0)),
        IF(ISNUMBER(MATCH(Y1236, sizeList!A:A, 0)),
            INDEX(sizeList!B:B, MATCH(Y1236, sizeList!A:A, 0)),
            IF(ISNUMBER(MATCH(TRIM(CLEAN(SUBSTITUTE(SUBSTITUTE(Y1236, CHAR(13), ""), CHAR(10), " "))), sizeList!B:B, 0)),
                INDEX(sizeList!B:B, MATCH(TRIM(CLEAN(SUBSTITUTE(SUBSTITUTE(Y1236, CHAR(13), ""), CHAR(10), " "))), sizeList!B:B, 0)),
                IF(ISNUMBER(MATCH(Y1236, sizeList!B:B, 0)),
                    INDEX(sizeList!B:B, MATCH(Y1236, sizeList!B:B, 0)),
                    "")
            )
        )
    ),
    ""
)</f>
        <v>145 cm</v>
      </c>
      <c r="Y1236" s="45" t="s">
        <v>845</v>
      </c>
      <c r="Z1236" s="45" t="s">
        <v>2609</v>
      </c>
      <c r="AA1236" s="117" t="str">
        <f t="shared" si="159"/>
        <v>BROWN</v>
      </c>
      <c r="AB1236" s="107" t="str">
        <f>IF(AA1236="", "", IFERROR(VLOOKUP(AA1236, colorList!A:B,2,FALSE),""))</f>
        <v>barna</v>
      </c>
      <c r="AC1236" s="107" t="str">
        <f>IF(Z1236="", "", IFERROR(VLOOKUP(Z1236, colorList!A:B,2,FALSE),""))</f>
        <v>barna</v>
      </c>
    </row>
    <row r="1237" spans="1:29" s="107" customFormat="1" ht="60" customHeight="1" x14ac:dyDescent="0.25">
      <c r="A1237" s="57" t="s">
        <v>969</v>
      </c>
      <c r="B1237" s="107" t="str" cm="1">
        <f t="array" ref="B1237">ProcessN2(S1237,A1237,C1237)</f>
        <v>ZA2475_BN</v>
      </c>
      <c r="C1237" s="107" t="s">
        <v>1354</v>
      </c>
      <c r="D1237" s="113" t="str">
        <f t="shared" si="152"/>
        <v>Zandoná Candy Carbon Air heveder</v>
      </c>
      <c r="E1237" s="113" t="s">
        <v>2860</v>
      </c>
      <c r="F1237" s="60" t="str">
        <f t="shared" si="153"/>
        <v>CARBON AIR CANDY GIRTH</v>
      </c>
      <c r="G1237" s="57" t="s">
        <v>2985</v>
      </c>
      <c r="H1237" s="116" t="str">
        <f t="shared" si="154"/>
        <v>Zandonà</v>
      </c>
      <c r="I1237" s="45" t="s">
        <v>3006</v>
      </c>
      <c r="J1237" s="57" t="str">
        <f t="shared" si="155"/>
        <v>Lófelszerelés</v>
      </c>
      <c r="K1237" s="57" t="s">
        <v>3007</v>
      </c>
      <c r="L1237" s="57" t="str">
        <f t="shared" si="156"/>
        <v>Nyereg és tartozékai</v>
      </c>
      <c r="M1237" s="57" t="s">
        <v>3008</v>
      </c>
      <c r="N1237" s="45" t="str">
        <f t="shared" si="157"/>
        <v>Heveder</v>
      </c>
      <c r="O1237" s="45" t="s">
        <v>3009</v>
      </c>
      <c r="P1237" s="57" t="str">
        <f t="shared" si="158"/>
        <v>Hasvédős heveder</v>
      </c>
      <c r="Q1237" s="57" t="s">
        <v>3012</v>
      </c>
      <c r="R1237" s="60" t="s">
        <v>3212</v>
      </c>
      <c r="S1237" s="45" t="s">
        <v>2562</v>
      </c>
      <c r="T1237" s="36">
        <v>1</v>
      </c>
      <c r="U1237" s="45">
        <v>299.89999999999998</v>
      </c>
      <c r="V1237" s="18" t="s">
        <v>2603</v>
      </c>
      <c r="W1237" s="60">
        <v>1</v>
      </c>
      <c r="X1237" s="45" t="str">
        <f>IFERROR(
    IF(ISNUMBER(MATCH(TRIM(CLEAN(SUBSTITUTE(SUBSTITUTE(Y1237, CHAR(13), ""), CHAR(10), " "))), sizeList!A:A, 0)),
        INDEX(sizeList!B:B, MATCH(TRIM(CLEAN(SUBSTITUTE(SUBSTITUTE(Y1237, CHAR(13), ""), CHAR(10), " "))), sizeList!A:A, 0)),
        IF(ISNUMBER(MATCH(Y1237, sizeList!A:A, 0)),
            INDEX(sizeList!B:B, MATCH(Y1237, sizeList!A:A, 0)),
            IF(ISNUMBER(MATCH(TRIM(CLEAN(SUBSTITUTE(SUBSTITUTE(Y1237, CHAR(13), ""), CHAR(10), " "))), sizeList!B:B, 0)),
                INDEX(sizeList!B:B, MATCH(TRIM(CLEAN(SUBSTITUTE(SUBSTITUTE(Y1237, CHAR(13), ""), CHAR(10), " "))), sizeList!B:B, 0)),
                IF(ISNUMBER(MATCH(Y1237, sizeList!B:B, 0)),
                    INDEX(sizeList!B:B, MATCH(Y1237, sizeList!B:B, 0)),
                    "")
            )
        )
    ),
    ""
)</f>
        <v>150 cm</v>
      </c>
      <c r="Y1237" s="45" t="s">
        <v>846</v>
      </c>
      <c r="Z1237" s="45" t="s">
        <v>2609</v>
      </c>
      <c r="AA1237" s="117" t="str">
        <f t="shared" si="159"/>
        <v>BROWN</v>
      </c>
      <c r="AB1237" s="107" t="str">
        <f>IF(AA1237="", "", IFERROR(VLOOKUP(AA1237, colorList!A:B,2,FALSE),""))</f>
        <v>barna</v>
      </c>
      <c r="AC1237" s="107" t="str">
        <f>IF(Z1237="", "", IFERROR(VLOOKUP(Z1237, colorList!A:B,2,FALSE),""))</f>
        <v>barna</v>
      </c>
    </row>
    <row r="1238" spans="1:29" s="107" customFormat="1" ht="60" customHeight="1" x14ac:dyDescent="0.25">
      <c r="A1238" s="57" t="s">
        <v>969</v>
      </c>
      <c r="B1238" s="107" t="str" cm="1">
        <f t="array" ref="B1238">ProcessN2(S1238,A1238,C1238)</f>
        <v>ZA2475_WH</v>
      </c>
      <c r="C1238" s="107" t="s">
        <v>1355</v>
      </c>
      <c r="D1238" s="113" t="str">
        <f t="shared" si="152"/>
        <v>Zandoná Candy Carbon Air heveder</v>
      </c>
      <c r="E1238" s="113" t="s">
        <v>2860</v>
      </c>
      <c r="F1238" s="60" t="str">
        <f t="shared" si="153"/>
        <v>CARBON AIR CANDY GIRTH</v>
      </c>
      <c r="G1238" s="57" t="s">
        <v>2985</v>
      </c>
      <c r="H1238" s="116" t="str">
        <f t="shared" si="154"/>
        <v>Zandonà</v>
      </c>
      <c r="I1238" s="45" t="s">
        <v>3006</v>
      </c>
      <c r="J1238" s="57" t="str">
        <f t="shared" si="155"/>
        <v>Lófelszerelés</v>
      </c>
      <c r="K1238" s="57" t="s">
        <v>3007</v>
      </c>
      <c r="L1238" s="57" t="str">
        <f t="shared" si="156"/>
        <v>Nyereg és tartozékai</v>
      </c>
      <c r="M1238" s="57" t="s">
        <v>3008</v>
      </c>
      <c r="N1238" s="45" t="str">
        <f t="shared" si="157"/>
        <v>Heveder</v>
      </c>
      <c r="O1238" s="45" t="s">
        <v>3009</v>
      </c>
      <c r="P1238" s="108" t="str">
        <f t="shared" si="158"/>
        <v>Hasvédős heveder</v>
      </c>
      <c r="Q1238" s="108" t="s">
        <v>3012</v>
      </c>
      <c r="R1238" s="60" t="s">
        <v>3212</v>
      </c>
      <c r="S1238" s="45" t="s">
        <v>2563</v>
      </c>
      <c r="T1238" s="36">
        <v>1</v>
      </c>
      <c r="U1238" s="45">
        <v>299.89999999999998</v>
      </c>
      <c r="V1238" s="18" t="s">
        <v>2603</v>
      </c>
      <c r="W1238" s="60">
        <v>1</v>
      </c>
      <c r="X1238" s="45" t="str">
        <f>IFERROR(
    IF(ISNUMBER(MATCH(TRIM(CLEAN(SUBSTITUTE(SUBSTITUTE(Y1238, CHAR(13), ""), CHAR(10), " "))), sizeList!A:A, 0)),
        INDEX(sizeList!B:B, MATCH(TRIM(CLEAN(SUBSTITUTE(SUBSTITUTE(Y1238, CHAR(13), ""), CHAR(10), " "))), sizeList!A:A, 0)),
        IF(ISNUMBER(MATCH(Y1238, sizeList!A:A, 0)),
            INDEX(sizeList!B:B, MATCH(Y1238, sizeList!A:A, 0)),
            IF(ISNUMBER(MATCH(TRIM(CLEAN(SUBSTITUTE(SUBSTITUTE(Y1238, CHAR(13), ""), CHAR(10), " "))), sizeList!B:B, 0)),
                INDEX(sizeList!B:B, MATCH(TRIM(CLEAN(SUBSTITUTE(SUBSTITUTE(Y1238, CHAR(13), ""), CHAR(10), " "))), sizeList!B:B, 0)),
                IF(ISNUMBER(MATCH(Y1238, sizeList!B:B, 0)),
                    INDEX(sizeList!B:B, MATCH(Y1238, sizeList!B:B, 0)),
                    "")
            )
        )
    ),
    ""
)</f>
        <v>110 cm</v>
      </c>
      <c r="Y1238" s="45" t="s">
        <v>837</v>
      </c>
      <c r="Z1238" s="45" t="s">
        <v>2606</v>
      </c>
      <c r="AA1238" s="117" t="str">
        <f t="shared" si="159"/>
        <v>WHITE</v>
      </c>
      <c r="AB1238" s="107" t="str">
        <f>IF(AA1238="", "", IFERROR(VLOOKUP(AA1238, colorList!A:B,2,FALSE),""))</f>
        <v>fehér</v>
      </c>
      <c r="AC1238" s="107" t="str">
        <f>IF(Z1238="", "", IFERROR(VLOOKUP(Z1238, colorList!A:B,2,FALSE),""))</f>
        <v>fehér</v>
      </c>
    </row>
    <row r="1239" spans="1:29" s="107" customFormat="1" ht="60" customHeight="1" x14ac:dyDescent="0.25">
      <c r="A1239" s="57" t="s">
        <v>969</v>
      </c>
      <c r="B1239" s="107" t="str" cm="1">
        <f t="array" ref="B1239">ProcessN2(S1239,A1239,C1239)</f>
        <v>ZA2475_WH</v>
      </c>
      <c r="C1239" s="107" t="s">
        <v>1356</v>
      </c>
      <c r="D1239" s="113" t="str">
        <f t="shared" si="152"/>
        <v>Zandoná Candy Carbon Air heveder</v>
      </c>
      <c r="E1239" s="113" t="s">
        <v>2860</v>
      </c>
      <c r="F1239" s="60" t="str">
        <f t="shared" si="153"/>
        <v>CARBON AIR CANDY GIRTH</v>
      </c>
      <c r="G1239" s="57" t="s">
        <v>2985</v>
      </c>
      <c r="H1239" s="116" t="str">
        <f t="shared" si="154"/>
        <v>Zandonà</v>
      </c>
      <c r="I1239" s="45" t="s">
        <v>3006</v>
      </c>
      <c r="J1239" s="57" t="str">
        <f t="shared" si="155"/>
        <v>Lófelszerelés</v>
      </c>
      <c r="K1239" s="57" t="s">
        <v>3007</v>
      </c>
      <c r="L1239" s="57" t="str">
        <f t="shared" si="156"/>
        <v>Nyereg és tartozékai</v>
      </c>
      <c r="M1239" s="57" t="s">
        <v>3008</v>
      </c>
      <c r="N1239" s="45" t="str">
        <f t="shared" si="157"/>
        <v>Heveder</v>
      </c>
      <c r="O1239" s="45" t="s">
        <v>3009</v>
      </c>
      <c r="P1239" s="108" t="str">
        <f t="shared" si="158"/>
        <v>Hasvédős heveder</v>
      </c>
      <c r="Q1239" s="108" t="s">
        <v>3012</v>
      </c>
      <c r="R1239" s="60" t="s">
        <v>3212</v>
      </c>
      <c r="S1239" s="45" t="s">
        <v>2564</v>
      </c>
      <c r="T1239" s="36">
        <v>1</v>
      </c>
      <c r="U1239" s="45">
        <v>299.89999999999998</v>
      </c>
      <c r="V1239" s="18" t="s">
        <v>2603</v>
      </c>
      <c r="W1239" s="60">
        <v>1</v>
      </c>
      <c r="X1239" s="45" t="str">
        <f>IFERROR(
    IF(ISNUMBER(MATCH(TRIM(CLEAN(SUBSTITUTE(SUBSTITUTE(Y1239, CHAR(13), ""), CHAR(10), " "))), sizeList!A:A, 0)),
        INDEX(sizeList!B:B, MATCH(TRIM(CLEAN(SUBSTITUTE(SUBSTITUTE(Y1239, CHAR(13), ""), CHAR(10), " "))), sizeList!A:A, 0)),
        IF(ISNUMBER(MATCH(Y1239, sizeList!A:A, 0)),
            INDEX(sizeList!B:B, MATCH(Y1239, sizeList!A:A, 0)),
            IF(ISNUMBER(MATCH(TRIM(CLEAN(SUBSTITUTE(SUBSTITUTE(Y1239, CHAR(13), ""), CHAR(10), " "))), sizeList!B:B, 0)),
                INDEX(sizeList!B:B, MATCH(TRIM(CLEAN(SUBSTITUTE(SUBSTITUTE(Y1239, CHAR(13), ""), CHAR(10), " "))), sizeList!B:B, 0)),
                IF(ISNUMBER(MATCH(Y1239, sizeList!B:B, 0)),
                    INDEX(sizeList!B:B, MATCH(Y1239, sizeList!B:B, 0)),
                    "")
            )
        )
    ),
    ""
)</f>
        <v>115 cm</v>
      </c>
      <c r="Y1239" s="45" t="s">
        <v>838</v>
      </c>
      <c r="Z1239" s="45" t="s">
        <v>2606</v>
      </c>
      <c r="AA1239" s="117" t="str">
        <f t="shared" si="159"/>
        <v>WHITE</v>
      </c>
      <c r="AB1239" s="107" t="str">
        <f>IF(AA1239="", "", IFERROR(VLOOKUP(AA1239, colorList!A:B,2,FALSE),""))</f>
        <v>fehér</v>
      </c>
      <c r="AC1239" s="107" t="str">
        <f>IF(Z1239="", "", IFERROR(VLOOKUP(Z1239, colorList!A:B,2,FALSE),""))</f>
        <v>fehér</v>
      </c>
    </row>
    <row r="1240" spans="1:29" s="107" customFormat="1" ht="60" customHeight="1" x14ac:dyDescent="0.25">
      <c r="A1240" s="57" t="s">
        <v>969</v>
      </c>
      <c r="B1240" s="107" t="str" cm="1">
        <f t="array" ref="B1240">ProcessN2(S1240,A1240,C1240)</f>
        <v>ZA2475_WH</v>
      </c>
      <c r="C1240" s="107" t="s">
        <v>1357</v>
      </c>
      <c r="D1240" s="113" t="str">
        <f t="shared" si="152"/>
        <v>Zandoná Candy Carbon Air heveder</v>
      </c>
      <c r="E1240" s="113" t="s">
        <v>2860</v>
      </c>
      <c r="F1240" s="60" t="str">
        <f t="shared" si="153"/>
        <v>CARBON AIR CANDY GIRTH</v>
      </c>
      <c r="G1240" s="57" t="s">
        <v>2985</v>
      </c>
      <c r="H1240" s="116" t="str">
        <f t="shared" si="154"/>
        <v>Zandonà</v>
      </c>
      <c r="I1240" s="45" t="s">
        <v>3006</v>
      </c>
      <c r="J1240" s="57" t="str">
        <f t="shared" si="155"/>
        <v>Lófelszerelés</v>
      </c>
      <c r="K1240" s="57" t="s">
        <v>3007</v>
      </c>
      <c r="L1240" s="57" t="str">
        <f t="shared" si="156"/>
        <v>Nyereg és tartozékai</v>
      </c>
      <c r="M1240" s="57" t="s">
        <v>3008</v>
      </c>
      <c r="N1240" s="45" t="str">
        <f t="shared" si="157"/>
        <v>Heveder</v>
      </c>
      <c r="O1240" s="45" t="s">
        <v>3009</v>
      </c>
      <c r="P1240" s="108" t="str">
        <f t="shared" si="158"/>
        <v>Hasvédős heveder</v>
      </c>
      <c r="Q1240" s="108" t="s">
        <v>3012</v>
      </c>
      <c r="R1240" s="60" t="s">
        <v>3212</v>
      </c>
      <c r="S1240" s="45" t="s">
        <v>2565</v>
      </c>
      <c r="T1240" s="36">
        <v>1</v>
      </c>
      <c r="U1240" s="45">
        <v>299.89999999999998</v>
      </c>
      <c r="V1240" s="18" t="s">
        <v>2603</v>
      </c>
      <c r="W1240" s="60">
        <v>1</v>
      </c>
      <c r="X1240" s="45" t="str">
        <f>IFERROR(
    IF(ISNUMBER(MATCH(TRIM(CLEAN(SUBSTITUTE(SUBSTITUTE(Y1240, CHAR(13), ""), CHAR(10), " "))), sizeList!A:A, 0)),
        INDEX(sizeList!B:B, MATCH(TRIM(CLEAN(SUBSTITUTE(SUBSTITUTE(Y1240, CHAR(13), ""), CHAR(10), " "))), sizeList!A:A, 0)),
        IF(ISNUMBER(MATCH(Y1240, sizeList!A:A, 0)),
            INDEX(sizeList!B:B, MATCH(Y1240, sizeList!A:A, 0)),
            IF(ISNUMBER(MATCH(TRIM(CLEAN(SUBSTITUTE(SUBSTITUTE(Y1240, CHAR(13), ""), CHAR(10), " "))), sizeList!B:B, 0)),
                INDEX(sizeList!B:B, MATCH(TRIM(CLEAN(SUBSTITUTE(SUBSTITUTE(Y1240, CHAR(13), ""), CHAR(10), " "))), sizeList!B:B, 0)),
                IF(ISNUMBER(MATCH(Y1240, sizeList!B:B, 0)),
                    INDEX(sizeList!B:B, MATCH(Y1240, sizeList!B:B, 0)),
                    "")
            )
        )
    ),
    ""
)</f>
        <v>120 cm</v>
      </c>
      <c r="Y1240" s="45" t="s">
        <v>840</v>
      </c>
      <c r="Z1240" s="45" t="s">
        <v>2606</v>
      </c>
      <c r="AA1240" s="117" t="str">
        <f t="shared" si="159"/>
        <v>WHITE</v>
      </c>
      <c r="AB1240" s="107" t="str">
        <f>IF(AA1240="", "", IFERROR(VLOOKUP(AA1240, colorList!A:B,2,FALSE),""))</f>
        <v>fehér</v>
      </c>
      <c r="AC1240" s="107" t="str">
        <f>IF(Z1240="", "", IFERROR(VLOOKUP(Z1240, colorList!A:B,2,FALSE),""))</f>
        <v>fehér</v>
      </c>
    </row>
    <row r="1241" spans="1:29" s="107" customFormat="1" ht="60" customHeight="1" x14ac:dyDescent="0.25">
      <c r="A1241" s="57" t="s">
        <v>969</v>
      </c>
      <c r="B1241" s="107" t="str" cm="1">
        <f t="array" ref="B1241">ProcessN2(S1241,A1241,C1241)</f>
        <v>ZA2475_WH</v>
      </c>
      <c r="C1241" s="107" t="s">
        <v>1358</v>
      </c>
      <c r="D1241" s="57" t="str">
        <f t="shared" si="152"/>
        <v>Zandoná Candy Carbon Air heveder</v>
      </c>
      <c r="E1241" s="57" t="s">
        <v>2860</v>
      </c>
      <c r="F1241" s="60" t="str">
        <f t="shared" si="153"/>
        <v>CARBON AIR CANDY GIRTH</v>
      </c>
      <c r="G1241" s="57" t="s">
        <v>2985</v>
      </c>
      <c r="H1241" s="116" t="str">
        <f t="shared" si="154"/>
        <v>Zandonà</v>
      </c>
      <c r="I1241" s="45" t="s">
        <v>3006</v>
      </c>
      <c r="J1241" s="57" t="str">
        <f t="shared" si="155"/>
        <v>Lófelszerelés</v>
      </c>
      <c r="K1241" s="57" t="s">
        <v>3007</v>
      </c>
      <c r="L1241" s="57" t="str">
        <f t="shared" si="156"/>
        <v>Nyereg és tartozékai</v>
      </c>
      <c r="M1241" s="57" t="s">
        <v>3008</v>
      </c>
      <c r="N1241" s="57" t="str">
        <f t="shared" si="157"/>
        <v>Heveder</v>
      </c>
      <c r="O1241" s="57" t="s">
        <v>3009</v>
      </c>
      <c r="P1241" s="57" t="str">
        <f t="shared" si="158"/>
        <v>Hasvédős heveder</v>
      </c>
      <c r="Q1241" s="57" t="s">
        <v>3012</v>
      </c>
      <c r="R1241" s="114" t="s">
        <v>3212</v>
      </c>
      <c r="S1241" s="45" t="s">
        <v>2566</v>
      </c>
      <c r="T1241" s="36">
        <v>1</v>
      </c>
      <c r="U1241" s="45">
        <v>299.89999999999998</v>
      </c>
      <c r="V1241" s="18" t="s">
        <v>2603</v>
      </c>
      <c r="W1241" s="60">
        <v>1</v>
      </c>
      <c r="X1241" s="45" t="str">
        <f>IFERROR(
    IF(ISNUMBER(MATCH(TRIM(CLEAN(SUBSTITUTE(SUBSTITUTE(Y1241, CHAR(13), ""), CHAR(10), " "))), sizeList!A:A, 0)),
        INDEX(sizeList!B:B, MATCH(TRIM(CLEAN(SUBSTITUTE(SUBSTITUTE(Y1241, CHAR(13), ""), CHAR(10), " "))), sizeList!A:A, 0)),
        IF(ISNUMBER(MATCH(Y1241, sizeList!A:A, 0)),
            INDEX(sizeList!B:B, MATCH(Y1241, sizeList!A:A, 0)),
            IF(ISNUMBER(MATCH(TRIM(CLEAN(SUBSTITUTE(SUBSTITUTE(Y1241, CHAR(13), ""), CHAR(10), " "))), sizeList!B:B, 0)),
                INDEX(sizeList!B:B, MATCH(TRIM(CLEAN(SUBSTITUTE(SUBSTITUTE(Y1241, CHAR(13), ""), CHAR(10), " "))), sizeList!B:B, 0)),
                IF(ISNUMBER(MATCH(Y1241, sizeList!B:B, 0)),
                    INDEX(sizeList!B:B, MATCH(Y1241, sizeList!B:B, 0)),
                    "")
            )
        )
    ),
    ""
)</f>
        <v>125 cm</v>
      </c>
      <c r="Y1241" s="45" t="s">
        <v>841</v>
      </c>
      <c r="Z1241" s="45" t="s">
        <v>2606</v>
      </c>
      <c r="AA1241" s="117" t="str">
        <f t="shared" si="159"/>
        <v>WHITE</v>
      </c>
      <c r="AB1241" s="107" t="str">
        <f>IF(AA1241="", "", IFERROR(VLOOKUP(AA1241, colorList!A:B,2,FALSE),""))</f>
        <v>fehér</v>
      </c>
      <c r="AC1241" s="107" t="str">
        <f>IF(Z1241="", "", IFERROR(VLOOKUP(Z1241, colorList!A:B,2,FALSE),""))</f>
        <v>fehér</v>
      </c>
    </row>
    <row r="1242" spans="1:29" s="107" customFormat="1" ht="60" customHeight="1" x14ac:dyDescent="0.25">
      <c r="A1242" s="57" t="s">
        <v>969</v>
      </c>
      <c r="B1242" s="107" t="str" cm="1">
        <f t="array" ref="B1242">ProcessN2(S1242,A1242,C1242)</f>
        <v>ZA2475_WH</v>
      </c>
      <c r="C1242" s="107" t="s">
        <v>1359</v>
      </c>
      <c r="D1242" s="57" t="str">
        <f t="shared" si="152"/>
        <v>Zandoná Candy Carbon Air heveder</v>
      </c>
      <c r="E1242" s="57" t="s">
        <v>2860</v>
      </c>
      <c r="F1242" s="60" t="str">
        <f t="shared" si="153"/>
        <v>CARBON AIR CANDY GIRTH</v>
      </c>
      <c r="G1242" s="57" t="s">
        <v>2985</v>
      </c>
      <c r="H1242" s="116" t="str">
        <f t="shared" si="154"/>
        <v>Zandonà</v>
      </c>
      <c r="I1242" s="45" t="s">
        <v>3006</v>
      </c>
      <c r="J1242" s="57" t="str">
        <f t="shared" si="155"/>
        <v>Lófelszerelés</v>
      </c>
      <c r="K1242" s="57" t="s">
        <v>3007</v>
      </c>
      <c r="L1242" s="57" t="str">
        <f t="shared" si="156"/>
        <v>Nyereg és tartozékai</v>
      </c>
      <c r="M1242" s="57" t="s">
        <v>3008</v>
      </c>
      <c r="N1242" s="57" t="str">
        <f t="shared" si="157"/>
        <v>Heveder</v>
      </c>
      <c r="O1242" s="57" t="s">
        <v>3009</v>
      </c>
      <c r="P1242" s="57" t="str">
        <f t="shared" si="158"/>
        <v>Hasvédős heveder</v>
      </c>
      <c r="Q1242" s="57" t="s">
        <v>3012</v>
      </c>
      <c r="R1242" s="60" t="s">
        <v>3212</v>
      </c>
      <c r="S1242" s="45" t="s">
        <v>2567</v>
      </c>
      <c r="T1242" s="36">
        <v>1</v>
      </c>
      <c r="U1242" s="45">
        <v>299.89999999999998</v>
      </c>
      <c r="V1242" s="18" t="s">
        <v>2603</v>
      </c>
      <c r="W1242" s="60">
        <v>1</v>
      </c>
      <c r="X1242" s="45" t="str">
        <f>IFERROR(
    IF(ISNUMBER(MATCH(TRIM(CLEAN(SUBSTITUTE(SUBSTITUTE(Y1242, CHAR(13), ""), CHAR(10), " "))), sizeList!A:A, 0)),
        INDEX(sizeList!B:B, MATCH(TRIM(CLEAN(SUBSTITUTE(SUBSTITUTE(Y1242, CHAR(13), ""), CHAR(10), " "))), sizeList!A:A, 0)),
        IF(ISNUMBER(MATCH(Y1242, sizeList!A:A, 0)),
            INDEX(sizeList!B:B, MATCH(Y1242, sizeList!A:A, 0)),
            IF(ISNUMBER(MATCH(TRIM(CLEAN(SUBSTITUTE(SUBSTITUTE(Y1242, CHAR(13), ""), CHAR(10), " "))), sizeList!B:B, 0)),
                INDEX(sizeList!B:B, MATCH(TRIM(CLEAN(SUBSTITUTE(SUBSTITUTE(Y1242, CHAR(13), ""), CHAR(10), " "))), sizeList!B:B, 0)),
                IF(ISNUMBER(MATCH(Y1242, sizeList!B:B, 0)),
                    INDEX(sizeList!B:B, MATCH(Y1242, sizeList!B:B, 0)),
                    "")
            )
        )
    ),
    ""
)</f>
        <v>130 cm</v>
      </c>
      <c r="Y1242" s="45" t="s">
        <v>842</v>
      </c>
      <c r="Z1242" s="45" t="s">
        <v>2606</v>
      </c>
      <c r="AA1242" s="117" t="str">
        <f t="shared" si="159"/>
        <v>WHITE</v>
      </c>
      <c r="AB1242" s="107" t="str">
        <f>IF(AA1242="", "", IFERROR(VLOOKUP(AA1242, colorList!A:B,2,FALSE),""))</f>
        <v>fehér</v>
      </c>
      <c r="AC1242" s="107" t="str">
        <f>IF(Z1242="", "", IFERROR(VLOOKUP(Z1242, colorList!A:B,2,FALSE),""))</f>
        <v>fehér</v>
      </c>
    </row>
    <row r="1243" spans="1:29" s="107" customFormat="1" ht="60" customHeight="1" x14ac:dyDescent="0.25">
      <c r="A1243" s="57" t="s">
        <v>969</v>
      </c>
      <c r="B1243" s="107" t="str" cm="1">
        <f t="array" ref="B1243">ProcessN2(S1243,A1243,C1243)</f>
        <v>ZA2475_WH</v>
      </c>
      <c r="C1243" s="107" t="s">
        <v>1360</v>
      </c>
      <c r="D1243" s="57" t="str">
        <f t="shared" si="152"/>
        <v>Zandoná Candy Carbon Air heveder</v>
      </c>
      <c r="E1243" s="57" t="s">
        <v>2860</v>
      </c>
      <c r="F1243" s="60" t="str">
        <f t="shared" si="153"/>
        <v>CARBON AIR CANDY GIRTH</v>
      </c>
      <c r="G1243" s="57" t="s">
        <v>2985</v>
      </c>
      <c r="H1243" s="116" t="str">
        <f t="shared" si="154"/>
        <v>Zandonà</v>
      </c>
      <c r="I1243" s="45" t="s">
        <v>3006</v>
      </c>
      <c r="J1243" s="57" t="str">
        <f t="shared" si="155"/>
        <v>Lófelszerelés</v>
      </c>
      <c r="K1243" s="57" t="s">
        <v>3007</v>
      </c>
      <c r="L1243" s="57" t="str">
        <f t="shared" si="156"/>
        <v>Nyereg és tartozékai</v>
      </c>
      <c r="M1243" s="57" t="s">
        <v>3008</v>
      </c>
      <c r="N1243" s="57" t="str">
        <f t="shared" si="157"/>
        <v>Heveder</v>
      </c>
      <c r="O1243" s="57" t="s">
        <v>3009</v>
      </c>
      <c r="P1243" s="57" t="str">
        <f t="shared" si="158"/>
        <v>Hasvédős heveder</v>
      </c>
      <c r="Q1243" s="57" t="s">
        <v>3012</v>
      </c>
      <c r="R1243" s="60" t="s">
        <v>3212</v>
      </c>
      <c r="S1243" s="45" t="s">
        <v>2568</v>
      </c>
      <c r="T1243" s="36">
        <v>1</v>
      </c>
      <c r="U1243" s="45">
        <v>299.89999999999998</v>
      </c>
      <c r="V1243" s="18" t="s">
        <v>2603</v>
      </c>
      <c r="W1243" s="60">
        <v>1</v>
      </c>
      <c r="X1243" s="45" t="str">
        <f>IFERROR(
    IF(ISNUMBER(MATCH(TRIM(CLEAN(SUBSTITUTE(SUBSTITUTE(Y1243, CHAR(13), ""), CHAR(10), " "))), sizeList!A:A, 0)),
        INDEX(sizeList!B:B, MATCH(TRIM(CLEAN(SUBSTITUTE(SUBSTITUTE(Y1243, CHAR(13), ""), CHAR(10), " "))), sizeList!A:A, 0)),
        IF(ISNUMBER(MATCH(Y1243, sizeList!A:A, 0)),
            INDEX(sizeList!B:B, MATCH(Y1243, sizeList!A:A, 0)),
            IF(ISNUMBER(MATCH(TRIM(CLEAN(SUBSTITUTE(SUBSTITUTE(Y1243, CHAR(13), ""), CHAR(10), " "))), sizeList!B:B, 0)),
                INDEX(sizeList!B:B, MATCH(TRIM(CLEAN(SUBSTITUTE(SUBSTITUTE(Y1243, CHAR(13), ""), CHAR(10), " "))), sizeList!B:B, 0)),
                IF(ISNUMBER(MATCH(Y1243, sizeList!B:B, 0)),
                    INDEX(sizeList!B:B, MATCH(Y1243, sizeList!B:B, 0)),
                    "")
            )
        )
    ),
    ""
)</f>
        <v>135 cm</v>
      </c>
      <c r="Y1243" s="45" t="s">
        <v>843</v>
      </c>
      <c r="Z1243" s="45" t="s">
        <v>2606</v>
      </c>
      <c r="AA1243" s="117" t="str">
        <f t="shared" si="159"/>
        <v>WHITE</v>
      </c>
      <c r="AB1243" s="107" t="str">
        <f>IF(AA1243="", "", IFERROR(VLOOKUP(AA1243, colorList!A:B,2,FALSE),""))</f>
        <v>fehér</v>
      </c>
      <c r="AC1243" s="107" t="str">
        <f>IF(Z1243="", "", IFERROR(VLOOKUP(Z1243, colorList!A:B,2,FALSE),""))</f>
        <v>fehér</v>
      </c>
    </row>
    <row r="1244" spans="1:29" s="107" customFormat="1" ht="60" customHeight="1" x14ac:dyDescent="0.25">
      <c r="A1244" s="57" t="s">
        <v>969</v>
      </c>
      <c r="B1244" s="107" t="str" cm="1">
        <f t="array" ref="B1244">ProcessN2(S1244,A1244,C1244)</f>
        <v>ZA2475_WH</v>
      </c>
      <c r="C1244" s="107" t="s">
        <v>1361</v>
      </c>
      <c r="D1244" s="57" t="str">
        <f t="shared" si="152"/>
        <v>Zandoná Candy Carbon Air heveder</v>
      </c>
      <c r="E1244" s="57" t="s">
        <v>2860</v>
      </c>
      <c r="F1244" s="60" t="str">
        <f t="shared" si="153"/>
        <v>CARBON AIR CANDY GIRTH</v>
      </c>
      <c r="G1244" s="57" t="s">
        <v>2985</v>
      </c>
      <c r="H1244" s="116" t="str">
        <f t="shared" si="154"/>
        <v>Zandonà</v>
      </c>
      <c r="I1244" s="45" t="s">
        <v>3006</v>
      </c>
      <c r="J1244" s="57" t="str">
        <f t="shared" si="155"/>
        <v>Lófelszerelés</v>
      </c>
      <c r="K1244" s="57" t="s">
        <v>3007</v>
      </c>
      <c r="L1244" s="57" t="str">
        <f t="shared" si="156"/>
        <v>Nyereg és tartozékai</v>
      </c>
      <c r="M1244" s="57" t="s">
        <v>3008</v>
      </c>
      <c r="N1244" s="57" t="str">
        <f t="shared" si="157"/>
        <v>Heveder</v>
      </c>
      <c r="O1244" s="57" t="s">
        <v>3009</v>
      </c>
      <c r="P1244" s="57" t="str">
        <f t="shared" si="158"/>
        <v>Hasvédős heveder</v>
      </c>
      <c r="Q1244" s="57" t="s">
        <v>3012</v>
      </c>
      <c r="R1244" s="114" t="s">
        <v>3212</v>
      </c>
      <c r="S1244" s="45" t="s">
        <v>2569</v>
      </c>
      <c r="T1244" s="36">
        <v>1</v>
      </c>
      <c r="U1244" s="45">
        <v>299.89999999999998</v>
      </c>
      <c r="V1244" s="18" t="s">
        <v>2603</v>
      </c>
      <c r="W1244" s="60">
        <v>1</v>
      </c>
      <c r="X1244" s="45" t="str">
        <f>IFERROR(
    IF(ISNUMBER(MATCH(TRIM(CLEAN(SUBSTITUTE(SUBSTITUTE(Y1244, CHAR(13), ""), CHAR(10), " "))), sizeList!A:A, 0)),
        INDEX(sizeList!B:B, MATCH(TRIM(CLEAN(SUBSTITUTE(SUBSTITUTE(Y1244, CHAR(13), ""), CHAR(10), " "))), sizeList!A:A, 0)),
        IF(ISNUMBER(MATCH(Y1244, sizeList!A:A, 0)),
            INDEX(sizeList!B:B, MATCH(Y1244, sizeList!A:A, 0)),
            IF(ISNUMBER(MATCH(TRIM(CLEAN(SUBSTITUTE(SUBSTITUTE(Y1244, CHAR(13), ""), CHAR(10), " "))), sizeList!B:B, 0)),
                INDEX(sizeList!B:B, MATCH(TRIM(CLEAN(SUBSTITUTE(SUBSTITUTE(Y1244, CHAR(13), ""), CHAR(10), " "))), sizeList!B:B, 0)),
                IF(ISNUMBER(MATCH(Y1244, sizeList!B:B, 0)),
                    INDEX(sizeList!B:B, MATCH(Y1244, sizeList!B:B, 0)),
                    "")
            )
        )
    ),
    ""
)</f>
        <v>140 cm</v>
      </c>
      <c r="Y1244" s="45" t="s">
        <v>844</v>
      </c>
      <c r="Z1244" s="45" t="s">
        <v>2606</v>
      </c>
      <c r="AA1244" s="117" t="str">
        <f t="shared" si="159"/>
        <v>WHITE</v>
      </c>
      <c r="AB1244" s="107" t="str">
        <f>IF(AA1244="", "", IFERROR(VLOOKUP(AA1244, colorList!A:B,2,FALSE),""))</f>
        <v>fehér</v>
      </c>
      <c r="AC1244" s="107" t="str">
        <f>IF(Z1244="", "", IFERROR(VLOOKUP(Z1244, colorList!A:B,2,FALSE),""))</f>
        <v>fehér</v>
      </c>
    </row>
    <row r="1245" spans="1:29" s="107" customFormat="1" ht="60" customHeight="1" x14ac:dyDescent="0.25">
      <c r="A1245" s="57" t="s">
        <v>969</v>
      </c>
      <c r="B1245" s="107" t="str" cm="1">
        <f t="array" ref="B1245">ProcessN2(S1245,A1245,C1245)</f>
        <v>ZA2475_WH</v>
      </c>
      <c r="C1245" s="107" t="s">
        <v>1362</v>
      </c>
      <c r="D1245" s="57" t="str">
        <f t="shared" si="152"/>
        <v>Zandoná Candy Carbon Air heveder</v>
      </c>
      <c r="E1245" s="57" t="s">
        <v>2860</v>
      </c>
      <c r="F1245" s="60" t="str">
        <f t="shared" si="153"/>
        <v>CARBON AIR CANDY GIRTH</v>
      </c>
      <c r="G1245" s="57" t="s">
        <v>2985</v>
      </c>
      <c r="H1245" s="116" t="str">
        <f t="shared" si="154"/>
        <v>Zandonà</v>
      </c>
      <c r="I1245" s="45" t="s">
        <v>3006</v>
      </c>
      <c r="J1245" s="57" t="str">
        <f t="shared" si="155"/>
        <v>Lófelszerelés</v>
      </c>
      <c r="K1245" s="57" t="s">
        <v>3007</v>
      </c>
      <c r="L1245" s="57" t="str">
        <f t="shared" si="156"/>
        <v>Nyereg és tartozékai</v>
      </c>
      <c r="M1245" s="57" t="s">
        <v>3008</v>
      </c>
      <c r="N1245" s="57" t="str">
        <f t="shared" si="157"/>
        <v>Heveder</v>
      </c>
      <c r="O1245" s="57" t="s">
        <v>3009</v>
      </c>
      <c r="P1245" s="57" t="str">
        <f t="shared" si="158"/>
        <v>Hasvédős heveder</v>
      </c>
      <c r="Q1245" s="57" t="s">
        <v>3012</v>
      </c>
      <c r="R1245" s="60" t="s">
        <v>3212</v>
      </c>
      <c r="S1245" s="45" t="s">
        <v>2570</v>
      </c>
      <c r="T1245" s="36">
        <v>1</v>
      </c>
      <c r="U1245" s="45">
        <v>299.89999999999998</v>
      </c>
      <c r="V1245" s="18" t="s">
        <v>2603</v>
      </c>
      <c r="W1245" s="60">
        <v>1</v>
      </c>
      <c r="X1245" s="45" t="str">
        <f>IFERROR(
    IF(ISNUMBER(MATCH(TRIM(CLEAN(SUBSTITUTE(SUBSTITUTE(Y1245, CHAR(13), ""), CHAR(10), " "))), sizeList!A:A, 0)),
        INDEX(sizeList!B:B, MATCH(TRIM(CLEAN(SUBSTITUTE(SUBSTITUTE(Y1245, CHAR(13), ""), CHAR(10), " "))), sizeList!A:A, 0)),
        IF(ISNUMBER(MATCH(Y1245, sizeList!A:A, 0)),
            INDEX(sizeList!B:B, MATCH(Y1245, sizeList!A:A, 0)),
            IF(ISNUMBER(MATCH(TRIM(CLEAN(SUBSTITUTE(SUBSTITUTE(Y1245, CHAR(13), ""), CHAR(10), " "))), sizeList!B:B, 0)),
                INDEX(sizeList!B:B, MATCH(TRIM(CLEAN(SUBSTITUTE(SUBSTITUTE(Y1245, CHAR(13), ""), CHAR(10), " "))), sizeList!B:B, 0)),
                IF(ISNUMBER(MATCH(Y1245, sizeList!B:B, 0)),
                    INDEX(sizeList!B:B, MATCH(Y1245, sizeList!B:B, 0)),
                    "")
            )
        )
    ),
    ""
)</f>
        <v>145 cm</v>
      </c>
      <c r="Y1245" s="45" t="s">
        <v>845</v>
      </c>
      <c r="Z1245" s="45" t="s">
        <v>2606</v>
      </c>
      <c r="AA1245" s="117" t="str">
        <f t="shared" si="159"/>
        <v>WHITE</v>
      </c>
      <c r="AB1245" s="107" t="str">
        <f>IF(AA1245="", "", IFERROR(VLOOKUP(AA1245, colorList!A:B,2,FALSE),""))</f>
        <v>fehér</v>
      </c>
      <c r="AC1245" s="107" t="str">
        <f>IF(Z1245="", "", IFERROR(VLOOKUP(Z1245, colorList!A:B,2,FALSE),""))</f>
        <v>fehér</v>
      </c>
    </row>
    <row r="1246" spans="1:29" s="107" customFormat="1" ht="60" customHeight="1" x14ac:dyDescent="0.25">
      <c r="A1246" s="57" t="s">
        <v>969</v>
      </c>
      <c r="B1246" s="107" t="str" cm="1">
        <f t="array" ref="B1246">ProcessN2(S1246,A1246,C1246)</f>
        <v>ZA2475_WH</v>
      </c>
      <c r="C1246" s="107" t="s">
        <v>1363</v>
      </c>
      <c r="D1246" s="57" t="str">
        <f t="shared" si="152"/>
        <v>Zandoná Candy Carbon Air heveder</v>
      </c>
      <c r="E1246" s="57" t="s">
        <v>2860</v>
      </c>
      <c r="F1246" s="109" t="str">
        <f t="shared" si="153"/>
        <v>CARBON AIR CANDY GIRTH</v>
      </c>
      <c r="G1246" s="57" t="s">
        <v>2985</v>
      </c>
      <c r="H1246" s="119" t="str">
        <f t="shared" si="154"/>
        <v>Zandonà</v>
      </c>
      <c r="I1246" s="45" t="s">
        <v>3006</v>
      </c>
      <c r="J1246" s="57" t="str">
        <f t="shared" si="155"/>
        <v>Lófelszerelés</v>
      </c>
      <c r="K1246" s="57" t="s">
        <v>3007</v>
      </c>
      <c r="L1246" s="57" t="str">
        <f t="shared" si="156"/>
        <v>Nyereg és tartozékai</v>
      </c>
      <c r="M1246" s="57" t="s">
        <v>3008</v>
      </c>
      <c r="N1246" s="57" t="str">
        <f t="shared" si="157"/>
        <v>Heveder</v>
      </c>
      <c r="O1246" s="57" t="s">
        <v>3009</v>
      </c>
      <c r="P1246" s="57" t="str">
        <f t="shared" si="158"/>
        <v>Hasvédős heveder</v>
      </c>
      <c r="Q1246" s="57" t="s">
        <v>3012</v>
      </c>
      <c r="R1246" s="60" t="s">
        <v>3212</v>
      </c>
      <c r="S1246" s="45" t="s">
        <v>2571</v>
      </c>
      <c r="T1246" s="36">
        <v>1</v>
      </c>
      <c r="U1246" s="45">
        <v>299.89999999999998</v>
      </c>
      <c r="V1246" s="18" t="s">
        <v>2603</v>
      </c>
      <c r="W1246" s="60">
        <v>1</v>
      </c>
      <c r="X1246" s="45" t="str">
        <f>IFERROR(
    IF(ISNUMBER(MATCH(TRIM(CLEAN(SUBSTITUTE(SUBSTITUTE(Y1246, CHAR(13), ""), CHAR(10), " "))), sizeList!A:A, 0)),
        INDEX(sizeList!B:B, MATCH(TRIM(CLEAN(SUBSTITUTE(SUBSTITUTE(Y1246, CHAR(13), ""), CHAR(10), " "))), sizeList!A:A, 0)),
        IF(ISNUMBER(MATCH(Y1246, sizeList!A:A, 0)),
            INDEX(sizeList!B:B, MATCH(Y1246, sizeList!A:A, 0)),
            IF(ISNUMBER(MATCH(TRIM(CLEAN(SUBSTITUTE(SUBSTITUTE(Y1246, CHAR(13), ""), CHAR(10), " "))), sizeList!B:B, 0)),
                INDEX(sizeList!B:B, MATCH(TRIM(CLEAN(SUBSTITUTE(SUBSTITUTE(Y1246, CHAR(13), ""), CHAR(10), " "))), sizeList!B:B, 0)),
                IF(ISNUMBER(MATCH(Y1246, sizeList!B:B, 0)),
                    INDEX(sizeList!B:B, MATCH(Y1246, sizeList!B:B, 0)),
                    "")
            )
        )
    ),
    ""
)</f>
        <v>150 cm</v>
      </c>
      <c r="Y1246" s="45" t="s">
        <v>846</v>
      </c>
      <c r="Z1246" s="45" t="s">
        <v>2606</v>
      </c>
      <c r="AA1246" s="121" t="str">
        <f t="shared" si="159"/>
        <v>WHITE</v>
      </c>
      <c r="AB1246" s="107" t="str">
        <f>IF(AA1246="", "", IFERROR(VLOOKUP(AA1246, colorList!A:B,2,FALSE),""))</f>
        <v>fehér</v>
      </c>
      <c r="AC1246" s="107" t="str">
        <f>IF(Z1246="", "", IFERROR(VLOOKUP(Z1246, colorList!A:B,2,FALSE),""))</f>
        <v>fehér</v>
      </c>
    </row>
    <row r="1320" spans="1:38" s="62" customFormat="1" ht="60" customHeight="1" x14ac:dyDescent="0.25">
      <c r="A1320" s="7"/>
      <c r="B1320" s="7"/>
      <c r="C1320" s="7"/>
      <c r="E1320" s="7"/>
      <c r="F1320" s="7"/>
      <c r="G1320" s="7"/>
      <c r="H1320" s="7"/>
      <c r="I1320" s="7"/>
      <c r="K1320" s="7"/>
      <c r="L1320" s="7"/>
      <c r="M1320" s="7"/>
      <c r="N1320" s="7"/>
      <c r="P1320" s="7"/>
      <c r="S1320" s="7"/>
      <c r="T1320" s="7"/>
      <c r="U1320" s="7"/>
      <c r="V1320" s="7"/>
      <c r="W1320" s="7"/>
      <c r="Y1320" s="7"/>
      <c r="Z1320" s="7"/>
      <c r="AA1320" s="7"/>
      <c r="AB1320" s="7"/>
      <c r="AC1320" s="7"/>
      <c r="AE1320" s="7"/>
      <c r="AF1320" s="7"/>
      <c r="AG1320" s="7"/>
      <c r="AH1320" s="7"/>
      <c r="AI1320" s="7"/>
      <c r="AJ1320" s="7"/>
      <c r="AK1320" s="7"/>
      <c r="AL1320" s="7"/>
    </row>
    <row r="1321" spans="1:38" s="115" customFormat="1" ht="60" customHeight="1" x14ac:dyDescent="0.25">
      <c r="A1321" s="7"/>
      <c r="B1321" s="7"/>
      <c r="C1321" s="7"/>
      <c r="E1321" s="7"/>
      <c r="F1321" s="7"/>
      <c r="G1321" s="7"/>
      <c r="H1321" s="7"/>
      <c r="I1321" s="7"/>
      <c r="K1321" s="7"/>
      <c r="L1321" s="7"/>
      <c r="M1321" s="7"/>
      <c r="N1321" s="7"/>
      <c r="P1321" s="7"/>
      <c r="S1321" s="7"/>
      <c r="T1321" s="7"/>
      <c r="U1321" s="7"/>
      <c r="V1321" s="7"/>
      <c r="W1321" s="7"/>
      <c r="Y1321" s="7"/>
      <c r="Z1321" s="7"/>
      <c r="AA1321" s="7"/>
      <c r="AB1321" s="7"/>
      <c r="AC1321" s="7"/>
      <c r="AE1321" s="7"/>
      <c r="AF1321" s="7"/>
      <c r="AG1321" s="7"/>
      <c r="AH1321" s="7"/>
      <c r="AI1321" s="7"/>
      <c r="AJ1321" s="7"/>
      <c r="AK1321" s="7"/>
      <c r="AL1321" s="7"/>
    </row>
    <row r="1351" spans="1:38" s="62" customFormat="1" ht="60" customHeight="1" x14ac:dyDescent="0.25">
      <c r="A1351" s="7"/>
      <c r="B1351" s="7"/>
      <c r="C1351" s="7"/>
      <c r="E1351" s="7"/>
      <c r="F1351" s="7"/>
      <c r="G1351" s="7"/>
      <c r="H1351" s="7"/>
      <c r="I1351" s="7"/>
      <c r="K1351" s="7"/>
      <c r="L1351" s="7"/>
      <c r="M1351" s="7"/>
      <c r="N1351" s="7"/>
      <c r="P1351" s="7"/>
      <c r="S1351" s="7"/>
      <c r="T1351" s="7"/>
      <c r="U1351" s="7"/>
      <c r="V1351" s="7"/>
      <c r="W1351" s="7"/>
      <c r="Y1351" s="7"/>
      <c r="Z1351" s="7"/>
      <c r="AA1351" s="7"/>
      <c r="AB1351" s="7"/>
      <c r="AC1351" s="7"/>
      <c r="AE1351" s="7"/>
      <c r="AF1351" s="7"/>
      <c r="AG1351" s="7"/>
      <c r="AH1351" s="7"/>
      <c r="AI1351" s="7"/>
      <c r="AJ1351" s="7"/>
      <c r="AK1351" s="7"/>
      <c r="AL1351" s="7"/>
    </row>
    <row r="1352" spans="1:38" s="62" customFormat="1" ht="60" customHeight="1" x14ac:dyDescent="0.25">
      <c r="A1352" s="7"/>
      <c r="B1352" s="7"/>
      <c r="C1352" s="7"/>
      <c r="E1352" s="7"/>
      <c r="F1352" s="7"/>
      <c r="G1352" s="7"/>
      <c r="H1352" s="7"/>
      <c r="I1352" s="7"/>
      <c r="K1352" s="7"/>
      <c r="L1352" s="7"/>
      <c r="M1352" s="7"/>
      <c r="N1352" s="7"/>
      <c r="P1352" s="7"/>
      <c r="S1352" s="7"/>
      <c r="T1352" s="7"/>
      <c r="U1352" s="7"/>
      <c r="V1352" s="7"/>
      <c r="W1352" s="7"/>
      <c r="Y1352" s="7"/>
      <c r="Z1352" s="7"/>
      <c r="AA1352" s="7"/>
      <c r="AB1352" s="7"/>
      <c r="AC1352" s="7"/>
      <c r="AE1352" s="7"/>
      <c r="AF1352" s="7"/>
      <c r="AG1352" s="7"/>
      <c r="AH1352" s="7"/>
      <c r="AI1352" s="7"/>
      <c r="AJ1352" s="7"/>
      <c r="AK1352" s="7"/>
      <c r="AL1352" s="7"/>
    </row>
    <row r="1359" spans="1:38" s="62" customFormat="1" ht="60" customHeight="1" x14ac:dyDescent="0.25">
      <c r="A1359" s="7"/>
      <c r="B1359" s="7"/>
      <c r="C1359" s="7"/>
      <c r="E1359" s="7"/>
      <c r="F1359" s="7"/>
      <c r="G1359" s="7"/>
      <c r="H1359" s="7"/>
      <c r="I1359" s="7"/>
      <c r="K1359" s="7"/>
      <c r="L1359" s="7"/>
      <c r="M1359" s="7"/>
      <c r="N1359" s="7"/>
      <c r="P1359" s="7"/>
      <c r="S1359" s="7"/>
      <c r="T1359" s="7"/>
      <c r="U1359" s="7"/>
      <c r="V1359" s="7"/>
      <c r="W1359" s="7"/>
      <c r="Y1359" s="7"/>
      <c r="Z1359" s="7"/>
      <c r="AA1359" s="7"/>
      <c r="AB1359" s="7"/>
      <c r="AC1359" s="7"/>
      <c r="AE1359" s="7"/>
      <c r="AF1359" s="7"/>
      <c r="AG1359" s="7"/>
      <c r="AH1359" s="7"/>
      <c r="AI1359" s="7"/>
      <c r="AJ1359" s="7"/>
      <c r="AK1359" s="7"/>
      <c r="AL1359" s="7"/>
    </row>
    <row r="1371" spans="1:38" s="62" customFormat="1" ht="60" customHeight="1" x14ac:dyDescent="0.25">
      <c r="A1371" s="7"/>
      <c r="B1371" s="7"/>
      <c r="C1371" s="7"/>
      <c r="E1371" s="7"/>
      <c r="F1371" s="7"/>
      <c r="G1371" s="7"/>
      <c r="H1371" s="7"/>
      <c r="I1371" s="7"/>
      <c r="K1371" s="7"/>
      <c r="L1371" s="7"/>
      <c r="M1371" s="7"/>
      <c r="N1371" s="7"/>
      <c r="P1371" s="7"/>
      <c r="S1371" s="7"/>
      <c r="T1371" s="7"/>
      <c r="U1371" s="7"/>
      <c r="V1371" s="7"/>
      <c r="W1371" s="7"/>
      <c r="Y1371" s="7"/>
      <c r="Z1371" s="7"/>
      <c r="AA1371" s="7"/>
      <c r="AB1371" s="7"/>
      <c r="AC1371" s="7"/>
      <c r="AE1371" s="7"/>
      <c r="AF1371" s="7"/>
      <c r="AG1371" s="7"/>
      <c r="AH1371" s="7"/>
      <c r="AI1371" s="7"/>
      <c r="AJ1371" s="7"/>
      <c r="AK1371" s="7"/>
      <c r="AL1371" s="7"/>
    </row>
    <row r="1372" spans="1:38" s="62" customFormat="1" ht="60" customHeight="1" x14ac:dyDescent="0.25">
      <c r="A1372" s="7"/>
      <c r="B1372" s="7"/>
      <c r="C1372" s="7"/>
      <c r="E1372" s="7"/>
      <c r="F1372" s="7"/>
      <c r="G1372" s="7"/>
      <c r="H1372" s="7"/>
      <c r="I1372" s="7"/>
      <c r="K1372" s="7"/>
      <c r="L1372" s="7"/>
      <c r="M1372" s="7"/>
      <c r="N1372" s="7"/>
      <c r="P1372" s="7"/>
      <c r="S1372" s="7"/>
      <c r="T1372" s="7"/>
      <c r="U1372" s="7"/>
      <c r="V1372" s="7"/>
      <c r="W1372" s="7"/>
      <c r="Y1372" s="7"/>
      <c r="Z1372" s="7"/>
      <c r="AA1372" s="7"/>
      <c r="AB1372" s="7"/>
      <c r="AC1372" s="7"/>
      <c r="AE1372" s="7"/>
      <c r="AF1372" s="7"/>
      <c r="AG1372" s="7"/>
      <c r="AH1372" s="7"/>
      <c r="AI1372" s="7"/>
      <c r="AJ1372" s="7"/>
      <c r="AK1372" s="7"/>
      <c r="AL1372" s="7"/>
    </row>
    <row r="1374" spans="1:38" s="62" customFormat="1" ht="60" customHeight="1" x14ac:dyDescent="0.25">
      <c r="A1374" s="7"/>
      <c r="B1374" s="7"/>
      <c r="C1374" s="7"/>
      <c r="E1374" s="7"/>
      <c r="F1374" s="7"/>
      <c r="G1374" s="7"/>
      <c r="H1374" s="7"/>
      <c r="I1374" s="7"/>
      <c r="K1374" s="7"/>
      <c r="L1374" s="7"/>
      <c r="M1374" s="7"/>
      <c r="N1374" s="7"/>
      <c r="P1374" s="7"/>
      <c r="S1374" s="7"/>
      <c r="T1374" s="7"/>
      <c r="U1374" s="7"/>
      <c r="V1374" s="7"/>
      <c r="W1374" s="7"/>
      <c r="Y1374" s="7"/>
      <c r="Z1374" s="7"/>
      <c r="AA1374" s="7"/>
      <c r="AB1374" s="7"/>
      <c r="AC1374" s="7"/>
      <c r="AE1374" s="7"/>
      <c r="AF1374" s="7"/>
      <c r="AG1374" s="7"/>
      <c r="AH1374" s="7"/>
      <c r="AI1374" s="7"/>
      <c r="AJ1374" s="7"/>
      <c r="AK1374" s="7"/>
      <c r="AL1374" s="7"/>
    </row>
    <row r="2702" spans="1:38" s="62" customFormat="1" ht="60" customHeight="1" x14ac:dyDescent="0.25">
      <c r="A2702" s="7"/>
      <c r="B2702" s="7"/>
      <c r="C2702" s="7"/>
      <c r="E2702" s="7"/>
      <c r="F2702" s="7"/>
      <c r="G2702" s="7"/>
      <c r="H2702" s="7"/>
      <c r="I2702" s="7"/>
      <c r="K2702" s="7"/>
      <c r="L2702" s="7"/>
      <c r="M2702" s="7"/>
      <c r="N2702" s="7"/>
      <c r="P2702" s="7"/>
      <c r="S2702" s="7"/>
      <c r="T2702" s="7"/>
      <c r="U2702" s="7"/>
      <c r="V2702" s="7"/>
      <c r="W2702" s="7"/>
      <c r="Y2702" s="7"/>
      <c r="Z2702" s="7"/>
      <c r="AA2702" s="7"/>
      <c r="AB2702" s="7"/>
      <c r="AC2702" s="7"/>
      <c r="AE2702" s="7"/>
      <c r="AF2702" s="7"/>
      <c r="AG2702" s="7"/>
      <c r="AH2702" s="7"/>
      <c r="AI2702" s="7"/>
      <c r="AJ2702" s="7"/>
      <c r="AK2702" s="7"/>
      <c r="AL2702" s="7"/>
    </row>
    <row r="2721" spans="1:38" s="62" customFormat="1" ht="60" customHeight="1" x14ac:dyDescent="0.25">
      <c r="A2721" s="7"/>
      <c r="B2721" s="7"/>
      <c r="C2721" s="7"/>
      <c r="E2721" s="7"/>
      <c r="F2721" s="7"/>
      <c r="G2721" s="7"/>
      <c r="H2721" s="7"/>
      <c r="I2721" s="7"/>
      <c r="K2721" s="7"/>
      <c r="L2721" s="7"/>
      <c r="M2721" s="7"/>
      <c r="N2721" s="7"/>
      <c r="P2721" s="7"/>
      <c r="S2721" s="7"/>
      <c r="T2721" s="7"/>
      <c r="U2721" s="7"/>
      <c r="V2721" s="7"/>
      <c r="W2721" s="7"/>
      <c r="Y2721" s="7"/>
      <c r="Z2721" s="7"/>
      <c r="AA2721" s="7"/>
      <c r="AB2721" s="7"/>
      <c r="AC2721" s="7"/>
      <c r="AE2721" s="7"/>
      <c r="AF2721" s="7"/>
      <c r="AG2721" s="7"/>
      <c r="AH2721" s="7"/>
      <c r="AI2721" s="7"/>
      <c r="AJ2721" s="7"/>
      <c r="AK2721" s="7"/>
      <c r="AL2721" s="7"/>
    </row>
    <row r="2722" spans="1:38" s="62" customFormat="1" ht="60" customHeight="1" x14ac:dyDescent="0.25">
      <c r="A2722" s="7"/>
      <c r="B2722" s="7"/>
      <c r="C2722" s="7"/>
      <c r="E2722" s="7"/>
      <c r="F2722" s="7"/>
      <c r="G2722" s="7"/>
      <c r="H2722" s="7"/>
      <c r="I2722" s="7"/>
      <c r="K2722" s="7"/>
      <c r="L2722" s="7"/>
      <c r="M2722" s="7"/>
      <c r="N2722" s="7"/>
      <c r="P2722" s="7"/>
      <c r="S2722" s="7"/>
      <c r="T2722" s="7"/>
      <c r="U2722" s="7"/>
      <c r="V2722" s="7"/>
      <c r="W2722" s="7"/>
      <c r="Y2722" s="7"/>
      <c r="Z2722" s="7"/>
      <c r="AA2722" s="7"/>
      <c r="AB2722" s="7"/>
      <c r="AC2722" s="7"/>
      <c r="AE2722" s="7"/>
      <c r="AF2722" s="7"/>
      <c r="AG2722" s="7"/>
      <c r="AH2722" s="7"/>
      <c r="AI2722" s="7"/>
      <c r="AJ2722" s="7"/>
      <c r="AK2722" s="7"/>
      <c r="AL2722" s="7"/>
    </row>
    <row r="4052" spans="1:38" s="62" customFormat="1" ht="60" customHeight="1" x14ac:dyDescent="0.25">
      <c r="A4052" s="7"/>
      <c r="B4052" s="7"/>
      <c r="C4052" s="7"/>
      <c r="E4052" s="7"/>
      <c r="F4052" s="7"/>
      <c r="G4052" s="7"/>
      <c r="H4052" s="7"/>
      <c r="I4052" s="7"/>
      <c r="K4052" s="7"/>
      <c r="L4052" s="7"/>
      <c r="M4052" s="7"/>
      <c r="N4052" s="7"/>
      <c r="P4052" s="7"/>
      <c r="S4052" s="7"/>
      <c r="T4052" s="7"/>
      <c r="U4052" s="7"/>
      <c r="V4052" s="7"/>
      <c r="W4052" s="7"/>
      <c r="Y4052" s="7"/>
      <c r="Z4052" s="7"/>
      <c r="AA4052" s="7"/>
      <c r="AB4052" s="7"/>
      <c r="AC4052" s="7"/>
      <c r="AE4052" s="7"/>
      <c r="AF4052" s="7"/>
      <c r="AG4052" s="7"/>
      <c r="AH4052" s="7"/>
      <c r="AI4052" s="7"/>
      <c r="AJ4052" s="7"/>
      <c r="AK4052" s="7"/>
      <c r="AL4052" s="7"/>
    </row>
    <row r="4287" spans="1:38" s="62" customFormat="1" ht="60" customHeight="1" x14ac:dyDescent="0.25">
      <c r="A4287" s="7"/>
      <c r="B4287" s="7"/>
      <c r="C4287" s="7"/>
      <c r="E4287" s="7"/>
      <c r="F4287" s="7"/>
      <c r="G4287" s="7"/>
      <c r="H4287" s="7"/>
      <c r="I4287" s="7"/>
      <c r="K4287" s="7"/>
      <c r="L4287" s="7"/>
      <c r="M4287" s="7"/>
      <c r="N4287" s="7"/>
      <c r="P4287" s="7"/>
      <c r="S4287" s="7"/>
      <c r="T4287" s="7"/>
      <c r="U4287" s="7"/>
      <c r="V4287" s="7"/>
      <c r="W4287" s="7"/>
      <c r="Y4287" s="7"/>
      <c r="Z4287" s="7"/>
      <c r="AA4287" s="7"/>
      <c r="AB4287" s="7"/>
      <c r="AC4287" s="7"/>
      <c r="AE4287" s="7"/>
      <c r="AF4287" s="7"/>
      <c r="AG4287" s="7"/>
      <c r="AH4287" s="7"/>
      <c r="AI4287" s="7"/>
      <c r="AJ4287" s="7"/>
      <c r="AK4287" s="7"/>
      <c r="AL4287" s="7"/>
    </row>
    <row r="4288" spans="1:38" s="62" customFormat="1" ht="60" customHeight="1" x14ac:dyDescent="0.25">
      <c r="A4288" s="7"/>
      <c r="B4288" s="7"/>
      <c r="C4288" s="7"/>
      <c r="E4288" s="7"/>
      <c r="F4288" s="7"/>
      <c r="G4288" s="7"/>
      <c r="H4288" s="7"/>
      <c r="I4288" s="7"/>
      <c r="K4288" s="7"/>
      <c r="L4288" s="7"/>
      <c r="M4288" s="7"/>
      <c r="N4288" s="7"/>
      <c r="P4288" s="7"/>
      <c r="S4288" s="7"/>
      <c r="T4288" s="7"/>
      <c r="U4288" s="7"/>
      <c r="V4288" s="7"/>
      <c r="W4288" s="7"/>
      <c r="Y4288" s="7"/>
      <c r="Z4288" s="7"/>
      <c r="AA4288" s="7"/>
      <c r="AB4288" s="7"/>
      <c r="AC4288" s="7"/>
      <c r="AE4288" s="7"/>
      <c r="AF4288" s="7"/>
      <c r="AG4288" s="7"/>
      <c r="AH4288" s="7"/>
      <c r="AI4288" s="7"/>
      <c r="AJ4288" s="7"/>
      <c r="AK4288" s="7"/>
      <c r="AL4288" s="7"/>
    </row>
    <row r="4289" spans="1:38" s="62" customFormat="1" ht="60" customHeight="1" x14ac:dyDescent="0.25">
      <c r="A4289" s="7"/>
      <c r="B4289" s="7"/>
      <c r="C4289" s="7"/>
      <c r="E4289" s="7"/>
      <c r="F4289" s="7"/>
      <c r="G4289" s="7"/>
      <c r="H4289" s="7"/>
      <c r="I4289" s="7"/>
      <c r="K4289" s="7"/>
      <c r="L4289" s="7"/>
      <c r="M4289" s="7"/>
      <c r="N4289" s="7"/>
      <c r="P4289" s="7"/>
      <c r="S4289" s="7"/>
      <c r="T4289" s="7"/>
      <c r="U4289" s="7"/>
      <c r="V4289" s="7"/>
      <c r="W4289" s="7"/>
      <c r="Y4289" s="7"/>
      <c r="Z4289" s="7"/>
      <c r="AA4289" s="7"/>
      <c r="AB4289" s="7"/>
      <c r="AC4289" s="7"/>
      <c r="AE4289" s="7"/>
      <c r="AF4289" s="7"/>
      <c r="AG4289" s="7"/>
      <c r="AH4289" s="7"/>
      <c r="AI4289" s="7"/>
      <c r="AJ4289" s="7"/>
      <c r="AK4289" s="7"/>
      <c r="AL4289" s="7"/>
    </row>
  </sheetData>
  <phoneticPr fontId="6" type="noConversion"/>
  <conditionalFormatting sqref="A2:A1246">
    <cfRule type="expression" dxfId="35" priority="32">
      <formula>ISNA(#REF!)</formula>
    </cfRule>
  </conditionalFormatting>
  <conditionalFormatting sqref="D2:E1246">
    <cfRule type="expression" dxfId="34" priority="31">
      <formula>ISNA(#REF!)</formula>
    </cfRule>
  </conditionalFormatting>
  <conditionalFormatting sqref="E2:E1246">
    <cfRule type="expression" dxfId="33" priority="11">
      <formula>ISNA(#REF!)</formula>
    </cfRule>
  </conditionalFormatting>
  <conditionalFormatting sqref="F2:F1219">
    <cfRule type="expression" dxfId="32" priority="6">
      <formula>ISNA(#REF!)</formula>
    </cfRule>
  </conditionalFormatting>
  <conditionalFormatting sqref="G2:G1246">
    <cfRule type="expression" dxfId="31" priority="30">
      <formula>ISNA(#REF!)</formula>
    </cfRule>
  </conditionalFormatting>
  <conditionalFormatting sqref="I2:I1246">
    <cfRule type="expression" dxfId="30" priority="29">
      <formula>ISNA(#REF!)</formula>
    </cfRule>
  </conditionalFormatting>
  <conditionalFormatting sqref="J2:L1246 U2:Y1246">
    <cfRule type="expression" dxfId="29" priority="28">
      <formula>ISNA(#REF!)</formula>
    </cfRule>
  </conditionalFormatting>
  <conditionalFormatting sqref="K2:L1246">
    <cfRule type="expression" dxfId="28" priority="10">
      <formula>ISNA(#REF!)</formula>
    </cfRule>
  </conditionalFormatting>
  <conditionalFormatting sqref="L2:L1246">
    <cfRule type="expression" dxfId="27" priority="27">
      <formula>ISNA(#REF!)</formula>
    </cfRule>
  </conditionalFormatting>
  <conditionalFormatting sqref="M2:N1246">
    <cfRule type="expression" dxfId="26" priority="9">
      <formula>ISNA(#REF!)</formula>
    </cfRule>
  </conditionalFormatting>
  <conditionalFormatting sqref="N2:N1246">
    <cfRule type="expression" dxfId="25" priority="12">
      <formula>ISNA(#REF!)</formula>
    </cfRule>
  </conditionalFormatting>
  <conditionalFormatting sqref="O2:P1246">
    <cfRule type="expression" dxfId="24" priority="8">
      <formula>ISNA(#REF!)</formula>
    </cfRule>
  </conditionalFormatting>
  <conditionalFormatting sqref="P2:P1246">
    <cfRule type="expression" dxfId="23" priority="25">
      <formula>ISNA(#REF!)</formula>
    </cfRule>
  </conditionalFormatting>
  <conditionalFormatting sqref="Q2:Q1246">
    <cfRule type="expression" dxfId="22" priority="7">
      <formula>ISNA(#REF!)</formula>
    </cfRule>
  </conditionalFormatting>
  <conditionalFormatting sqref="R2:R1246">
    <cfRule type="expression" dxfId="21" priority="24">
      <formula>ISNA(#REF!)</formula>
    </cfRule>
  </conditionalFormatting>
  <conditionalFormatting sqref="S2:T1246">
    <cfRule type="expression" dxfId="20" priority="23">
      <formula>ISNA(#REF!)</formula>
    </cfRule>
  </conditionalFormatting>
  <conditionalFormatting sqref="B115:B118">
    <cfRule type="expression" dxfId="4" priority="5">
      <formula>ISNA(#REF!)</formula>
    </cfRule>
  </conditionalFormatting>
  <conditionalFormatting sqref="B377:B378">
    <cfRule type="expression" dxfId="3" priority="4">
      <formula>ISNA(#REF!)</formula>
    </cfRule>
  </conditionalFormatting>
  <conditionalFormatting sqref="B790">
    <cfRule type="expression" dxfId="2" priority="3">
      <formula>ISNA(#REF!)</formula>
    </cfRule>
  </conditionalFormatting>
  <conditionalFormatting sqref="B795">
    <cfRule type="expression" dxfId="1" priority="2">
      <formula>ISNA(#REF!)</formula>
    </cfRule>
  </conditionalFormatting>
  <conditionalFormatting sqref="B1091">
    <cfRule type="expression" dxfId="0" priority="1">
      <formula>ISNA(#REF!)</formula>
    </cfRule>
  </conditionalFormatting>
  <hyperlinks>
    <hyperlink ref="D170" r:id="rId1" display="Acavallo díjlovas heveder Comfort Gel" xr:uid="{5967EF24-DADC-4479-AB25-E725A498E6C3}"/>
    <hyperlink ref="D15:D25" r:id="rId2" display="Acavallo díjlovas heveder Comfort Gel" xr:uid="{1A2FC94C-5019-4B34-85B7-9AEF0AA5A9DC}"/>
    <hyperlink ref="E170" r:id="rId3" display="Acavallo díjlovas heveder Comfort Gel" xr:uid="{99B23890-38A6-4A50-AF87-48A2931F58A5}"/>
    <hyperlink ref="E15:E25" r:id="rId4" display="Acavallo díjlovas heveder Comfort Gel" xr:uid="{BFBDBD09-692F-4A72-9CB4-7B6D33A1DE6C}"/>
  </hyperlinks>
  <pageMargins left="0.7" right="0.7" top="0.75" bottom="0.75" header="0.3" footer="0.3"/>
  <pageSetup paperSize="9" orientation="portrait"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5BBA-1D4F-4E0A-AFE5-9D75B09EB65D}">
  <sheetPr codeName="Sheet2"/>
  <dimension ref="A1:D30"/>
  <sheetViews>
    <sheetView workbookViewId="0">
      <selection activeCell="C23" sqref="C23"/>
    </sheetView>
  </sheetViews>
  <sheetFormatPr defaultRowHeight="15" x14ac:dyDescent="0.25"/>
  <cols>
    <col min="1" max="1" width="18.5703125" bestFit="1" customWidth="1"/>
    <col min="2" max="2" width="22.7109375" bestFit="1" customWidth="1"/>
    <col min="3" max="3" width="25.5703125" bestFit="1" customWidth="1"/>
    <col min="4" max="4" width="27.140625" bestFit="1" customWidth="1"/>
  </cols>
  <sheetData>
    <row r="1" spans="1:4" x14ac:dyDescent="0.25">
      <c r="A1" s="11" t="s">
        <v>4</v>
      </c>
      <c r="B1" s="11" t="s">
        <v>5</v>
      </c>
      <c r="C1" s="11" t="s">
        <v>6</v>
      </c>
      <c r="D1" s="11" t="s">
        <v>7</v>
      </c>
    </row>
    <row r="2" spans="1:4" x14ac:dyDescent="0.25">
      <c r="A2" s="12" t="s">
        <v>3007</v>
      </c>
      <c r="B2" s="12" t="s">
        <v>3008</v>
      </c>
      <c r="C2" s="12" t="s">
        <v>3009</v>
      </c>
      <c r="D2" s="12" t="s">
        <v>3010</v>
      </c>
    </row>
    <row r="3" spans="1:4" x14ac:dyDescent="0.25">
      <c r="A3" s="12" t="s">
        <v>3007</v>
      </c>
      <c r="B3" s="12" t="s">
        <v>3008</v>
      </c>
      <c r="C3" s="12" t="s">
        <v>3009</v>
      </c>
      <c r="D3" s="12" t="s">
        <v>3011</v>
      </c>
    </row>
    <row r="4" spans="1:4" x14ac:dyDescent="0.25">
      <c r="A4" s="12" t="s">
        <v>3007</v>
      </c>
      <c r="B4" s="12" t="s">
        <v>3008</v>
      </c>
      <c r="C4" s="12" t="s">
        <v>3009</v>
      </c>
      <c r="D4" s="12" t="s">
        <v>3012</v>
      </c>
    </row>
    <row r="5" spans="1:4" x14ac:dyDescent="0.25">
      <c r="A5" s="12" t="s">
        <v>3007</v>
      </c>
      <c r="B5" s="12" t="s">
        <v>3008</v>
      </c>
      <c r="C5" s="12" t="s">
        <v>3009</v>
      </c>
      <c r="D5" s="12" t="s">
        <v>3013</v>
      </c>
    </row>
    <row r="6" spans="1:4" x14ac:dyDescent="0.25">
      <c r="A6" s="12"/>
      <c r="B6" s="12"/>
      <c r="C6" s="12"/>
    </row>
    <row r="7" spans="1:4" x14ac:dyDescent="0.25">
      <c r="A7" s="12" t="s">
        <v>3007</v>
      </c>
      <c r="B7" s="12" t="s">
        <v>3008</v>
      </c>
      <c r="C7" s="12" t="s">
        <v>3017</v>
      </c>
      <c r="D7" s="12"/>
    </row>
    <row r="8" spans="1:4" x14ac:dyDescent="0.25">
      <c r="A8" s="12"/>
      <c r="B8" s="12"/>
      <c r="C8" s="12"/>
    </row>
    <row r="9" spans="1:4" x14ac:dyDescent="0.25">
      <c r="A9" s="12" t="s">
        <v>3007</v>
      </c>
      <c r="B9" s="12" t="s">
        <v>3008</v>
      </c>
      <c r="C9" s="12" t="s">
        <v>3018</v>
      </c>
      <c r="D9" s="12"/>
    </row>
    <row r="10" spans="1:4" x14ac:dyDescent="0.25">
      <c r="A10" s="12"/>
      <c r="B10" s="12"/>
      <c r="C10" s="12"/>
    </row>
    <row r="11" spans="1:4" x14ac:dyDescent="0.25">
      <c r="A11" s="12" t="s">
        <v>3007</v>
      </c>
      <c r="B11" s="12" t="s">
        <v>3008</v>
      </c>
      <c r="C11" s="12" t="s">
        <v>3019</v>
      </c>
      <c r="D11" s="12"/>
    </row>
    <row r="12" spans="1:4" x14ac:dyDescent="0.25">
      <c r="A12" s="12"/>
      <c r="B12" s="12"/>
      <c r="C12" s="12"/>
    </row>
    <row r="13" spans="1:4" x14ac:dyDescent="0.25">
      <c r="A13" s="12" t="s">
        <v>3007</v>
      </c>
      <c r="B13" s="12" t="s">
        <v>3014</v>
      </c>
      <c r="C13" s="12" t="s">
        <v>3244</v>
      </c>
      <c r="D13" s="12"/>
    </row>
    <row r="14" spans="1:4" x14ac:dyDescent="0.25">
      <c r="A14" s="12"/>
      <c r="B14" s="12"/>
      <c r="C14" s="12"/>
    </row>
    <row r="15" spans="1:4" x14ac:dyDescent="0.25">
      <c r="A15" s="12" t="s">
        <v>3007</v>
      </c>
      <c r="B15" s="12" t="s">
        <v>3014</v>
      </c>
      <c r="C15" s="12" t="s">
        <v>3016</v>
      </c>
      <c r="D15" s="12"/>
    </row>
    <row r="16" spans="1:4" x14ac:dyDescent="0.25">
      <c r="A16" s="12"/>
      <c r="B16" s="12"/>
      <c r="C16" s="12"/>
    </row>
    <row r="17" spans="1:4" x14ac:dyDescent="0.25">
      <c r="A17" s="12" t="s">
        <v>3007</v>
      </c>
      <c r="B17" s="12" t="s">
        <v>3014</v>
      </c>
      <c r="C17" s="12" t="s">
        <v>3245</v>
      </c>
      <c r="D17" s="12"/>
    </row>
    <row r="18" spans="1:4" x14ac:dyDescent="0.25">
      <c r="A18" s="12"/>
      <c r="B18" s="12"/>
      <c r="C18" s="12"/>
    </row>
    <row r="19" spans="1:4" x14ac:dyDescent="0.25">
      <c r="A19" s="12" t="s">
        <v>3007</v>
      </c>
      <c r="B19" s="12" t="s">
        <v>3014</v>
      </c>
      <c r="C19" s="12" t="s">
        <v>3247</v>
      </c>
      <c r="D19" s="12"/>
    </row>
    <row r="20" spans="1:4" x14ac:dyDescent="0.25">
      <c r="A20" s="12"/>
      <c r="B20" s="12"/>
      <c r="C20" s="12"/>
    </row>
    <row r="21" spans="1:4" x14ac:dyDescent="0.25">
      <c r="A21" s="12" t="s">
        <v>3007</v>
      </c>
      <c r="B21" s="12" t="s">
        <v>3020</v>
      </c>
      <c r="C21" s="12" t="s">
        <v>3021</v>
      </c>
      <c r="D21" s="12"/>
    </row>
    <row r="22" spans="1:4" x14ac:dyDescent="0.25">
      <c r="A22" s="12"/>
      <c r="B22" s="12"/>
      <c r="C22" s="12"/>
    </row>
    <row r="23" spans="1:4" x14ac:dyDescent="0.25">
      <c r="A23" s="12" t="s">
        <v>3007</v>
      </c>
      <c r="B23" s="12" t="s">
        <v>3020</v>
      </c>
      <c r="C23" s="12" t="s">
        <v>3022</v>
      </c>
      <c r="D23" s="12"/>
    </row>
    <row r="24" spans="1:4" x14ac:dyDescent="0.25">
      <c r="A24" s="12"/>
      <c r="B24" s="12"/>
      <c r="C24" s="12"/>
    </row>
    <row r="25" spans="1:4" x14ac:dyDescent="0.25">
      <c r="A25" s="12" t="s">
        <v>3007</v>
      </c>
      <c r="B25" s="12" t="s">
        <v>3023</v>
      </c>
      <c r="C25" s="12" t="s">
        <v>3251</v>
      </c>
      <c r="D25" s="12"/>
    </row>
    <row r="26" spans="1:4" x14ac:dyDescent="0.25">
      <c r="A26" s="12"/>
      <c r="B26" s="12"/>
      <c r="C26" s="12"/>
    </row>
    <row r="27" spans="1:4" x14ac:dyDescent="0.25">
      <c r="A27" s="12" t="s">
        <v>3007</v>
      </c>
      <c r="B27" s="12" t="s">
        <v>3024</v>
      </c>
      <c r="C27" s="12" t="s">
        <v>3025</v>
      </c>
      <c r="D27" s="12"/>
    </row>
    <row r="28" spans="1:4" x14ac:dyDescent="0.25">
      <c r="A28" s="12"/>
      <c r="B28" s="12"/>
      <c r="C28" s="12"/>
    </row>
    <row r="29" spans="1:4" x14ac:dyDescent="0.25">
      <c r="A29" s="12" t="s">
        <v>3007</v>
      </c>
      <c r="B29" s="12" t="s">
        <v>3024</v>
      </c>
      <c r="C29" s="12" t="s">
        <v>3026</v>
      </c>
      <c r="D29" s="12"/>
    </row>
    <row r="30" spans="1:4" x14ac:dyDescent="0.25">
      <c r="A30" s="12"/>
      <c r="B30" s="12"/>
      <c r="C30"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13068-22DB-4A6B-BF67-2C7450B38880}">
  <sheetPr codeName="Sheet3"/>
  <dimension ref="A1:C80"/>
  <sheetViews>
    <sheetView topLeftCell="A52" workbookViewId="0">
      <selection activeCell="B69" sqref="B69"/>
    </sheetView>
  </sheetViews>
  <sheetFormatPr defaultRowHeight="15" x14ac:dyDescent="0.25"/>
  <cols>
    <col min="1" max="1" width="25.42578125" bestFit="1" customWidth="1"/>
    <col min="2" max="2" width="24.42578125" bestFit="1" customWidth="1"/>
    <col min="3" max="3" width="18.7109375" bestFit="1" customWidth="1"/>
  </cols>
  <sheetData>
    <row r="1" spans="1:3" x14ac:dyDescent="0.25">
      <c r="A1" s="11" t="s">
        <v>3747</v>
      </c>
      <c r="B1" s="11" t="s">
        <v>13</v>
      </c>
      <c r="C1" s="124" t="s">
        <v>18</v>
      </c>
    </row>
    <row r="2" spans="1:3" x14ac:dyDescent="0.25">
      <c r="A2" t="s">
        <v>3251</v>
      </c>
      <c r="C2" t="str">
        <f>IFERROR(
    IF(ISNUMBER(MATCH(B2, colorsJson!A:A, 0)),
        INDEX(colorsJson!C:C, MATCH(B2, colorsJson!A:A, 0)),
        IF(ISNUMBER(MATCH(B2, colorsJson!B:B, 0)),
            INDEX(colorsJson!C:C, MATCH(B2, colorsJson!B:B, 0)),
            ""
        )
    ),
    ""
)</f>
        <v/>
      </c>
    </row>
    <row r="3" spans="1:3" x14ac:dyDescent="0.25">
      <c r="A3" t="s">
        <v>2636</v>
      </c>
      <c r="B3" t="s">
        <v>3028</v>
      </c>
      <c r="C3" t="str">
        <f>IFERROR(
    IF(ISNUMBER(MATCH(B3, colorsJson!A:A, 0)),
        INDEX(colorsJson!C:C, MATCH(B3, colorsJson!A:A, 0)),
        IF(ISNUMBER(MATCH(B3, colorsJson!B:B, 0)),
            INDEX(colorsJson!C:C, MATCH(B3, colorsJson!B:B, 0)),
            ""
        )
    ),
    ""
)</f>
        <v>rgb(192, 192, 192)</v>
      </c>
    </row>
    <row r="4" spans="1:3" x14ac:dyDescent="0.25">
      <c r="A4" t="s">
        <v>2673</v>
      </c>
      <c r="B4" t="s">
        <v>3029</v>
      </c>
      <c r="C4" t="str">
        <f>IFERROR(
    IF(ISNUMBER(MATCH(B4, colorsJson!A:A, 0)),
        INDEX(colorsJson!C:C, MATCH(B4, colorsJson!A:A, 0)),
        IF(ISNUMBER(MATCH(B4, colorsJson!B:B, 0)),
            INDEX(colorsJson!C:C, MATCH(B4, colorsJson!B:B, 0)),
            ""
        )
    ),
    ""
)</f>
        <v>rgb(137, 207, 240)</v>
      </c>
    </row>
    <row r="5" spans="1:3" x14ac:dyDescent="0.25">
      <c r="A5" t="s">
        <v>2604</v>
      </c>
      <c r="B5" t="s">
        <v>107</v>
      </c>
      <c r="C5" t="str">
        <f>IFERROR(
    IF(ISNUMBER(MATCH(B5, colorsJson!A:A, 0)),
        INDEX(colorsJson!C:C, MATCH(B5, colorsJson!A:A, 0)),
        IF(ISNUMBER(MATCH(B5, colorsJson!B:B, 0)),
            INDEX(colorsJson!C:C, MATCH(B5, colorsJson!B:B, 0)),
            ""
        )
    ),
    ""
)</f>
        <v>RGB(0, 0, 0)</v>
      </c>
    </row>
    <row r="6" spans="1:3" x14ac:dyDescent="0.25">
      <c r="A6" t="s">
        <v>2617</v>
      </c>
      <c r="B6" t="s">
        <v>455</v>
      </c>
      <c r="C6" t="str">
        <f>IFERROR(
    IF(ISNUMBER(MATCH(B6, colorsJson!A:A, 0)),
        INDEX(colorsJson!C:C, MATCH(B6, colorsJson!A:A, 0)),
        IF(ISNUMBER(MATCH(B6, colorsJson!B:B, 0)),
            INDEX(colorsJson!C:C, MATCH(B6, colorsJson!B:B, 0)),
            ""
        )
    ),
    ""
)</f>
        <v>rgb(21, 21, 21)</v>
      </c>
    </row>
    <row r="7" spans="1:3" x14ac:dyDescent="0.25">
      <c r="A7" t="s">
        <v>3260</v>
      </c>
      <c r="B7" t="s">
        <v>429</v>
      </c>
      <c r="C7" t="str">
        <f>IFERROR(
    IF(ISNUMBER(MATCH(B7, colorsJson!A:A, 0)),
        INDEX(colorsJson!C:C, MATCH(B7, colorsJson!A:A, 0)),
        IF(ISNUMBER(MATCH(B7, colorsJson!B:B, 0)),
            INDEX(colorsJson!C:C, MATCH(B7, colorsJson!B:B, 0)),
            ""
        )
    ),
    ""
)</f>
        <v>rgba(85, 62, 41, 1)</v>
      </c>
    </row>
    <row r="8" spans="1:3" x14ac:dyDescent="0.25">
      <c r="A8" t="s">
        <v>2642</v>
      </c>
      <c r="B8" t="s">
        <v>3339</v>
      </c>
      <c r="C8" t="str">
        <f>IFERROR(
    IF(ISNUMBER(MATCH(B8, colorsJson!A:A, 0)),
        INDEX(colorsJson!C:C, MATCH(B8, colorsJson!A:A, 0)),
        IF(ISNUMBER(MATCH(B8, colorsJson!B:B, 0)),
            INDEX(colorsJson!C:C, MATCH(B8, colorsJson!B:B, 0)),
            ""
        )
    ),
    ""
)</f>
        <v>rgb(44,44,44)</v>
      </c>
    </row>
    <row r="9" spans="1:3" x14ac:dyDescent="0.25">
      <c r="A9" t="s">
        <v>2667</v>
      </c>
      <c r="B9" t="s">
        <v>3338</v>
      </c>
      <c r="C9" t="str">
        <f>IFERROR(
    IF(ISNUMBER(MATCH(B9, colorsJson!A:A, 0)),
        INDEX(colorsJson!C:C, MATCH(B9, colorsJson!A:A, 0)),
        IF(ISNUMBER(MATCH(B9, colorsJson!B:B, 0)),
            INDEX(colorsJson!C:C, MATCH(B9, colorsJson!B:B, 0)),
            ""
        )
    ),
    ""
)</f>
        <v>rgb(0, 0, 0)</v>
      </c>
    </row>
    <row r="10" spans="1:3" x14ac:dyDescent="0.25">
      <c r="A10" t="s">
        <v>2660</v>
      </c>
      <c r="B10" t="s">
        <v>459</v>
      </c>
      <c r="C10" t="str">
        <f>IFERROR(
    IF(ISNUMBER(MATCH(B10, colorsJson!A:A, 0)),
        INDEX(colorsJson!C:C, MATCH(B10, colorsJson!A:A, 0)),
        IF(ISNUMBER(MATCH(B10, colorsJson!B:B, 0)),
            INDEX(colorsJson!C:C, MATCH(B10, colorsJson!B:B, 0)),
            ""
        )
    ),
    ""
)</f>
        <v>rgb(21, 21, 21)</v>
      </c>
    </row>
    <row r="11" spans="1:3" x14ac:dyDescent="0.25">
      <c r="A11" t="s">
        <v>2618</v>
      </c>
      <c r="B11" t="s">
        <v>463</v>
      </c>
      <c r="C11" t="str">
        <f>IFERROR(
    IF(ISNUMBER(MATCH(B11, colorsJson!A:A, 0)),
        INDEX(colorsJson!C:C, MATCH(B11, colorsJson!A:A, 0)),
        IF(ISNUMBER(MATCH(B11, colorsJson!B:B, 0)),
            INDEX(colorsJson!C:C, MATCH(B11, colorsJson!B:B, 0)),
            ""
        )
    ),
    ""
)</f>
        <v>rgb(21, 21, 21)</v>
      </c>
    </row>
    <row r="12" spans="1:3" x14ac:dyDescent="0.25">
      <c r="A12" t="s">
        <v>2612</v>
      </c>
      <c r="B12" t="s">
        <v>112</v>
      </c>
      <c r="C12" t="str">
        <f>IFERROR(
    IF(ISNUMBER(MATCH(B12, colorsJson!A:A, 0)),
        INDEX(colorsJson!C:C, MATCH(B12, colorsJson!A:A, 0)),
        IF(ISNUMBER(MATCH(B12, colorsJson!B:B, 0)),
            INDEX(colorsJson!C:C, MATCH(B12, colorsJson!B:B, 0)),
            ""
        )
    ),
    ""
)</f>
        <v>RGB(0, 0, 255)</v>
      </c>
    </row>
    <row r="13" spans="1:3" x14ac:dyDescent="0.25">
      <c r="A13" t="s">
        <v>2637</v>
      </c>
      <c r="B13" t="s">
        <v>3033</v>
      </c>
      <c r="C13" t="str">
        <f>IFERROR(
    IF(ISNUMBER(MATCH(B13, colorsJson!A:A, 0)),
        INDEX(colorsJson!C:C, MATCH(B13, colorsJson!A:A, 0)),
        IF(ISNUMBER(MATCH(B13, colorsJson!B:B, 0)),
            INDEX(colorsJson!C:C, MATCH(B13, colorsJson!B:B, 0)),
            ""
        )
    ),
    ""
)</f>
        <v>rgb(205, 127, 50)</v>
      </c>
    </row>
    <row r="14" spans="1:3" x14ac:dyDescent="0.25">
      <c r="A14" t="s">
        <v>2609</v>
      </c>
      <c r="B14" t="s">
        <v>397</v>
      </c>
      <c r="C14" t="str">
        <f>IFERROR(
    IF(ISNUMBER(MATCH(B14, colorsJson!A:A, 0)),
        INDEX(colorsJson!C:C, MATCH(B14, colorsJson!A:A, 0)),
        IF(ISNUMBER(MATCH(B14, colorsJson!B:B, 0)),
            INDEX(colorsJson!C:C, MATCH(B14, colorsJson!B:B, 0)),
            ""
        )
    ),
    ""
)</f>
        <v>RGB(101, 67, 33)</v>
      </c>
    </row>
    <row r="15" spans="1:3" x14ac:dyDescent="0.25">
      <c r="A15" t="s">
        <v>2614</v>
      </c>
      <c r="B15" t="s">
        <v>3035</v>
      </c>
      <c r="C15" t="str">
        <f>IFERROR(
    IF(ISNUMBER(MATCH(B15, colorsJson!A:A, 0)),
        INDEX(colorsJson!C:C, MATCH(B15, colorsJson!A:A, 0)),
        IF(ISNUMBER(MATCH(B15, colorsJson!B:B, 0)),
            INDEX(colorsJson!C:C, MATCH(B15, colorsJson!B:B, 0)),
            ""
        )
    ),
    ""
)</f>
        <v>rgb(255, 219, 88)</v>
      </c>
    </row>
    <row r="16" spans="1:3" x14ac:dyDescent="0.25">
      <c r="A16" t="s">
        <v>2643</v>
      </c>
      <c r="B16" t="s">
        <v>3037</v>
      </c>
      <c r="C16" t="str">
        <f>IFERROR(
    IF(ISNUMBER(MATCH(B16, colorsJson!A:A, 0)),
        INDEX(colorsJson!C:C, MATCH(B16, colorsJson!A:A, 0)),
        IF(ISNUMBER(MATCH(B16, colorsJson!B:B, 0)),
            INDEX(colorsJson!C:C, MATCH(B16, colorsJson!B:B, 0)),
            ""
        )
    ),
    ""
)</f>
        <v>rgb(139, 69, 19)</v>
      </c>
    </row>
    <row r="17" spans="1:3" x14ac:dyDescent="0.25">
      <c r="A17" t="s">
        <v>2644</v>
      </c>
      <c r="B17" t="s">
        <v>124</v>
      </c>
      <c r="C17" t="str">
        <f>IFERROR(
    IF(ISNUMBER(MATCH(B17, colorsJson!A:A, 0)),
        INDEX(colorsJson!C:C, MATCH(B17, colorsJson!A:A, 0)),
        IF(ISNUMBER(MATCH(B17, colorsJson!B:B, 0)),
            INDEX(colorsJson!C:C, MATCH(B17, colorsJson!B:B, 0)),
            ""
        )
    ),
    ""
)</f>
        <v>rgb(159, 71, 93)</v>
      </c>
    </row>
    <row r="18" spans="1:3" x14ac:dyDescent="0.25">
      <c r="A18" t="s">
        <v>2635</v>
      </c>
      <c r="B18" t="s">
        <v>3039</v>
      </c>
      <c r="C18" t="str">
        <f>IFERROR(
    IF(ISNUMBER(MATCH(B18, colorsJson!A:A, 0)),
        INDEX(colorsJson!C:C, MATCH(B18, colorsJson!A:A, 0)),
        IF(ISNUMBER(MATCH(B18, colorsJson!B:B, 0)),
            INDEX(colorsJson!C:C, MATCH(B18, colorsJson!B:B, 0)),
            ""
        )
    ),
    ""
)</f>
        <v>rgb(54, 69, 79)</v>
      </c>
    </row>
    <row r="19" spans="1:3" x14ac:dyDescent="0.25">
      <c r="A19" t="s">
        <v>2616</v>
      </c>
      <c r="B19" t="s">
        <v>3041</v>
      </c>
      <c r="C19" t="str">
        <f>IFERROR(
    IF(ISNUMBER(MATCH(B19, colorsJson!A:A, 0)),
        INDEX(colorsJson!C:C, MATCH(B19, colorsJson!A:A, 0)),
        IF(ISNUMBER(MATCH(B19, colorsJson!B:B, 0)),
            INDEX(colorsJson!C:C, MATCH(B19, colorsJson!B:B, 0)),
            ""
        )
    ),
    ""
)</f>
        <v>rgb(54, 69, 79)</v>
      </c>
    </row>
    <row r="20" spans="1:3" x14ac:dyDescent="0.25">
      <c r="A20" t="s">
        <v>2610</v>
      </c>
      <c r="B20" t="s">
        <v>3042</v>
      </c>
      <c r="C20" t="str">
        <f>IFERROR(
    IF(ISNUMBER(MATCH(B20, colorsJson!A:A, 0)),
        INDEX(colorsJson!C:C, MATCH(B20, colorsJson!A:A, 0)),
        IF(ISNUMBER(MATCH(B20, colorsJson!B:B, 0)),
            INDEX(colorsJson!C:C, MATCH(B20, colorsJson!B:B, 0)),
            ""
        )
    ),
    ""
)</f>
        <v>rgb(163, 101, 59)</v>
      </c>
    </row>
    <row r="21" spans="1:3" x14ac:dyDescent="0.25">
      <c r="A21" t="s">
        <v>2605</v>
      </c>
      <c r="B21" t="s">
        <v>173</v>
      </c>
      <c r="C21" t="str">
        <f>IFERROR(
    IF(ISNUMBER(MATCH(B21, colorsJson!A:A, 0)),
        INDEX(colorsJson!C:C, MATCH(B21, colorsJson!A:A, 0)),
        IF(ISNUMBER(MATCH(B21, colorsJson!B:B, 0)),
            INDEX(colorsJson!C:C, MATCH(B21, colorsJson!B:B, 0)),
            ""
        )
    ),
    ""
)</f>
        <v>RGB(101, 67, 33)</v>
      </c>
    </row>
    <row r="22" spans="1:3" x14ac:dyDescent="0.25">
      <c r="A22" t="s">
        <v>2645</v>
      </c>
      <c r="B22" t="s">
        <v>195</v>
      </c>
      <c r="C22" t="str">
        <f>IFERROR(
    IF(ISNUMBER(MATCH(B22, colorsJson!A:A, 0)),
        INDEX(colorsJson!C:C, MATCH(B22, colorsJson!A:A, 0)),
        IF(ISNUMBER(MATCH(B22, colorsJson!B:B, 0)),
            INDEX(colorsJson!C:C, MATCH(B22, colorsJson!B:B, 0)),
            ""
        )
    ),
    ""
)</f>
        <v>RGB(49, 60, 72)</v>
      </c>
    </row>
    <row r="23" spans="1:3" x14ac:dyDescent="0.25">
      <c r="A23" t="s">
        <v>2619</v>
      </c>
      <c r="B23" t="s">
        <v>3044</v>
      </c>
      <c r="C23" t="str">
        <f>IFERROR(
    IF(ISNUMBER(MATCH(B23, colorsJson!A:A, 0)),
        INDEX(colorsJson!C:C, MATCH(B23, colorsJson!A:A, 0)),
        IF(ISNUMBER(MATCH(B23, colorsJson!B:B, 0)),
            INDEX(colorsJson!C:C, MATCH(B23, colorsJson!B:B, 0)),
            ""
        )
    ),
    ""
)</f>
        <v>rgb(0, 0, 139)</v>
      </c>
    </row>
    <row r="24" spans="1:3" x14ac:dyDescent="0.25">
      <c r="A24" t="s">
        <v>2620</v>
      </c>
      <c r="B24" t="s">
        <v>3045</v>
      </c>
      <c r="C24" t="str">
        <f>IFERROR(
    IF(ISNUMBER(MATCH(B24, colorsJson!A:A, 0)),
        INDEX(colorsJson!C:C, MATCH(B24, colorsJson!A:A, 0)),
        IF(ISNUMBER(MATCH(B24, colorsJson!B:B, 0)),
            INDEX(colorsJson!C:C, MATCH(B24, colorsJson!B:B, 0)),
            ""
        )
    ),
    ""
)</f>
        <v>rgb(0, 0, 139)</v>
      </c>
    </row>
    <row r="25" spans="1:3" x14ac:dyDescent="0.25">
      <c r="A25" t="s">
        <v>3743</v>
      </c>
      <c r="B25" t="s">
        <v>3046</v>
      </c>
      <c r="C25" t="str">
        <f>IFERROR(
    IF(ISNUMBER(MATCH(B25, colorsJson!A:A, 0)),
        INDEX(colorsJson!C:C, MATCH(B25, colorsJson!A:A, 0)),
        IF(ISNUMBER(MATCH(B25, colorsJson!B:B, 0)),
            INDEX(colorsJson!C:C, MATCH(B25, colorsJson!B:B, 0)),
            ""
        )
    ),
    ""
)</f>
        <v>rgb(0, 0, 0)</v>
      </c>
    </row>
    <row r="26" spans="1:3" x14ac:dyDescent="0.25">
      <c r="A26" t="s">
        <v>3744</v>
      </c>
      <c r="B26" t="s">
        <v>3047</v>
      </c>
      <c r="C26" t="str">
        <f>IFERROR(
    IF(ISNUMBER(MATCH(B26, colorsJson!A:A, 0)),
        INDEX(colorsJson!C:C, MATCH(B26, colorsJson!A:A, 0)),
        IF(ISNUMBER(MATCH(B26, colorsJson!B:B, 0)),
            INDEX(colorsJson!C:C, MATCH(B26, colorsJson!B:B, 0)),
            ""
        )
    ),
    ""
)</f>
        <v>rgb(139, 69, 19)</v>
      </c>
    </row>
    <row r="27" spans="1:3" x14ac:dyDescent="0.25">
      <c r="A27" t="s">
        <v>3745</v>
      </c>
      <c r="B27" t="s">
        <v>3048</v>
      </c>
      <c r="C27" t="str">
        <f>IFERROR(
    IF(ISNUMBER(MATCH(B27, colorsJson!A:A, 0)),
        INDEX(colorsJson!C:C, MATCH(B27, colorsJson!A:A, 0)),
        IF(ISNUMBER(MATCH(B27, colorsJson!B:B, 0)),
            INDEX(colorsJson!C:C, MATCH(B27, colorsJson!B:B, 0)),
            ""
        )
    ),
    ""
)</f>
        <v>rgb(222, 184, 135)</v>
      </c>
    </row>
    <row r="28" spans="1:3" x14ac:dyDescent="0.25">
      <c r="A28" t="s">
        <v>3746</v>
      </c>
      <c r="B28" t="s">
        <v>3050</v>
      </c>
      <c r="C28" t="str">
        <f>IFERROR(
    IF(ISNUMBER(MATCH(B28, colorsJson!A:A, 0)),
        INDEX(colorsJson!C:C, MATCH(B28, colorsJson!A:A, 0)),
        IF(ISNUMBER(MATCH(B28, colorsJson!B:B, 0)),
            INDEX(colorsJson!C:C, MATCH(B28, colorsJson!B:B, 0)),
            ""
        )
    ),
    ""
)</f>
        <v>rgb(255, 255, 255)</v>
      </c>
    </row>
    <row r="29" spans="1:3" x14ac:dyDescent="0.25">
      <c r="A29" t="s">
        <v>2613</v>
      </c>
      <c r="B29" t="s">
        <v>3051</v>
      </c>
      <c r="C29" t="str">
        <f>IFERROR(
    IF(ISNUMBER(MATCH(B29, colorsJson!A:A, 0)),
        INDEX(colorsJson!C:C, MATCH(B29, colorsJson!A:A, 0)),
        IF(ISNUMBER(MATCH(B29, colorsJson!B:B, 0)),
            INDEX(colorsJson!C:C, MATCH(B29, colorsJson!B:B, 0)),
            ""
        )
    ),
    ""
)</f>
        <v>rgb(37, 107, 90)</v>
      </c>
    </row>
    <row r="30" spans="1:3" x14ac:dyDescent="0.25">
      <c r="A30" t="s">
        <v>2658</v>
      </c>
      <c r="B30" t="s">
        <v>3053</v>
      </c>
      <c r="C30" t="str">
        <f>IFERROR(
    IF(ISNUMBER(MATCH(B30, colorsJson!A:A, 0)),
        INDEX(colorsJson!C:C, MATCH(B30, colorsJson!A:A, 0)),
        IF(ISNUMBER(MATCH(B30, colorsJson!B:B, 0)),
            INDEX(colorsJson!C:C, MATCH(B30, colorsJson!B:B, 0)),
            ""
        )
    ),
    ""
)</f>
        <v>rgb(95, 175, 57)</v>
      </c>
    </row>
    <row r="31" spans="1:3" x14ac:dyDescent="0.25">
      <c r="A31" t="s">
        <v>2646</v>
      </c>
      <c r="B31" t="s">
        <v>213</v>
      </c>
      <c r="C31" t="str">
        <f>IFERROR(
    IF(ISNUMBER(MATCH(B31, colorsJson!A:A, 0)),
        INDEX(colorsJson!C:C, MATCH(B31, colorsJson!A:A, 0)),
        IF(ISNUMBER(MATCH(B31, colorsJson!B:B, 0)),
            INDEX(colorsJson!C:C, MATCH(B31, colorsJson!B:B, 0)),
            ""
        )
    ),
    ""
)</f>
        <v>rgb(110,139,61)</v>
      </c>
    </row>
    <row r="32" spans="1:3" x14ac:dyDescent="0.25">
      <c r="A32" t="s">
        <v>2608</v>
      </c>
      <c r="B32" t="s">
        <v>198</v>
      </c>
      <c r="C32" t="str">
        <f>IFERROR(
    IF(ISNUMBER(MATCH(B32, colorsJson!A:A, 0)),
        INDEX(colorsJson!C:C, MATCH(B32, colorsJson!A:A, 0)),
        IF(ISNUMBER(MATCH(B32, colorsJson!B:B, 0)),
            INDEX(colorsJson!C:C, MATCH(B32, colorsJson!B:B, 0)),
            ""
        )
    ),
    ""
)</f>
        <v>RGB(136,136,136)</v>
      </c>
    </row>
    <row r="33" spans="1:3" x14ac:dyDescent="0.25">
      <c r="A33" t="s">
        <v>2668</v>
      </c>
      <c r="B33" t="s">
        <v>3055</v>
      </c>
      <c r="C33" t="str">
        <f>IFERROR(
    IF(ISNUMBER(MATCH(B33, colorsJson!A:A, 0)),
        INDEX(colorsJson!C:C, MATCH(B33, colorsJson!A:A, 0)),
        IF(ISNUMBER(MATCH(B33, colorsJson!B:B, 0)),
            INDEX(colorsJson!C:C, MATCH(B33, colorsJson!B:B, 0)),
            ""
        )
    ),
    ""
)</f>
        <v>rgb(128, 128, 128)</v>
      </c>
    </row>
    <row r="34" spans="1:3" x14ac:dyDescent="0.25">
      <c r="A34" t="s">
        <v>2659</v>
      </c>
      <c r="B34" t="s">
        <v>3056</v>
      </c>
      <c r="C34" t="str">
        <f>IFERROR(
    IF(ISNUMBER(MATCH(B34, colorsJson!A:A, 0)),
        INDEX(colorsJson!C:C, MATCH(B34, colorsJson!A:A, 0)),
        IF(ISNUMBER(MATCH(B34, colorsJson!B:B, 0)),
            INDEX(colorsJson!C:C, MATCH(B34, colorsJson!B:B, 0)),
            ""
        )
    ),
    ""
)</f>
        <v>rgb(53, 94, 59)</v>
      </c>
    </row>
    <row r="35" spans="1:3" x14ac:dyDescent="0.25">
      <c r="A35" t="s">
        <v>2647</v>
      </c>
      <c r="B35" t="s">
        <v>3058</v>
      </c>
      <c r="C35" t="str">
        <f>IFERROR(
    IF(ISNUMBER(MATCH(B35, colorsJson!A:A, 0)),
        INDEX(colorsJson!C:C, MATCH(B35, colorsJson!A:A, 0)),
        IF(ISNUMBER(MATCH(B35, colorsJson!B:B, 0)),
            INDEX(colorsJson!C:C, MATCH(B35, colorsJson!B:B, 0)),
            ""
        )
    ),
    ""
)</f>
        <v>rgb(173, 216, 230)</v>
      </c>
    </row>
    <row r="36" spans="1:3" x14ac:dyDescent="0.25">
      <c r="A36" t="s">
        <v>2621</v>
      </c>
      <c r="B36" t="s">
        <v>3059</v>
      </c>
      <c r="C36" t="str">
        <f>IFERROR(
    IF(ISNUMBER(MATCH(B36, colorsJson!A:A, 0)),
        INDEX(colorsJson!C:C, MATCH(B36, colorsJson!A:A, 0)),
        IF(ISNUMBER(MATCH(B36, colorsJson!B:B, 0)),
            INDEX(colorsJson!C:C, MATCH(B36, colorsJson!B:B, 0)),
            ""
        )
    ),
    ""
)</f>
        <v>rgb(150, 123, 182)</v>
      </c>
    </row>
    <row r="37" spans="1:3" x14ac:dyDescent="0.25">
      <c r="A37" t="s">
        <v>2622</v>
      </c>
      <c r="B37" t="s">
        <v>3061</v>
      </c>
      <c r="C37" t="str">
        <f>IFERROR(
    IF(ISNUMBER(MATCH(B37, colorsJson!A:A, 0)),
        INDEX(colorsJson!C:C, MATCH(B37, colorsJson!A:A, 0)),
        IF(ISNUMBER(MATCH(B37, colorsJson!B:B, 0)),
            INDEX(colorsJson!C:C, MATCH(B37, colorsJson!B:B, 0)),
            ""
        )
    ),
    ""
)</f>
        <v>rgb(150, 123, 182)</v>
      </c>
    </row>
    <row r="38" spans="1:3" x14ac:dyDescent="0.25">
      <c r="A38" t="s">
        <v>2648</v>
      </c>
      <c r="B38" t="s">
        <v>2721</v>
      </c>
      <c r="C38" t="str">
        <f>IFERROR(
    IF(ISNUMBER(MATCH(B38, colorsJson!A:A, 0)),
        INDEX(colorsJson!C:C, MATCH(B38, colorsJson!A:A, 0)),
        IF(ISNUMBER(MATCH(B38, colorsJson!B:B, 0)),
            INDEX(colorsJson!C:C, MATCH(B38, colorsJson!B:B, 0)),
            ""
        )
    ),
    ""
)</f>
        <v>rgba(158, 255, 0, 1)</v>
      </c>
    </row>
    <row r="39" spans="1:3" x14ac:dyDescent="0.25">
      <c r="A39" t="s">
        <v>2661</v>
      </c>
      <c r="B39" t="s">
        <v>3062</v>
      </c>
      <c r="C39" t="str">
        <f>IFERROR(
    IF(ISNUMBER(MATCH(B39, colorsJson!A:A, 0)),
        INDEX(colorsJson!C:C, MATCH(B39, colorsJson!A:A, 0)),
        IF(ISNUMBER(MATCH(B39, colorsJson!B:B, 0)),
            INDEX(colorsJson!C:C, MATCH(B39, colorsJson!B:B, 0)),
            ""
        )
    ),
    ""
)</f>
        <v>rgba(189, 255, 0, 1)</v>
      </c>
    </row>
    <row r="40" spans="1:3" x14ac:dyDescent="0.25">
      <c r="A40" t="s">
        <v>2607</v>
      </c>
      <c r="B40" t="s">
        <v>285</v>
      </c>
      <c r="C40" t="str">
        <f>IFERROR(
    IF(ISNUMBER(MATCH(B40, colorsJson!A:A, 0)),
        INDEX(colorsJson!C:C, MATCH(B40, colorsJson!A:A, 0)),
        IF(ISNUMBER(MATCH(B40, colorsJson!B:B, 0)),
            INDEX(colorsJson!C:C, MATCH(B40, colorsJson!B:B, 0)),
            ""
        )
    ),
    ""
)</f>
        <v>rgb(243, 221, 186)</v>
      </c>
    </row>
    <row r="41" spans="1:3" x14ac:dyDescent="0.25">
      <c r="A41" t="s">
        <v>2657</v>
      </c>
      <c r="B41" t="s">
        <v>251</v>
      </c>
      <c r="C41" t="str">
        <f>IFERROR(
    IF(ISNUMBER(MATCH(B41, colorsJson!A:A, 0)),
        INDEX(colorsJson!C:C, MATCH(B41, colorsJson!A:A, 0)),
        IF(ISNUMBER(MATCH(B41, colorsJson!B:B, 0)),
            INDEX(colorsJson!C:C, MATCH(B41, colorsJson!B:B, 0)),
            ""
        )
    ),
    ""
)</f>
        <v>rgb(24,116,205)</v>
      </c>
    </row>
    <row r="42" spans="1:3" x14ac:dyDescent="0.25">
      <c r="A42" t="s">
        <v>2662</v>
      </c>
      <c r="B42" t="s">
        <v>3065</v>
      </c>
      <c r="C42" t="str">
        <f>IFERROR(
    IF(ISNUMBER(MATCH(B42, colorsJson!A:A, 0)),
        INDEX(colorsJson!C:C, MATCH(B42, colorsJson!A:A, 0)),
        IF(ISNUMBER(MATCH(B42, colorsJson!B:B, 0)),
            INDEX(colorsJson!C:C, MATCH(B42, colorsJson!B:B, 0)),
            ""
        )
    ),
    ""
)</f>
        <v>rgb(0, 0, 128)</v>
      </c>
    </row>
    <row r="43" spans="1:3" x14ac:dyDescent="0.25">
      <c r="A43" t="s">
        <v>2663</v>
      </c>
      <c r="B43" t="s">
        <v>3066</v>
      </c>
      <c r="C43" t="str">
        <f>IFERROR(
    IF(ISNUMBER(MATCH(B43, colorsJson!A:A, 0)),
        INDEX(colorsJson!C:C, MATCH(B43, colorsJson!A:A, 0)),
        IF(ISNUMBER(MATCH(B43, colorsJson!B:B, 0)),
            INDEX(colorsJson!C:C, MATCH(B43, colorsJson!B:B, 0)),
            ""
        )
    ),
    ""
)</f>
        <v>rgb(0, 0, 128)</v>
      </c>
    </row>
    <row r="44" spans="1:3" x14ac:dyDescent="0.25">
      <c r="A44" t="s">
        <v>2615</v>
      </c>
      <c r="B44" t="s">
        <v>3067</v>
      </c>
      <c r="C44" t="str">
        <f>IFERROR(
    IF(ISNUMBER(MATCH(B44, colorsJson!A:A, 0)),
        INDEX(colorsJson!C:C, MATCH(B44, colorsJson!A:A, 0)),
        IF(ISNUMBER(MATCH(B44, colorsJson!B:B, 0)),
            INDEX(colorsJson!C:C, MATCH(B44, colorsJson!B:B, 0)),
            ""
        )
    ),
    ""
)</f>
        <v>rgb(0, 0, 128)</v>
      </c>
    </row>
    <row r="45" spans="1:3" x14ac:dyDescent="0.25">
      <c r="A45" t="s">
        <v>2664</v>
      </c>
      <c r="B45" t="s">
        <v>3068</v>
      </c>
      <c r="C45" t="str">
        <f>IFERROR(
    IF(ISNUMBER(MATCH(B45, colorsJson!A:A, 0)),
        INDEX(colorsJson!C:C, MATCH(B45, colorsJson!A:A, 0)),
        IF(ISNUMBER(MATCH(B45, colorsJson!B:B, 0)),
            INDEX(colorsJson!C:C, MATCH(B45, colorsJson!B:B, 0)),
            ""
        )
    ),
    ""
)</f>
        <v>rgb(0,0,128)</v>
      </c>
    </row>
    <row r="46" spans="1:3" x14ac:dyDescent="0.25">
      <c r="A46" t="s">
        <v>2669</v>
      </c>
      <c r="B46" t="s">
        <v>3069</v>
      </c>
      <c r="C46" t="str">
        <f>IFERROR(
    IF(ISNUMBER(MATCH(B46, colorsJson!A:A, 0)),
        INDEX(colorsJson!C:C, MATCH(B46, colorsJson!A:A, 0)),
        IF(ISNUMBER(MATCH(B46, colorsJson!B:B, 0)),
            INDEX(colorsJson!C:C, MATCH(B46, colorsJson!B:B, 0)),
            ""
        )
    ),
    ""
)</f>
        <v>rgb(0, 0, 128)</v>
      </c>
    </row>
    <row r="47" spans="1:3" x14ac:dyDescent="0.25">
      <c r="A47" t="s">
        <v>2672</v>
      </c>
      <c r="B47" t="s">
        <v>3070</v>
      </c>
      <c r="C47" t="str">
        <f>IFERROR(
    IF(ISNUMBER(MATCH(B47, colorsJson!A:A, 0)),
        INDEX(colorsJson!C:C, MATCH(B47, colorsJson!A:A, 0)),
        IF(ISNUMBER(MATCH(B47, colorsJson!B:B, 0)),
            INDEX(colorsJson!C:C, MATCH(B47, colorsJson!B:B, 0)),
            ""
        )
    ),
    ""
)</f>
        <v>rgb(0, 0, 128)</v>
      </c>
    </row>
    <row r="48" spans="1:3" x14ac:dyDescent="0.25">
      <c r="A48" t="s">
        <v>2638</v>
      </c>
      <c r="B48" t="s">
        <v>3071</v>
      </c>
      <c r="C48" t="str">
        <f>IFERROR(
    IF(ISNUMBER(MATCH(B48, colorsJson!A:A, 0)),
        INDEX(colorsJson!C:C, MATCH(B48, colorsJson!A:A, 0)),
        IF(ISNUMBER(MATCH(B48, colorsJson!B:B, 0)),
            INDEX(colorsJson!C:C, MATCH(B48, colorsJson!B:B, 0)),
            ""
        )
    ),
    ""
)</f>
        <v>rgba(255, 122, 0, 1)</v>
      </c>
    </row>
    <row r="49" spans="1:3" x14ac:dyDescent="0.25">
      <c r="A49" t="s">
        <v>2623</v>
      </c>
      <c r="B49" t="s">
        <v>119</v>
      </c>
      <c r="C49" t="str">
        <f>IFERROR(
    IF(ISNUMBER(MATCH(B49, colorsJson!A:A, 0)),
        INDEX(colorsJson!C:C, MATCH(B49, colorsJson!A:A, 0)),
        IF(ISNUMBER(MATCH(B49, colorsJson!B:B, 0)),
            INDEX(colorsJson!C:C, MATCH(B49, colorsJson!B:B, 0)),
            ""
        )
    ),
    ""
)</f>
        <v>RGB(0, 0, 255)</v>
      </c>
    </row>
    <row r="50" spans="1:3" x14ac:dyDescent="0.25">
      <c r="A50" t="s">
        <v>2624</v>
      </c>
      <c r="B50" t="s">
        <v>3336</v>
      </c>
      <c r="C50" t="str">
        <f>IFERROR(
    IF(ISNUMBER(MATCH(B50, colorsJson!A:A, 0)),
        INDEX(colorsJson!C:C, MATCH(B50, colorsJson!A:A, 0)),
        IF(ISNUMBER(MATCH(B50, colorsJson!B:B, 0)),
            INDEX(colorsJson!C:C, MATCH(B50, colorsJson!B:B, 0)),
            ""
        )
    ),
    ""
)</f>
        <v>rgb(0, 100, 100)</v>
      </c>
    </row>
    <row r="51" spans="1:3" x14ac:dyDescent="0.25">
      <c r="A51" t="s">
        <v>2649</v>
      </c>
      <c r="B51" t="s">
        <v>313</v>
      </c>
      <c r="C51" t="str">
        <f>IFERROR(
    IF(ISNUMBER(MATCH(B51, colorsJson!A:A, 0)),
        INDEX(colorsJson!C:C, MATCH(B51, colorsJson!A:A, 0)),
        IF(ISNUMBER(MATCH(B51, colorsJson!B:B, 0)),
            INDEX(colorsJson!C:C, MATCH(B51, colorsJson!B:B, 0)),
            ""
        )
    ),
    ""
)</f>
        <v>rgba(253, 65, 144, 1)</v>
      </c>
    </row>
    <row r="52" spans="1:3" x14ac:dyDescent="0.25">
      <c r="A52" t="s">
        <v>2650</v>
      </c>
      <c r="B52" t="s">
        <v>243</v>
      </c>
      <c r="C52" t="str">
        <f>IFERROR(
    IF(ISNUMBER(MATCH(B52, colorsJson!A:A, 0)),
        INDEX(colorsJson!C:C, MATCH(B52, colorsJson!A:A, 0)),
        IF(ISNUMBER(MATCH(B52, colorsJson!B:B, 0)),
            INDEX(colorsJson!C:C, MATCH(B52, colorsJson!B:B, 0)),
            ""
        )
    ),
    ""
)</f>
        <v>rgb(147,112,219)</v>
      </c>
    </row>
    <row r="53" spans="1:3" x14ac:dyDescent="0.25">
      <c r="A53" t="s">
        <v>2651</v>
      </c>
      <c r="B53" t="s">
        <v>3075</v>
      </c>
      <c r="C53" t="str">
        <f>IFERROR(
    IF(ISNUMBER(MATCH(B53, colorsJson!A:A, 0)),
        INDEX(colorsJson!C:C, MATCH(B53, colorsJson!A:A, 0)),
        IF(ISNUMBER(MATCH(B53, colorsJson!B:B, 0)),
            INDEX(colorsJson!C:C, MATCH(B53, colorsJson!B:B, 0)),
            ""
        )
    ),
    ""
)</f>
        <v>rgb(255, 192, 188)</v>
      </c>
    </row>
    <row r="54" spans="1:3" x14ac:dyDescent="0.25">
      <c r="A54" t="s">
        <v>2640</v>
      </c>
      <c r="B54" t="s">
        <v>2734</v>
      </c>
      <c r="C54" t="str">
        <f>IFERROR(
    IF(ISNUMBER(MATCH(B54, colorsJson!A:A, 0)),
        INDEX(colorsJson!C:C, MATCH(B54, colorsJson!A:A, 0)),
        IF(ISNUMBER(MATCH(B54, colorsJson!B:B, 0)),
            INDEX(colorsJson!C:C, MATCH(B54, colorsJson!B:B, 0)),
            ""
        )
    ),
    ""
)</f>
        <v>rgb(247, 64, 35)</v>
      </c>
    </row>
    <row r="55" spans="1:3" x14ac:dyDescent="0.25">
      <c r="A55" t="s">
        <v>2665</v>
      </c>
      <c r="B55" t="s">
        <v>3078</v>
      </c>
      <c r="C55" t="str">
        <f>IFERROR(
    IF(ISNUMBER(MATCH(B55, colorsJson!A:A, 0)),
        INDEX(colorsJson!C:C, MATCH(B55, colorsJson!A:A, 0)),
        IF(ISNUMBER(MATCH(B55, colorsJson!B:B, 0)),
            INDEX(colorsJson!C:C, MATCH(B55, colorsJson!B:B, 0)),
            ""
        )
    ),
    ""
)</f>
        <v>rgb(218, 32, 32)</v>
      </c>
    </row>
    <row r="56" spans="1:3" x14ac:dyDescent="0.25">
      <c r="A56" t="s">
        <v>2639</v>
      </c>
      <c r="B56" t="s">
        <v>3335</v>
      </c>
      <c r="C56" t="str">
        <f>IFERROR(
    IF(ISNUMBER(MATCH(B56, colorsJson!A:A, 0)),
        INDEX(colorsJson!C:C, MATCH(B56, colorsJson!A:A, 0)),
        IF(ISNUMBER(MATCH(B56, colorsJson!B:B, 0)),
            INDEX(colorsJson!C:C, MATCH(B56, colorsJson!B:B, 0)),
            ""
        )
    ),
    ""
)</f>
        <v>rgb(252, 210, 193)</v>
      </c>
    </row>
    <row r="57" spans="1:3" x14ac:dyDescent="0.25">
      <c r="A57" t="s">
        <v>2652</v>
      </c>
      <c r="B57" t="s">
        <v>3080</v>
      </c>
      <c r="C57" t="str">
        <f>IFERROR(
    IF(ISNUMBER(MATCH(B57, colorsJson!A:A, 0)),
        INDEX(colorsJson!C:C, MATCH(B57, colorsJson!A:A, 0)),
        IF(ISNUMBER(MATCH(B57, colorsJson!B:B, 0)),
            INDEX(colorsJson!C:C, MATCH(B57, colorsJson!B:B, 0)),
            ""
        )
    ),
    ""
)</f>
        <v>rgb(65, 105, 225)</v>
      </c>
    </row>
    <row r="58" spans="1:3" x14ac:dyDescent="0.25">
      <c r="A58" t="s">
        <v>2666</v>
      </c>
      <c r="B58" t="s">
        <v>3082</v>
      </c>
      <c r="C58" t="str">
        <f>IFERROR(
    IF(ISNUMBER(MATCH(B58, colorsJson!A:A, 0)),
        INDEX(colorsJson!C:C, MATCH(B58, colorsJson!A:A, 0)),
        IF(ISNUMBER(MATCH(B58, colorsJson!B:B, 0)),
            INDEX(colorsJson!C:C, MATCH(B58, colorsJson!B:B, 0)),
            ""
        )
    ),
    ""
)</f>
        <v>rgb(65, 105, 225)</v>
      </c>
    </row>
    <row r="59" spans="1:3" x14ac:dyDescent="0.25">
      <c r="A59" t="s">
        <v>2634</v>
      </c>
      <c r="B59" t="s">
        <v>3083</v>
      </c>
      <c r="C59" t="str">
        <f>IFERROR(
    IF(ISNUMBER(MATCH(B59, colorsJson!A:A, 0)),
        INDEX(colorsJson!C:C, MATCH(B59, colorsJson!A:A, 0)),
        IF(ISNUMBER(MATCH(B59, colorsJson!B:B, 0)),
            INDEX(colorsJson!C:C, MATCH(B59, colorsJson!B:B, 0)),
            ""
        )
    ),
    ""
)</f>
        <v>rgb(194, 178, 128)</v>
      </c>
    </row>
    <row r="60" spans="1:3" x14ac:dyDescent="0.25">
      <c r="A60" t="s">
        <v>2625</v>
      </c>
      <c r="B60" t="s">
        <v>3085</v>
      </c>
      <c r="C60" t="str">
        <f>IFERROR(
    IF(ISNUMBER(MATCH(B60, colorsJson!A:A, 0)),
        INDEX(colorsJson!C:C, MATCH(B60, colorsJson!A:A, 0)),
        IF(ISNUMBER(MATCH(B60, colorsJson!B:B, 0)),
            INDEX(colorsJson!C:C, MATCH(B60, colorsJson!B:B, 0)),
            ""
        )
    ),
    ""
)</f>
        <v>rgb(194, 178, 128)</v>
      </c>
    </row>
    <row r="61" spans="1:3" x14ac:dyDescent="0.25">
      <c r="A61" t="s">
        <v>2626</v>
      </c>
      <c r="B61" t="s">
        <v>3086</v>
      </c>
      <c r="C61" t="str">
        <f>IFERROR(
    IF(ISNUMBER(MATCH(B61, colorsJson!A:A, 0)),
        INDEX(colorsJson!C:C, MATCH(B61, colorsJson!A:A, 0)),
        IF(ISNUMBER(MATCH(B61, colorsJson!B:B, 0)),
            INDEX(colorsJson!C:C, MATCH(B61, colorsJson!B:B, 0)),
            ""
        )
    ),
    ""
)</f>
        <v>rgb(194, 178, 128)</v>
      </c>
    </row>
    <row r="62" spans="1:3" x14ac:dyDescent="0.25">
      <c r="A62" t="s">
        <v>2653</v>
      </c>
      <c r="B62" t="s">
        <v>346</v>
      </c>
      <c r="C62" t="str">
        <f>IFERROR(
    IF(ISNUMBER(MATCH(B62, colorsJson!A:A, 0)),
        INDEX(colorsJson!C:C, MATCH(B62, colorsJson!A:A, 0)),
        IF(ISNUMBER(MATCH(B62, colorsJson!B:B, 0)),
            INDEX(colorsJson!C:C, MATCH(B62, colorsJson!B:B, 0)),
            ""
        )
    ),
    ""
)</f>
        <v>rgb(201,201,201)</v>
      </c>
    </row>
    <row r="63" spans="1:3" x14ac:dyDescent="0.25">
      <c r="A63" t="s">
        <v>2633</v>
      </c>
      <c r="B63" t="s">
        <v>88</v>
      </c>
      <c r="C63" t="str">
        <f>IFERROR(
    IF(ISNUMBER(MATCH(B63, colorsJson!A:A, 0)),
        INDEX(colorsJson!C:C, MATCH(B63, colorsJson!A:A, 0)),
        IF(ISNUMBER(MATCH(B63, colorsJson!B:B, 0)),
            INDEX(colorsJson!C:C, MATCH(B63, colorsJson!B:B, 0)),
            ""
        )
    ),
    ""
)</f>
        <v>rgb(8, 139, 251)</v>
      </c>
    </row>
    <row r="64" spans="1:3" x14ac:dyDescent="0.25">
      <c r="A64" t="s">
        <v>2627</v>
      </c>
      <c r="B64" t="s">
        <v>3088</v>
      </c>
      <c r="C64" t="str">
        <f>IFERROR(
    IF(ISNUMBER(MATCH(B64, colorsJson!A:A, 0)),
        INDEX(colorsJson!C:C, MATCH(B64, colorsJson!A:A, 0)),
        IF(ISNUMBER(MATCH(B64, colorsJson!B:B, 0)),
            INDEX(colorsJson!C:C, MATCH(B64, colorsJson!B:B, 0)),
            ""
        )
    ),
    ""
)</f>
        <v>rgb(240, 220, 130)</v>
      </c>
    </row>
    <row r="65" spans="1:3" x14ac:dyDescent="0.25">
      <c r="A65" t="s">
        <v>2628</v>
      </c>
      <c r="B65" t="s">
        <v>3090</v>
      </c>
      <c r="C65" t="str">
        <f>IFERROR(
    IF(ISNUMBER(MATCH(B65, colorsJson!A:A, 0)),
        INDEX(colorsJson!C:C, MATCH(B65, colorsJson!A:A, 0)),
        IF(ISNUMBER(MATCH(B65, colorsJson!B:B, 0)),
            INDEX(colorsJson!C:C, MATCH(B65, colorsJson!B:B, 0)),
            ""
        )
    ),
    ""
)</f>
        <v>rgb(240, 220, 130)</v>
      </c>
    </row>
    <row r="66" spans="1:3" x14ac:dyDescent="0.25">
      <c r="A66" t="s">
        <v>2629</v>
      </c>
      <c r="B66" t="s">
        <v>3091</v>
      </c>
      <c r="C66" t="str">
        <f>IFERROR(
    IF(ISNUMBER(MATCH(B66, colorsJson!A:A, 0)),
        INDEX(colorsJson!C:C, MATCH(B66, colorsJson!A:A, 0)),
        IF(ISNUMBER(MATCH(B66, colorsJson!B:B, 0)),
            INDEX(colorsJson!C:C, MATCH(B66, colorsJson!B:B, 0)),
            ""
        )
    ),
    ""
)</f>
        <v>rgb(226, 114, 91)</v>
      </c>
    </row>
    <row r="67" spans="1:3" x14ac:dyDescent="0.25">
      <c r="A67" t="s">
        <v>2630</v>
      </c>
      <c r="B67" t="s">
        <v>3093</v>
      </c>
      <c r="C67" t="str">
        <f>IFERROR(
    IF(ISNUMBER(MATCH(B67, colorsJson!A:A, 0)),
        INDEX(colorsJson!C:C, MATCH(B67, colorsJson!A:A, 0)),
        IF(ISNUMBER(MATCH(B67, colorsJson!B:B, 0)),
            INDEX(colorsJson!C:C, MATCH(B67, colorsJson!B:B, 0)),
            ""
        )
    ),
    ""
)</f>
        <v>rgb(226, 114, 91)</v>
      </c>
    </row>
    <row r="68" spans="1:3" x14ac:dyDescent="0.25">
      <c r="A68" t="s">
        <v>2641</v>
      </c>
      <c r="B68" t="s">
        <v>2746</v>
      </c>
      <c r="C68" t="str">
        <f>IFERROR(
    IF(ISNUMBER(MATCH(B68, colorsJson!A:A, 0)),
        INDEX(colorsJson!C:C, MATCH(B68, colorsJson!A:A, 0)),
        IF(ISNUMBER(MATCH(B68, colorsJson!B:B, 0)),
            INDEX(colorsJson!C:C, MATCH(B68, colorsJson!B:B, 0)),
            ""
        )
    ),
    ""
)</f>
        <v>rgb(139, 139, 131)</v>
      </c>
    </row>
    <row r="69" spans="1:3" x14ac:dyDescent="0.25">
      <c r="A69" t="s">
        <v>2611</v>
      </c>
      <c r="B69" t="s">
        <v>377</v>
      </c>
      <c r="C69" t="str">
        <f>IFERROR(
    IF(ISNUMBER(MATCH(B69, colorsJson!A:A, 0)),
        INDEX(colorsJson!C:C, MATCH(B69, colorsJson!A:A, 0)),
        IF(ISNUMBER(MATCH(B69, colorsJson!B:B, 0)),
            INDEX(colorsJson!C:C, MATCH(B69, colorsJson!B:B, 0)),
            ""
        )
    ),
    ""
)</f>
        <v>rgb(247, 253, 253)</v>
      </c>
    </row>
    <row r="70" spans="1:3" x14ac:dyDescent="0.25">
      <c r="A70" t="s">
        <v>3257</v>
      </c>
      <c r="B70" t="s">
        <v>3259</v>
      </c>
      <c r="C70" t="str">
        <f>IFERROR(
    IF(ISNUMBER(MATCH(B70, colorsJson!A:A, 0)),
        INDEX(colorsJson!C:C, MATCH(B70, colorsJson!A:A, 0)),
        IF(ISNUMBER(MATCH(B70, colorsJson!B:B, 0)),
            INDEX(colorsJson!C:C, MATCH(B70, colorsJson!B:B, 0)),
            ""
        )
    ),
    ""
)</f>
        <v>rgb(255, 255, 255)</v>
      </c>
    </row>
    <row r="71" spans="1:3" x14ac:dyDescent="0.25">
      <c r="A71" t="s">
        <v>3256</v>
      </c>
      <c r="B71" t="s">
        <v>3258</v>
      </c>
      <c r="C71" t="str">
        <f>IFERROR(
    IF(ISNUMBER(MATCH(B71, colorsJson!A:A, 0)),
        INDEX(colorsJson!C:C, MATCH(B71, colorsJson!A:A, 0)),
        IF(ISNUMBER(MATCH(B71, colorsJson!B:B, 0)),
            INDEX(colorsJson!C:C, MATCH(B71, colorsJson!B:B, 0)),
            ""
        )
    ),
    ""
)</f>
        <v>rgb(255, 255, 255)</v>
      </c>
    </row>
    <row r="72" spans="1:3" x14ac:dyDescent="0.25">
      <c r="A72" t="s">
        <v>2655</v>
      </c>
      <c r="B72" t="s">
        <v>76</v>
      </c>
      <c r="C72" t="str">
        <f>IFERROR(
    IF(ISNUMBER(MATCH(B72, colorsJson!A:A, 0)),
        INDEX(colorsJson!C:C, MATCH(B72, colorsJson!A:A, 0)),
        IF(ISNUMBER(MATCH(B72, colorsJson!B:B, 0)),
            INDEX(colorsJson!C:C, MATCH(B72, colorsJson!B:B, 0)),
            ""
        )
    ),
    ""
)</f>
        <v>rgb(148, 229, 233)</v>
      </c>
    </row>
    <row r="73" spans="1:3" x14ac:dyDescent="0.25">
      <c r="A73" t="s">
        <v>2670</v>
      </c>
      <c r="B73" t="s">
        <v>3096</v>
      </c>
      <c r="C73" t="str">
        <f>IFERROR(
    IF(ISNUMBER(MATCH(B73, colorsJson!A:A, 0)),
        INDEX(colorsJson!C:C, MATCH(B73, colorsJson!A:A, 0)),
        IF(ISNUMBER(MATCH(B73, colorsJson!B:B, 0)),
            INDEX(colorsJson!C:C, MATCH(B73, colorsJson!B:B, 0)),
            ""
        )
    ),
    ""
)</f>
        <v>rgb(196, 237, 240)</v>
      </c>
    </row>
    <row r="74" spans="1:3" x14ac:dyDescent="0.25">
      <c r="A74" t="s">
        <v>2606</v>
      </c>
      <c r="B74" t="s">
        <v>380</v>
      </c>
      <c r="C74" t="str">
        <f>IFERROR(
    IF(ISNUMBER(MATCH(B74, colorsJson!A:A, 0)),
        INDEX(colorsJson!C:C, MATCH(B74, colorsJson!A:A, 0)),
        IF(ISNUMBER(MATCH(B74, colorsJson!B:B, 0)),
            INDEX(colorsJson!C:C, MATCH(B74, colorsJson!B:B, 0)),
            ""
        )
    ),
    ""
)</f>
        <v>rgb(255,255,255)</v>
      </c>
    </row>
    <row r="75" spans="1:3" x14ac:dyDescent="0.25">
      <c r="A75" t="s">
        <v>2631</v>
      </c>
      <c r="B75" t="s">
        <v>386</v>
      </c>
      <c r="C75" t="str">
        <f>IFERROR(
    IF(ISNUMBER(MATCH(B75, colorsJson!A:A, 0)),
        INDEX(colorsJson!C:C, MATCH(B75, colorsJson!A:A, 0)),
        IF(ISNUMBER(MATCH(B75, colorsJson!B:B, 0)),
            INDEX(colorsJson!C:C, MATCH(B75, colorsJson!B:B, 0)),
            ""
        )
    ),
    ""
)</f>
        <v>rgb(245,245,245)</v>
      </c>
    </row>
    <row r="76" spans="1:3" x14ac:dyDescent="0.25">
      <c r="A76" t="s">
        <v>2671</v>
      </c>
      <c r="B76" t="s">
        <v>3097</v>
      </c>
      <c r="C76" t="str">
        <f>IFERROR(
    IF(ISNUMBER(MATCH(B76, colorsJson!A:A, 0)),
        INDEX(colorsJson!C:C, MATCH(B76, colorsJson!A:A, 0)),
        IF(ISNUMBER(MATCH(B76, colorsJson!B:B, 0)),
            INDEX(colorsJson!C:C, MATCH(B76, colorsJson!B:B, 0)),
            ""
        )
    ),
    ""
)</f>
        <v>rgb(255, 255, 255)</v>
      </c>
    </row>
    <row r="77" spans="1:3" x14ac:dyDescent="0.25">
      <c r="A77" t="s">
        <v>2632</v>
      </c>
      <c r="B77" t="s">
        <v>3098</v>
      </c>
      <c r="C77" t="str">
        <f>IFERROR(
    IF(ISNUMBER(MATCH(B77, colorsJson!A:A, 0)),
        INDEX(colorsJson!C:C, MATCH(B77, colorsJson!A:A, 0)),
        IF(ISNUMBER(MATCH(B77, colorsJson!B:B, 0)),
            INDEX(colorsJson!C:C, MATCH(B77, colorsJson!B:B, 0)),
            ""
        )
    ),
    ""
)</f>
        <v>rgb(255, 255, 255)</v>
      </c>
    </row>
    <row r="78" spans="1:3" x14ac:dyDescent="0.25">
      <c r="A78" t="s">
        <v>2654</v>
      </c>
      <c r="B78" t="s">
        <v>184</v>
      </c>
      <c r="C78" t="str">
        <f>IFERROR(
    IF(ISNUMBER(MATCH(B78, colorsJson!A:A, 0)),
        INDEX(colorsJson!C:C, MATCH(B78, colorsJson!A:A, 0)),
        IF(ISNUMBER(MATCH(B78, colorsJson!B:B, 0)),
            INDEX(colorsJson!C:C, MATCH(B78, colorsJson!B:B, 0)),
            ""
        )
    ),
    ""
)</f>
        <v>RGB(255, 255, 0)</v>
      </c>
    </row>
    <row r="79" spans="1:3" x14ac:dyDescent="0.25">
      <c r="A79" t="s">
        <v>2656</v>
      </c>
      <c r="B79" t="s">
        <v>3099</v>
      </c>
      <c r="C79" t="str">
        <f>IFERROR(
    IF(ISNUMBER(MATCH(B79, colorsJson!A:A, 0)),
        INDEX(colorsJson!C:C, MATCH(B79, colorsJson!A:A, 0)),
        IF(ISNUMBER(MATCH(B79, colorsJson!B:B, 0)),
            INDEX(colorsJson!C:C, MATCH(B79, colorsJson!B:B, 0)),
            ""
        )
    ),
    ""
)</f>
        <v>rgb(204, 255, 0)</v>
      </c>
    </row>
    <row r="80" spans="1:3" x14ac:dyDescent="0.25">
      <c r="A80" t="s">
        <v>3742</v>
      </c>
      <c r="B80" t="s">
        <v>3742</v>
      </c>
      <c r="C80" t="str">
        <f>IFERROR(
    IF(ISNUMBER(MATCH(B80, colorsJson!A:A, 0)),
        INDEX(colorsJson!C:C, MATCH(B80, colorsJson!A:A, 0)),
        IF(ISNUMBER(MATCH(B80, colorsJson!B:B, 0)),
            INDEX(colorsJson!C:C, MATCH(B80, colorsJson!B:B, 0)),
            ""
        )
    ),
    ""
)</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77B70-C872-4D53-AB6D-1E8C2E9AE2BD}">
  <sheetPr codeName="Sheet4"/>
  <dimension ref="A1:C351"/>
  <sheetViews>
    <sheetView workbookViewId="0">
      <selection sqref="A1:C1"/>
    </sheetView>
  </sheetViews>
  <sheetFormatPr defaultRowHeight="12.75" x14ac:dyDescent="0.2"/>
  <cols>
    <col min="1" max="1" width="30.140625" style="122" customWidth="1"/>
    <col min="2" max="2" width="25.5703125" style="122" customWidth="1"/>
    <col min="3" max="3" width="22" style="122" customWidth="1"/>
    <col min="4" max="16384" width="9.140625" style="122"/>
  </cols>
  <sheetData>
    <row r="1" spans="1:3" x14ac:dyDescent="0.2">
      <c r="A1" s="123" t="s">
        <v>3739</v>
      </c>
      <c r="B1" s="123" t="s">
        <v>3738</v>
      </c>
      <c r="C1" s="123" t="s">
        <v>18</v>
      </c>
    </row>
    <row r="2" spans="1:3" x14ac:dyDescent="0.2">
      <c r="A2" s="122" t="s">
        <v>3737</v>
      </c>
      <c r="B2" s="122" t="s">
        <v>81</v>
      </c>
      <c r="C2" s="122" t="s">
        <v>82</v>
      </c>
    </row>
    <row r="3" spans="1:3" x14ac:dyDescent="0.2">
      <c r="A3" s="122" t="s">
        <v>3075</v>
      </c>
      <c r="B3" s="122" t="s">
        <v>178</v>
      </c>
      <c r="C3" s="122" t="s">
        <v>3736</v>
      </c>
    </row>
    <row r="4" spans="1:3" x14ac:dyDescent="0.2">
      <c r="A4" s="122" t="s">
        <v>3735</v>
      </c>
      <c r="B4" s="122" t="s">
        <v>181</v>
      </c>
      <c r="C4" s="122" t="s">
        <v>3734</v>
      </c>
    </row>
    <row r="5" spans="1:3" x14ac:dyDescent="0.2">
      <c r="A5" s="122" t="s">
        <v>176</v>
      </c>
      <c r="B5" s="122" t="s">
        <v>175</v>
      </c>
      <c r="C5" s="122" t="s">
        <v>177</v>
      </c>
    </row>
    <row r="6" spans="1:3" x14ac:dyDescent="0.2">
      <c r="A6" s="122" t="s">
        <v>316</v>
      </c>
      <c r="B6" s="122" t="s">
        <v>3733</v>
      </c>
      <c r="C6" s="122" t="s">
        <v>3732</v>
      </c>
    </row>
    <row r="7" spans="1:3" x14ac:dyDescent="0.2">
      <c r="A7" s="122" t="s">
        <v>3383</v>
      </c>
      <c r="B7" s="122" t="s">
        <v>3384</v>
      </c>
      <c r="C7" s="122" t="s">
        <v>3382</v>
      </c>
    </row>
    <row r="8" spans="1:3" x14ac:dyDescent="0.2">
      <c r="A8" s="122" t="s">
        <v>189</v>
      </c>
      <c r="B8" s="122" t="s">
        <v>188</v>
      </c>
      <c r="C8" s="122" t="s">
        <v>190</v>
      </c>
    </row>
    <row r="9" spans="1:3" x14ac:dyDescent="0.2">
      <c r="A9" s="122" t="s">
        <v>192</v>
      </c>
      <c r="B9" s="122" t="s">
        <v>191</v>
      </c>
      <c r="C9" s="122" t="s">
        <v>193</v>
      </c>
    </row>
    <row r="10" spans="1:3" x14ac:dyDescent="0.2">
      <c r="A10" s="122" t="s">
        <v>195</v>
      </c>
      <c r="B10" s="122" t="s">
        <v>194</v>
      </c>
      <c r="C10" s="122" t="s">
        <v>196</v>
      </c>
    </row>
    <row r="11" spans="1:3" x14ac:dyDescent="0.2">
      <c r="A11" s="122" t="s">
        <v>2734</v>
      </c>
      <c r="B11" s="122" t="s">
        <v>3386</v>
      </c>
      <c r="C11" s="122" t="s">
        <v>3731</v>
      </c>
    </row>
    <row r="12" spans="1:3" x14ac:dyDescent="0.2">
      <c r="A12" s="122" t="s">
        <v>3381</v>
      </c>
      <c r="B12" s="122" t="s">
        <v>200</v>
      </c>
      <c r="C12" s="122" t="s">
        <v>202</v>
      </c>
    </row>
    <row r="13" spans="1:3" x14ac:dyDescent="0.2">
      <c r="A13" s="122" t="s">
        <v>204</v>
      </c>
      <c r="B13" s="122" t="s">
        <v>203</v>
      </c>
      <c r="C13" s="122" t="s">
        <v>3730</v>
      </c>
    </row>
    <row r="14" spans="1:3" x14ac:dyDescent="0.2">
      <c r="A14" s="122" t="s">
        <v>88</v>
      </c>
      <c r="B14" s="122" t="s">
        <v>87</v>
      </c>
      <c r="C14" s="122" t="s">
        <v>3729</v>
      </c>
    </row>
    <row r="15" spans="1:3" x14ac:dyDescent="0.2">
      <c r="A15" s="122" t="s">
        <v>210</v>
      </c>
      <c r="B15" s="122" t="s">
        <v>209</v>
      </c>
      <c r="C15" s="122" t="s">
        <v>211</v>
      </c>
    </row>
    <row r="16" spans="1:3" x14ac:dyDescent="0.2">
      <c r="A16" s="122" t="s">
        <v>184</v>
      </c>
      <c r="B16" s="122" t="s">
        <v>183</v>
      </c>
      <c r="C16" s="122" t="s">
        <v>185</v>
      </c>
    </row>
    <row r="17" spans="1:3" x14ac:dyDescent="0.2">
      <c r="A17" s="122" t="s">
        <v>3378</v>
      </c>
      <c r="B17" s="122" t="s">
        <v>3379</v>
      </c>
      <c r="C17" s="122" t="s">
        <v>3728</v>
      </c>
    </row>
    <row r="18" spans="1:3" x14ac:dyDescent="0.2">
      <c r="A18" s="122" t="s">
        <v>3380</v>
      </c>
      <c r="B18" s="122" t="s">
        <v>206</v>
      </c>
      <c r="C18" s="122" t="s">
        <v>3727</v>
      </c>
    </row>
    <row r="19" spans="1:3" x14ac:dyDescent="0.2">
      <c r="A19" s="122" t="s">
        <v>216</v>
      </c>
      <c r="B19" s="122" t="s">
        <v>215</v>
      </c>
      <c r="C19" s="122" t="s">
        <v>217</v>
      </c>
    </row>
    <row r="20" spans="1:3" x14ac:dyDescent="0.2">
      <c r="A20" s="122" t="s">
        <v>3726</v>
      </c>
      <c r="B20" s="122" t="s">
        <v>218</v>
      </c>
      <c r="C20" s="122" t="s">
        <v>219</v>
      </c>
    </row>
    <row r="21" spans="1:3" x14ac:dyDescent="0.2">
      <c r="A21" s="122" t="s">
        <v>221</v>
      </c>
      <c r="B21" s="122" t="s">
        <v>220</v>
      </c>
      <c r="C21" s="122" t="s">
        <v>3725</v>
      </c>
    </row>
    <row r="22" spans="1:3" x14ac:dyDescent="0.2">
      <c r="A22" s="122" t="s">
        <v>3377</v>
      </c>
      <c r="B22" s="122" t="s">
        <v>224</v>
      </c>
      <c r="C22" s="122" t="s">
        <v>226</v>
      </c>
    </row>
    <row r="23" spans="1:3" x14ac:dyDescent="0.2">
      <c r="A23" s="122" t="s">
        <v>198</v>
      </c>
      <c r="B23" s="122" t="s">
        <v>197</v>
      </c>
      <c r="C23" s="122" t="s">
        <v>199</v>
      </c>
    </row>
    <row r="24" spans="1:3" x14ac:dyDescent="0.2">
      <c r="A24" s="122" t="s">
        <v>231</v>
      </c>
      <c r="B24" s="122" t="s">
        <v>230</v>
      </c>
      <c r="C24" s="122" t="s">
        <v>174</v>
      </c>
    </row>
    <row r="25" spans="1:3" x14ac:dyDescent="0.2">
      <c r="A25" s="122" t="s">
        <v>233</v>
      </c>
      <c r="B25" s="122" t="s">
        <v>232</v>
      </c>
      <c r="C25" s="122" t="s">
        <v>234</v>
      </c>
    </row>
    <row r="26" spans="1:3" x14ac:dyDescent="0.2">
      <c r="A26" s="122" t="s">
        <v>238</v>
      </c>
      <c r="B26" s="122" t="s">
        <v>237</v>
      </c>
      <c r="C26" s="122" t="s">
        <v>239</v>
      </c>
    </row>
    <row r="27" spans="1:3" x14ac:dyDescent="0.2">
      <c r="A27" s="122" t="s">
        <v>241</v>
      </c>
      <c r="B27" s="122" t="s">
        <v>240</v>
      </c>
      <c r="C27" s="122" t="s">
        <v>3724</v>
      </c>
    </row>
    <row r="28" spans="1:3" x14ac:dyDescent="0.2">
      <c r="A28" s="122" t="s">
        <v>243</v>
      </c>
      <c r="B28" s="122" t="s">
        <v>243</v>
      </c>
      <c r="C28" s="122" t="s">
        <v>244</v>
      </c>
    </row>
    <row r="29" spans="1:3" x14ac:dyDescent="0.2">
      <c r="A29" s="122" t="s">
        <v>253</v>
      </c>
      <c r="B29" s="122" t="s">
        <v>252</v>
      </c>
      <c r="C29" s="122" t="s">
        <v>254</v>
      </c>
    </row>
    <row r="30" spans="1:3" x14ac:dyDescent="0.2">
      <c r="A30" s="122" t="s">
        <v>256</v>
      </c>
      <c r="B30" s="122" t="s">
        <v>3723</v>
      </c>
      <c r="C30" s="122" t="s">
        <v>257</v>
      </c>
    </row>
    <row r="31" spans="1:3" x14ac:dyDescent="0.2">
      <c r="A31" s="122" t="s">
        <v>259</v>
      </c>
      <c r="B31" s="122" t="s">
        <v>258</v>
      </c>
      <c r="C31" s="122" t="s">
        <v>3722</v>
      </c>
    </row>
    <row r="32" spans="1:3" x14ac:dyDescent="0.2">
      <c r="A32" s="122" t="s">
        <v>263</v>
      </c>
      <c r="B32" s="122" t="s">
        <v>262</v>
      </c>
      <c r="C32" s="122" t="s">
        <v>3721</v>
      </c>
    </row>
    <row r="33" spans="1:3" x14ac:dyDescent="0.2">
      <c r="A33" s="122" t="s">
        <v>266</v>
      </c>
      <c r="B33" s="122" t="s">
        <v>265</v>
      </c>
      <c r="C33" s="122" t="s">
        <v>3720</v>
      </c>
    </row>
    <row r="34" spans="1:3" x14ac:dyDescent="0.2">
      <c r="A34" s="122" t="s">
        <v>268</v>
      </c>
      <c r="B34" s="122" t="s">
        <v>267</v>
      </c>
      <c r="C34" s="122" t="s">
        <v>3707</v>
      </c>
    </row>
    <row r="35" spans="1:3" x14ac:dyDescent="0.2">
      <c r="A35" s="122" t="s">
        <v>251</v>
      </c>
      <c r="B35" s="122" t="s">
        <v>250</v>
      </c>
      <c r="C35" s="122" t="s">
        <v>217</v>
      </c>
    </row>
    <row r="36" spans="1:3" x14ac:dyDescent="0.2">
      <c r="A36" s="122" t="s">
        <v>213</v>
      </c>
      <c r="B36" s="122" t="s">
        <v>3719</v>
      </c>
      <c r="C36" s="122" t="s">
        <v>214</v>
      </c>
    </row>
    <row r="37" spans="1:3" x14ac:dyDescent="0.2">
      <c r="A37" s="122" t="s">
        <v>272</v>
      </c>
      <c r="B37" s="122" t="s">
        <v>271</v>
      </c>
      <c r="C37" s="122" t="s">
        <v>3707</v>
      </c>
    </row>
    <row r="38" spans="1:3" x14ac:dyDescent="0.2">
      <c r="A38" s="122" t="s">
        <v>3376</v>
      </c>
      <c r="B38" s="122" t="s">
        <v>273</v>
      </c>
      <c r="C38" s="122" t="s">
        <v>3707</v>
      </c>
    </row>
    <row r="39" spans="1:3" x14ac:dyDescent="0.2">
      <c r="A39" s="122" t="s">
        <v>249</v>
      </c>
      <c r="B39" s="122" t="s">
        <v>248</v>
      </c>
      <c r="C39" s="122" t="s">
        <v>211</v>
      </c>
    </row>
    <row r="40" spans="1:3" x14ac:dyDescent="0.2">
      <c r="A40" s="122" t="s">
        <v>3375</v>
      </c>
      <c r="B40" s="122" t="s">
        <v>275</v>
      </c>
      <c r="C40" s="122" t="s">
        <v>3707</v>
      </c>
    </row>
    <row r="41" spans="1:3" x14ac:dyDescent="0.2">
      <c r="A41" s="122" t="s">
        <v>228</v>
      </c>
      <c r="B41" s="122" t="s">
        <v>3718</v>
      </c>
      <c r="C41" s="122" t="s">
        <v>3717</v>
      </c>
    </row>
    <row r="42" spans="1:3" x14ac:dyDescent="0.2">
      <c r="A42" s="122" t="s">
        <v>3374</v>
      </c>
      <c r="B42" s="122" t="s">
        <v>280</v>
      </c>
      <c r="C42" s="122" t="s">
        <v>3707</v>
      </c>
    </row>
    <row r="43" spans="1:3" x14ac:dyDescent="0.2">
      <c r="A43" s="122" t="s">
        <v>285</v>
      </c>
      <c r="B43" s="122" t="s">
        <v>284</v>
      </c>
      <c r="C43" s="122" t="s">
        <v>3716</v>
      </c>
    </row>
    <row r="44" spans="1:3" x14ac:dyDescent="0.2">
      <c r="A44" s="122" t="s">
        <v>294</v>
      </c>
      <c r="B44" s="122" t="s">
        <v>293</v>
      </c>
      <c r="C44" s="122" t="s">
        <v>295</v>
      </c>
    </row>
    <row r="45" spans="1:3" x14ac:dyDescent="0.2">
      <c r="A45" s="122" t="s">
        <v>283</v>
      </c>
      <c r="B45" s="122" t="s">
        <v>282</v>
      </c>
      <c r="C45" s="122" t="s">
        <v>3707</v>
      </c>
    </row>
    <row r="46" spans="1:3" x14ac:dyDescent="0.2">
      <c r="A46" s="122" t="s">
        <v>297</v>
      </c>
      <c r="B46" s="122" t="s">
        <v>296</v>
      </c>
      <c r="C46" s="122" t="s">
        <v>295</v>
      </c>
    </row>
    <row r="47" spans="1:3" x14ac:dyDescent="0.2">
      <c r="A47" s="122" t="s">
        <v>302</v>
      </c>
      <c r="B47" s="122" t="s">
        <v>301</v>
      </c>
      <c r="C47" s="122" t="s">
        <v>303</v>
      </c>
    </row>
    <row r="48" spans="1:3" x14ac:dyDescent="0.2">
      <c r="A48" s="122" t="s">
        <v>3068</v>
      </c>
      <c r="B48" s="122" t="s">
        <v>289</v>
      </c>
      <c r="C48" s="122" t="s">
        <v>288</v>
      </c>
    </row>
    <row r="49" spans="1:3" x14ac:dyDescent="0.2">
      <c r="A49" s="122" t="s">
        <v>305</v>
      </c>
      <c r="B49" s="122" t="s">
        <v>304</v>
      </c>
      <c r="C49" s="122" t="s">
        <v>3715</v>
      </c>
    </row>
    <row r="50" spans="1:3" x14ac:dyDescent="0.2">
      <c r="A50" s="122" t="s">
        <v>3373</v>
      </c>
      <c r="B50" s="122" t="s">
        <v>291</v>
      </c>
      <c r="C50" s="122" t="s">
        <v>288</v>
      </c>
    </row>
    <row r="51" spans="1:3" x14ac:dyDescent="0.2">
      <c r="A51" s="122" t="s">
        <v>308</v>
      </c>
      <c r="B51" s="122" t="s">
        <v>307</v>
      </c>
      <c r="C51" s="122" t="s">
        <v>309</v>
      </c>
    </row>
    <row r="52" spans="1:3" x14ac:dyDescent="0.2">
      <c r="A52" s="122" t="s">
        <v>311</v>
      </c>
      <c r="B52" s="122" t="s">
        <v>310</v>
      </c>
      <c r="C52" s="122" t="s">
        <v>309</v>
      </c>
    </row>
    <row r="53" spans="1:3" x14ac:dyDescent="0.2">
      <c r="A53" s="122" t="s">
        <v>3319</v>
      </c>
      <c r="B53" s="122" t="s">
        <v>3319</v>
      </c>
      <c r="C53" s="122" t="s">
        <v>3370</v>
      </c>
    </row>
    <row r="54" spans="1:3" x14ac:dyDescent="0.2">
      <c r="A54" s="122" t="s">
        <v>313</v>
      </c>
      <c r="B54" s="122" t="s">
        <v>313</v>
      </c>
      <c r="C54" s="122" t="s">
        <v>3714</v>
      </c>
    </row>
    <row r="55" spans="1:3" x14ac:dyDescent="0.2">
      <c r="A55" s="122" t="s">
        <v>3307</v>
      </c>
      <c r="B55" s="122" t="s">
        <v>3308</v>
      </c>
      <c r="C55" s="122" t="s">
        <v>3370</v>
      </c>
    </row>
    <row r="56" spans="1:3" x14ac:dyDescent="0.2">
      <c r="A56" s="122" t="s">
        <v>3371</v>
      </c>
      <c r="B56" s="122" t="s">
        <v>3372</v>
      </c>
      <c r="C56" s="122" t="s">
        <v>3370</v>
      </c>
    </row>
    <row r="57" spans="1:3" x14ac:dyDescent="0.2">
      <c r="A57" s="122" t="s">
        <v>3364</v>
      </c>
      <c r="B57" s="122" t="s">
        <v>3365</v>
      </c>
      <c r="C57" s="122" t="s">
        <v>3713</v>
      </c>
    </row>
    <row r="58" spans="1:3" x14ac:dyDescent="0.2">
      <c r="A58" s="122" t="s">
        <v>3366</v>
      </c>
      <c r="B58" s="122" t="s">
        <v>3368</v>
      </c>
      <c r="C58" s="122" t="s">
        <v>3712</v>
      </c>
    </row>
    <row r="59" spans="1:3" x14ac:dyDescent="0.2">
      <c r="A59" s="122" t="s">
        <v>3335</v>
      </c>
      <c r="B59" s="122" t="s">
        <v>322</v>
      </c>
      <c r="C59" s="122" t="s">
        <v>3711</v>
      </c>
    </row>
    <row r="60" spans="1:3" x14ac:dyDescent="0.2">
      <c r="A60" s="122" t="s">
        <v>3362</v>
      </c>
      <c r="B60" s="122" t="s">
        <v>330</v>
      </c>
      <c r="C60" s="122" t="s">
        <v>332</v>
      </c>
    </row>
    <row r="61" spans="1:3" x14ac:dyDescent="0.2">
      <c r="A61" s="122" t="s">
        <v>3078</v>
      </c>
      <c r="B61" s="122" t="s">
        <v>333</v>
      </c>
      <c r="C61" s="122" t="s">
        <v>3710</v>
      </c>
    </row>
    <row r="62" spans="1:3" x14ac:dyDescent="0.2">
      <c r="A62" s="122" t="s">
        <v>3354</v>
      </c>
      <c r="B62" s="122" t="s">
        <v>3355</v>
      </c>
      <c r="C62" s="122" t="s">
        <v>3709</v>
      </c>
    </row>
    <row r="63" spans="1:3" x14ac:dyDescent="0.2">
      <c r="A63" s="122" t="s">
        <v>3361</v>
      </c>
      <c r="B63" s="122" t="s">
        <v>336</v>
      </c>
      <c r="C63" s="122" t="s">
        <v>338</v>
      </c>
    </row>
    <row r="64" spans="1:3" x14ac:dyDescent="0.2">
      <c r="A64" s="122" t="s">
        <v>3359</v>
      </c>
      <c r="B64" s="122" t="s">
        <v>3360</v>
      </c>
      <c r="C64" s="122" t="s">
        <v>3708</v>
      </c>
    </row>
    <row r="65" spans="1:3" x14ac:dyDescent="0.2">
      <c r="A65" s="122" t="s">
        <v>340</v>
      </c>
      <c r="B65" s="122" t="s">
        <v>339</v>
      </c>
      <c r="C65" s="122" t="s">
        <v>341</v>
      </c>
    </row>
    <row r="66" spans="1:3" x14ac:dyDescent="0.2">
      <c r="A66" s="122" t="s">
        <v>397</v>
      </c>
      <c r="B66" s="122" t="s">
        <v>409</v>
      </c>
      <c r="C66" s="122" t="s">
        <v>174</v>
      </c>
    </row>
    <row r="67" spans="1:3" x14ac:dyDescent="0.2">
      <c r="A67" s="122" t="s">
        <v>3339</v>
      </c>
      <c r="B67" s="122" t="s">
        <v>3358</v>
      </c>
      <c r="C67" s="122" t="s">
        <v>343</v>
      </c>
    </row>
    <row r="68" spans="1:3" x14ac:dyDescent="0.2">
      <c r="A68" s="122" t="s">
        <v>346</v>
      </c>
      <c r="B68" s="122" t="s">
        <v>345</v>
      </c>
      <c r="C68" s="122" t="s">
        <v>347</v>
      </c>
    </row>
    <row r="69" spans="1:3" x14ac:dyDescent="0.2">
      <c r="A69" s="122" t="s">
        <v>349</v>
      </c>
      <c r="B69" s="122" t="s">
        <v>348</v>
      </c>
      <c r="C69" s="122" t="s">
        <v>347</v>
      </c>
    </row>
    <row r="70" spans="1:3" x14ac:dyDescent="0.2">
      <c r="A70" s="122" t="s">
        <v>351</v>
      </c>
      <c r="B70" s="122" t="s">
        <v>350</v>
      </c>
      <c r="C70" s="122" t="s">
        <v>347</v>
      </c>
    </row>
    <row r="71" spans="1:3" x14ac:dyDescent="0.2">
      <c r="A71" s="122" t="s">
        <v>278</v>
      </c>
      <c r="B71" s="122" t="s">
        <v>277</v>
      </c>
      <c r="C71" s="122" t="s">
        <v>3707</v>
      </c>
    </row>
    <row r="72" spans="1:3" x14ac:dyDescent="0.2">
      <c r="A72" s="122" t="s">
        <v>270</v>
      </c>
      <c r="B72" s="122" t="s">
        <v>269</v>
      </c>
      <c r="C72" s="122" t="s">
        <v>3707</v>
      </c>
    </row>
    <row r="73" spans="1:3" x14ac:dyDescent="0.2">
      <c r="A73" s="122" t="s">
        <v>358</v>
      </c>
      <c r="B73" s="122" t="s">
        <v>357</v>
      </c>
      <c r="C73" s="122" t="s">
        <v>3706</v>
      </c>
    </row>
    <row r="74" spans="1:3" x14ac:dyDescent="0.2">
      <c r="A74" s="122" t="s">
        <v>361</v>
      </c>
      <c r="B74" s="122" t="s">
        <v>360</v>
      </c>
      <c r="C74" s="122" t="s">
        <v>356</v>
      </c>
    </row>
    <row r="75" spans="1:3" x14ac:dyDescent="0.2">
      <c r="A75" s="122" t="s">
        <v>363</v>
      </c>
      <c r="B75" s="122" t="s">
        <v>362</v>
      </c>
      <c r="C75" s="122" t="s">
        <v>364</v>
      </c>
    </row>
    <row r="76" spans="1:3" x14ac:dyDescent="0.2">
      <c r="A76" s="122" t="s">
        <v>366</v>
      </c>
      <c r="B76" s="122" t="s">
        <v>365</v>
      </c>
      <c r="C76" s="122" t="s">
        <v>364</v>
      </c>
    </row>
    <row r="77" spans="1:3" x14ac:dyDescent="0.2">
      <c r="A77" s="122" t="s">
        <v>372</v>
      </c>
      <c r="B77" s="122" t="s">
        <v>371</v>
      </c>
      <c r="C77" s="122" t="s">
        <v>373</v>
      </c>
    </row>
    <row r="78" spans="1:3" x14ac:dyDescent="0.2">
      <c r="A78" s="122" t="s">
        <v>375</v>
      </c>
      <c r="B78" s="122" t="s">
        <v>374</v>
      </c>
      <c r="C78" s="122" t="s">
        <v>373</v>
      </c>
    </row>
    <row r="79" spans="1:3" x14ac:dyDescent="0.2">
      <c r="A79" s="122" t="s">
        <v>368</v>
      </c>
      <c r="B79" s="122" t="s">
        <v>367</v>
      </c>
      <c r="C79" s="122" t="s">
        <v>364</v>
      </c>
    </row>
    <row r="80" spans="1:3" x14ac:dyDescent="0.2">
      <c r="A80" s="122" t="s">
        <v>370</v>
      </c>
      <c r="B80" s="122" t="s">
        <v>369</v>
      </c>
      <c r="C80" s="122" t="s">
        <v>364</v>
      </c>
    </row>
    <row r="81" spans="1:3" x14ac:dyDescent="0.2">
      <c r="A81" s="122" t="s">
        <v>377</v>
      </c>
      <c r="B81" s="122" t="s">
        <v>376</v>
      </c>
      <c r="C81" s="122" t="s">
        <v>3705</v>
      </c>
    </row>
    <row r="82" spans="1:3" x14ac:dyDescent="0.2">
      <c r="A82" s="122" t="s">
        <v>380</v>
      </c>
      <c r="B82" s="122" t="s">
        <v>379</v>
      </c>
      <c r="C82" s="122" t="s">
        <v>381</v>
      </c>
    </row>
    <row r="83" spans="1:3" x14ac:dyDescent="0.2">
      <c r="A83" s="122" t="s">
        <v>3356</v>
      </c>
      <c r="B83" s="122" t="s">
        <v>382</v>
      </c>
      <c r="C83" s="122" t="s">
        <v>3704</v>
      </c>
    </row>
    <row r="84" spans="1:3" x14ac:dyDescent="0.2">
      <c r="A84" s="122" t="s">
        <v>386</v>
      </c>
      <c r="B84" s="122" t="s">
        <v>385</v>
      </c>
      <c r="C84" s="122" t="s">
        <v>387</v>
      </c>
    </row>
    <row r="85" spans="1:3" x14ac:dyDescent="0.2">
      <c r="A85" s="122" t="s">
        <v>3351</v>
      </c>
      <c r="B85" s="122" t="s">
        <v>3352</v>
      </c>
      <c r="C85" s="122" t="s">
        <v>3703</v>
      </c>
    </row>
    <row r="86" spans="1:3" x14ac:dyDescent="0.2">
      <c r="A86" s="122" t="s">
        <v>400</v>
      </c>
      <c r="B86" s="122" t="s">
        <v>399</v>
      </c>
      <c r="C86" s="122" t="s">
        <v>401</v>
      </c>
    </row>
    <row r="87" spans="1:3" x14ac:dyDescent="0.2">
      <c r="A87" s="122" t="s">
        <v>403</v>
      </c>
      <c r="B87" s="122" t="s">
        <v>402</v>
      </c>
      <c r="C87" s="122" t="s">
        <v>3702</v>
      </c>
    </row>
    <row r="88" spans="1:3" x14ac:dyDescent="0.2">
      <c r="A88" s="122" t="s">
        <v>405</v>
      </c>
      <c r="B88" s="122" t="s">
        <v>404</v>
      </c>
      <c r="C88" s="122" t="s">
        <v>373</v>
      </c>
    </row>
    <row r="89" spans="1:3" x14ac:dyDescent="0.2">
      <c r="A89" s="122" t="s">
        <v>407</v>
      </c>
      <c r="B89" s="122" t="s">
        <v>406</v>
      </c>
      <c r="C89" s="122" t="s">
        <v>3701</v>
      </c>
    </row>
    <row r="90" spans="1:3" x14ac:dyDescent="0.2">
      <c r="A90" s="122" t="s">
        <v>410</v>
      </c>
      <c r="B90" s="122" t="s">
        <v>409</v>
      </c>
      <c r="C90" s="122" t="s">
        <v>3700</v>
      </c>
    </row>
    <row r="91" spans="1:3" x14ac:dyDescent="0.2">
      <c r="A91" s="122" t="s">
        <v>3349</v>
      </c>
      <c r="B91" s="122" t="s">
        <v>414</v>
      </c>
      <c r="C91" s="122" t="s">
        <v>412</v>
      </c>
    </row>
    <row r="92" spans="1:3" x14ac:dyDescent="0.2">
      <c r="A92" s="122" t="s">
        <v>3350</v>
      </c>
      <c r="B92" s="122" t="s">
        <v>416</v>
      </c>
      <c r="C92" s="122" t="s">
        <v>412</v>
      </c>
    </row>
    <row r="93" spans="1:3" x14ac:dyDescent="0.2">
      <c r="A93" s="122" t="s">
        <v>421</v>
      </c>
      <c r="B93" s="122" t="s">
        <v>420</v>
      </c>
      <c r="C93" s="122" t="s">
        <v>412</v>
      </c>
    </row>
    <row r="94" spans="1:3" x14ac:dyDescent="0.2">
      <c r="A94" s="122" t="s">
        <v>423</v>
      </c>
      <c r="B94" s="122" t="s">
        <v>422</v>
      </c>
      <c r="C94" s="122" t="s">
        <v>412</v>
      </c>
    </row>
    <row r="95" spans="1:3" x14ac:dyDescent="0.2">
      <c r="A95" s="122" t="s">
        <v>425</v>
      </c>
      <c r="B95" s="122" t="s">
        <v>424</v>
      </c>
      <c r="C95" s="122" t="s">
        <v>412</v>
      </c>
    </row>
    <row r="96" spans="1:3" x14ac:dyDescent="0.2">
      <c r="A96" s="122" t="s">
        <v>427</v>
      </c>
      <c r="B96" s="122" t="s">
        <v>426</v>
      </c>
      <c r="C96" s="122" t="s">
        <v>412</v>
      </c>
    </row>
    <row r="97" spans="1:3" x14ac:dyDescent="0.2">
      <c r="A97" s="122" t="s">
        <v>429</v>
      </c>
      <c r="B97" s="122" t="s">
        <v>428</v>
      </c>
      <c r="C97" s="122" t="s">
        <v>3699</v>
      </c>
    </row>
    <row r="98" spans="1:3" x14ac:dyDescent="0.2">
      <c r="A98" s="122" t="s">
        <v>419</v>
      </c>
      <c r="B98" s="122" t="s">
        <v>418</v>
      </c>
      <c r="C98" s="122" t="s">
        <v>412</v>
      </c>
    </row>
    <row r="99" spans="1:3" x14ac:dyDescent="0.2">
      <c r="A99" s="122" t="s">
        <v>431</v>
      </c>
      <c r="B99" s="122" t="s">
        <v>430</v>
      </c>
      <c r="C99" s="122" t="s">
        <v>412</v>
      </c>
    </row>
    <row r="100" spans="1:3" x14ac:dyDescent="0.2">
      <c r="A100" s="122" t="s">
        <v>433</v>
      </c>
      <c r="B100" s="122" t="s">
        <v>432</v>
      </c>
      <c r="C100" s="122" t="s">
        <v>412</v>
      </c>
    </row>
    <row r="101" spans="1:3" x14ac:dyDescent="0.2">
      <c r="A101" s="122" t="s">
        <v>435</v>
      </c>
      <c r="B101" s="122" t="s">
        <v>434</v>
      </c>
      <c r="C101" s="122" t="s">
        <v>412</v>
      </c>
    </row>
    <row r="102" spans="1:3" x14ac:dyDescent="0.2">
      <c r="A102" s="122" t="s">
        <v>437</v>
      </c>
      <c r="B102" s="122" t="s">
        <v>436</v>
      </c>
      <c r="C102" s="122" t="s">
        <v>412</v>
      </c>
    </row>
    <row r="103" spans="1:3" x14ac:dyDescent="0.2">
      <c r="A103" s="122" t="s">
        <v>439</v>
      </c>
      <c r="B103" s="122" t="s">
        <v>438</v>
      </c>
      <c r="C103" s="122" t="s">
        <v>412</v>
      </c>
    </row>
    <row r="104" spans="1:3" x14ac:dyDescent="0.2">
      <c r="A104" s="122" t="s">
        <v>441</v>
      </c>
      <c r="B104" s="122" t="s">
        <v>440</v>
      </c>
      <c r="C104" s="122" t="s">
        <v>412</v>
      </c>
    </row>
    <row r="105" spans="1:3" x14ac:dyDescent="0.2">
      <c r="A105" s="122" t="s">
        <v>443</v>
      </c>
      <c r="B105" s="122" t="s">
        <v>442</v>
      </c>
      <c r="C105" s="122" t="s">
        <v>412</v>
      </c>
    </row>
    <row r="106" spans="1:3" x14ac:dyDescent="0.2">
      <c r="A106" s="122" t="s">
        <v>445</v>
      </c>
      <c r="B106" s="122" t="s">
        <v>444</v>
      </c>
      <c r="C106" s="122" t="s">
        <v>412</v>
      </c>
    </row>
    <row r="107" spans="1:3" x14ac:dyDescent="0.2">
      <c r="A107" s="122" t="s">
        <v>455</v>
      </c>
      <c r="B107" s="122" t="s">
        <v>454</v>
      </c>
      <c r="C107" s="122" t="s">
        <v>412</v>
      </c>
    </row>
    <row r="108" spans="1:3" x14ac:dyDescent="0.2">
      <c r="A108" s="122" t="s">
        <v>459</v>
      </c>
      <c r="B108" s="122" t="s">
        <v>458</v>
      </c>
      <c r="C108" s="122" t="s">
        <v>412</v>
      </c>
    </row>
    <row r="109" spans="1:3" x14ac:dyDescent="0.2">
      <c r="A109" s="122" t="s">
        <v>457</v>
      </c>
      <c r="B109" s="122" t="s">
        <v>456</v>
      </c>
      <c r="C109" s="122" t="s">
        <v>412</v>
      </c>
    </row>
    <row r="110" spans="1:3" x14ac:dyDescent="0.2">
      <c r="A110" s="122" t="s">
        <v>461</v>
      </c>
      <c r="B110" s="122" t="s">
        <v>460</v>
      </c>
      <c r="C110" s="122" t="s">
        <v>412</v>
      </c>
    </row>
    <row r="111" spans="1:3" x14ac:dyDescent="0.2">
      <c r="A111" s="122" t="s">
        <v>355</v>
      </c>
      <c r="B111" s="122" t="s">
        <v>354</v>
      </c>
      <c r="C111" s="122" t="s">
        <v>356</v>
      </c>
    </row>
    <row r="112" spans="1:3" x14ac:dyDescent="0.2">
      <c r="A112" s="122" t="s">
        <v>3347</v>
      </c>
      <c r="B112" s="122" t="s">
        <v>3348</v>
      </c>
      <c r="C112" s="122" t="s">
        <v>412</v>
      </c>
    </row>
    <row r="113" spans="1:3" x14ac:dyDescent="0.2">
      <c r="A113" s="122" t="s">
        <v>353</v>
      </c>
      <c r="B113" s="122" t="s">
        <v>352</v>
      </c>
      <c r="C113" s="122" t="s">
        <v>347</v>
      </c>
    </row>
    <row r="114" spans="1:3" x14ac:dyDescent="0.2">
      <c r="A114" s="122" t="s">
        <v>3346</v>
      </c>
      <c r="B114" s="122" t="s">
        <v>466</v>
      </c>
      <c r="C114" s="122" t="s">
        <v>412</v>
      </c>
    </row>
    <row r="115" spans="1:3" x14ac:dyDescent="0.2">
      <c r="A115" s="122" t="s">
        <v>3345</v>
      </c>
      <c r="B115" s="122" t="s">
        <v>470</v>
      </c>
      <c r="C115" s="122" t="s">
        <v>3698</v>
      </c>
    </row>
    <row r="116" spans="1:3" x14ac:dyDescent="0.2">
      <c r="A116" s="122" t="s">
        <v>473</v>
      </c>
      <c r="B116" s="122" t="s">
        <v>472</v>
      </c>
      <c r="C116" s="122" t="s">
        <v>347</v>
      </c>
    </row>
    <row r="117" spans="1:3" x14ac:dyDescent="0.2">
      <c r="A117" s="122" t="s">
        <v>2686</v>
      </c>
      <c r="B117" s="122" t="s">
        <v>2686</v>
      </c>
      <c r="C117" s="122" t="s">
        <v>2685</v>
      </c>
    </row>
    <row r="118" spans="1:3" x14ac:dyDescent="0.2">
      <c r="A118" s="122" t="s">
        <v>2687</v>
      </c>
      <c r="B118" s="122" t="s">
        <v>2687</v>
      </c>
      <c r="C118" s="122" t="s">
        <v>2688</v>
      </c>
    </row>
    <row r="119" spans="1:3" x14ac:dyDescent="0.2">
      <c r="A119" s="122" t="s">
        <v>2692</v>
      </c>
      <c r="B119" s="122" t="s">
        <v>2692</v>
      </c>
      <c r="C119" s="122" t="s">
        <v>3697</v>
      </c>
    </row>
    <row r="120" spans="1:3" x14ac:dyDescent="0.2">
      <c r="A120" s="122" t="s">
        <v>2697</v>
      </c>
      <c r="B120" s="122" t="s">
        <v>2697</v>
      </c>
      <c r="C120" s="122" t="s">
        <v>2685</v>
      </c>
    </row>
    <row r="121" spans="1:3" x14ac:dyDescent="0.2">
      <c r="A121" s="122" t="s">
        <v>2698</v>
      </c>
      <c r="B121" s="122" t="s">
        <v>2698</v>
      </c>
      <c r="C121" s="122" t="s">
        <v>2699</v>
      </c>
    </row>
    <row r="122" spans="1:3" x14ac:dyDescent="0.2">
      <c r="A122" s="122" t="s">
        <v>2700</v>
      </c>
      <c r="B122" s="122" t="s">
        <v>2700</v>
      </c>
      <c r="C122" s="122" t="s">
        <v>3696</v>
      </c>
    </row>
    <row r="123" spans="1:3" x14ac:dyDescent="0.2">
      <c r="A123" s="122" t="s">
        <v>2703</v>
      </c>
      <c r="B123" s="122" t="s">
        <v>2703</v>
      </c>
      <c r="C123" s="122" t="s">
        <v>2702</v>
      </c>
    </row>
    <row r="124" spans="1:3" x14ac:dyDescent="0.2">
      <c r="A124" s="122" t="s">
        <v>2704</v>
      </c>
      <c r="B124" s="122" t="s">
        <v>2704</v>
      </c>
      <c r="C124" s="122" t="s">
        <v>2705</v>
      </c>
    </row>
    <row r="125" spans="1:3" x14ac:dyDescent="0.2">
      <c r="A125" s="122" t="s">
        <v>3695</v>
      </c>
      <c r="B125" s="122" t="s">
        <v>3695</v>
      </c>
      <c r="C125" s="122" t="s">
        <v>2690</v>
      </c>
    </row>
    <row r="126" spans="1:3" x14ac:dyDescent="0.2">
      <c r="A126" s="122" t="s">
        <v>2694</v>
      </c>
      <c r="B126" s="122" t="s">
        <v>2694</v>
      </c>
      <c r="C126" s="122" t="s">
        <v>2695</v>
      </c>
    </row>
    <row r="127" spans="1:3" x14ac:dyDescent="0.2">
      <c r="A127" s="122" t="s">
        <v>3344</v>
      </c>
      <c r="B127" s="122" t="s">
        <v>2707</v>
      </c>
      <c r="C127" s="122" t="s">
        <v>2708</v>
      </c>
    </row>
    <row r="128" spans="1:3" x14ac:dyDescent="0.2">
      <c r="A128" s="122" t="s">
        <v>2709</v>
      </c>
      <c r="B128" s="122" t="s">
        <v>2709</v>
      </c>
      <c r="C128" s="122" t="s">
        <v>2710</v>
      </c>
    </row>
    <row r="129" spans="1:3" x14ac:dyDescent="0.2">
      <c r="A129" s="122" t="s">
        <v>2713</v>
      </c>
      <c r="B129" s="122" t="s">
        <v>2713</v>
      </c>
      <c r="C129" s="122" t="s">
        <v>2714</v>
      </c>
    </row>
    <row r="130" spans="1:3" x14ac:dyDescent="0.2">
      <c r="A130" s="122" t="s">
        <v>2715</v>
      </c>
      <c r="B130" s="122" t="s">
        <v>2715</v>
      </c>
      <c r="C130" s="122" t="s">
        <v>3694</v>
      </c>
    </row>
    <row r="131" spans="1:3" x14ac:dyDescent="0.2">
      <c r="A131" s="122" t="s">
        <v>2717</v>
      </c>
      <c r="B131" s="122" t="s">
        <v>2717</v>
      </c>
      <c r="C131" s="122" t="s">
        <v>2718</v>
      </c>
    </row>
    <row r="132" spans="1:3" x14ac:dyDescent="0.2">
      <c r="A132" s="122" t="s">
        <v>2720</v>
      </c>
      <c r="B132" s="122" t="s">
        <v>2720</v>
      </c>
      <c r="C132" s="122" t="s">
        <v>2719</v>
      </c>
    </row>
    <row r="133" spans="1:3" x14ac:dyDescent="0.2">
      <c r="A133" s="122" t="s">
        <v>3343</v>
      </c>
      <c r="B133" s="122" t="s">
        <v>2711</v>
      </c>
      <c r="C133" s="122" t="s">
        <v>2712</v>
      </c>
    </row>
    <row r="134" spans="1:3" x14ac:dyDescent="0.2">
      <c r="A134" s="122" t="s">
        <v>2721</v>
      </c>
      <c r="B134" s="122" t="s">
        <v>2721</v>
      </c>
      <c r="C134" s="122" t="s">
        <v>3693</v>
      </c>
    </row>
    <row r="135" spans="1:3" x14ac:dyDescent="0.2">
      <c r="A135" s="122" t="s">
        <v>2723</v>
      </c>
      <c r="B135" s="122" t="s">
        <v>2723</v>
      </c>
      <c r="C135" s="122" t="s">
        <v>2724</v>
      </c>
    </row>
    <row r="136" spans="1:3" x14ac:dyDescent="0.2">
      <c r="A136" s="122" t="s">
        <v>2725</v>
      </c>
      <c r="B136" s="122" t="s">
        <v>2725</v>
      </c>
      <c r="C136" s="122" t="s">
        <v>2685</v>
      </c>
    </row>
    <row r="137" spans="1:3" x14ac:dyDescent="0.2">
      <c r="A137" s="122" t="s">
        <v>2727</v>
      </c>
      <c r="B137" s="122" t="s">
        <v>2727</v>
      </c>
      <c r="C137" s="122" t="s">
        <v>2728</v>
      </c>
    </row>
    <row r="138" spans="1:3" x14ac:dyDescent="0.2">
      <c r="A138" s="122" t="s">
        <v>2726</v>
      </c>
      <c r="B138" s="122" t="s">
        <v>2726</v>
      </c>
      <c r="C138" s="122" t="s">
        <v>2696</v>
      </c>
    </row>
    <row r="139" spans="1:3" x14ac:dyDescent="0.2">
      <c r="A139" s="122" t="s">
        <v>2730</v>
      </c>
      <c r="B139" s="122" t="s">
        <v>2730</v>
      </c>
      <c r="C139" s="122" t="s">
        <v>3661</v>
      </c>
    </row>
    <row r="140" spans="1:3" x14ac:dyDescent="0.2">
      <c r="A140" s="122" t="s">
        <v>2732</v>
      </c>
      <c r="B140" s="122" t="s">
        <v>2732</v>
      </c>
      <c r="C140" s="122" t="s">
        <v>3692</v>
      </c>
    </row>
    <row r="141" spans="1:3" x14ac:dyDescent="0.2">
      <c r="A141" s="122" t="s">
        <v>2736</v>
      </c>
      <c r="B141" s="122" t="s">
        <v>2736</v>
      </c>
      <c r="C141" s="122" t="s">
        <v>2735</v>
      </c>
    </row>
    <row r="142" spans="1:3" x14ac:dyDescent="0.2">
      <c r="A142" s="122" t="s">
        <v>2738</v>
      </c>
      <c r="B142" s="122" t="s">
        <v>2738</v>
      </c>
      <c r="C142" s="122" t="s">
        <v>2699</v>
      </c>
    </row>
    <row r="143" spans="1:3" x14ac:dyDescent="0.2">
      <c r="A143" s="122" t="s">
        <v>2729</v>
      </c>
      <c r="B143" s="122" t="s">
        <v>2729</v>
      </c>
      <c r="C143" s="122" t="s">
        <v>2699</v>
      </c>
    </row>
    <row r="144" spans="1:3" x14ac:dyDescent="0.2">
      <c r="A144" s="122" t="s">
        <v>2742</v>
      </c>
      <c r="B144" s="122" t="s">
        <v>2742</v>
      </c>
      <c r="C144" s="122" t="s">
        <v>2743</v>
      </c>
    </row>
    <row r="145" spans="1:3" x14ac:dyDescent="0.2">
      <c r="A145" s="122" t="s">
        <v>2744</v>
      </c>
      <c r="B145" s="122" t="s">
        <v>2744</v>
      </c>
      <c r="C145" s="122" t="s">
        <v>2745</v>
      </c>
    </row>
    <row r="146" spans="1:3" x14ac:dyDescent="0.2">
      <c r="A146" s="122" t="s">
        <v>463</v>
      </c>
      <c r="B146" s="122" t="s">
        <v>462</v>
      </c>
      <c r="C146" s="122" t="s">
        <v>412</v>
      </c>
    </row>
    <row r="147" spans="1:3" x14ac:dyDescent="0.2">
      <c r="A147" s="122" t="s">
        <v>2750</v>
      </c>
      <c r="B147" s="122" t="s">
        <v>2750</v>
      </c>
      <c r="C147" s="122" t="s">
        <v>3691</v>
      </c>
    </row>
    <row r="148" spans="1:3" x14ac:dyDescent="0.2">
      <c r="A148" s="122" t="s">
        <v>3028</v>
      </c>
      <c r="B148" s="122" t="s">
        <v>3028</v>
      </c>
      <c r="C148" s="122" t="s">
        <v>2695</v>
      </c>
    </row>
    <row r="149" spans="1:3" x14ac:dyDescent="0.2">
      <c r="A149" s="122" t="s">
        <v>3029</v>
      </c>
      <c r="B149" s="122" t="s">
        <v>3690</v>
      </c>
      <c r="C149" s="122" t="s">
        <v>3030</v>
      </c>
    </row>
    <row r="150" spans="1:3" x14ac:dyDescent="0.2">
      <c r="A150" s="122" t="s">
        <v>3338</v>
      </c>
      <c r="B150" s="122" t="s">
        <v>3540</v>
      </c>
      <c r="C150" s="122" t="s">
        <v>2702</v>
      </c>
    </row>
    <row r="151" spans="1:3" x14ac:dyDescent="0.2">
      <c r="A151" s="122" t="s">
        <v>3033</v>
      </c>
      <c r="B151" s="122" t="s">
        <v>3689</v>
      </c>
      <c r="C151" s="122" t="s">
        <v>2705</v>
      </c>
    </row>
    <row r="152" spans="1:3" x14ac:dyDescent="0.2">
      <c r="A152" s="122" t="s">
        <v>3037</v>
      </c>
      <c r="B152" s="122" t="s">
        <v>3688</v>
      </c>
      <c r="C152" s="122" t="s">
        <v>3034</v>
      </c>
    </row>
    <row r="153" spans="1:3" x14ac:dyDescent="0.2">
      <c r="A153" s="122" t="s">
        <v>3035</v>
      </c>
      <c r="B153" s="122" t="s">
        <v>3687</v>
      </c>
      <c r="C153" s="122" t="s">
        <v>3036</v>
      </c>
    </row>
    <row r="154" spans="1:3" x14ac:dyDescent="0.2">
      <c r="A154" s="122" t="s">
        <v>3039</v>
      </c>
      <c r="B154" s="122" t="s">
        <v>3686</v>
      </c>
      <c r="C154" s="122" t="s">
        <v>3040</v>
      </c>
    </row>
    <row r="155" spans="1:3" x14ac:dyDescent="0.2">
      <c r="A155" s="122" t="s">
        <v>3045</v>
      </c>
      <c r="B155" s="122" t="s">
        <v>3685</v>
      </c>
      <c r="C155" s="122" t="s">
        <v>2740</v>
      </c>
    </row>
    <row r="156" spans="1:3" x14ac:dyDescent="0.2">
      <c r="A156" s="122" t="s">
        <v>3044</v>
      </c>
      <c r="B156" s="122" t="s">
        <v>3684</v>
      </c>
      <c r="C156" s="122" t="s">
        <v>2740</v>
      </c>
    </row>
    <row r="157" spans="1:3" x14ac:dyDescent="0.2">
      <c r="A157" s="122" t="s">
        <v>3042</v>
      </c>
      <c r="B157" s="122" t="s">
        <v>3683</v>
      </c>
      <c r="C157" s="122" t="s">
        <v>3043</v>
      </c>
    </row>
    <row r="158" spans="1:3" x14ac:dyDescent="0.2">
      <c r="A158" s="122" t="s">
        <v>3047</v>
      </c>
      <c r="B158" s="122" t="s">
        <v>3682</v>
      </c>
      <c r="C158" s="122" t="s">
        <v>3034</v>
      </c>
    </row>
    <row r="159" spans="1:3" x14ac:dyDescent="0.2">
      <c r="A159" s="122" t="s">
        <v>3048</v>
      </c>
      <c r="B159" s="122" t="s">
        <v>3681</v>
      </c>
      <c r="C159" s="122" t="s">
        <v>3049</v>
      </c>
    </row>
    <row r="160" spans="1:3" x14ac:dyDescent="0.2">
      <c r="A160" s="122" t="s">
        <v>465</v>
      </c>
      <c r="B160" s="122" t="s">
        <v>464</v>
      </c>
      <c r="C160" s="122" t="s">
        <v>412</v>
      </c>
    </row>
    <row r="161" spans="1:3" x14ac:dyDescent="0.2">
      <c r="A161" s="122" t="s">
        <v>3051</v>
      </c>
      <c r="B161" s="122" t="s">
        <v>3680</v>
      </c>
      <c r="C161" s="122" t="s">
        <v>3679</v>
      </c>
    </row>
    <row r="162" spans="1:3" x14ac:dyDescent="0.2">
      <c r="A162" s="122" t="s">
        <v>3046</v>
      </c>
      <c r="B162" s="122" t="s">
        <v>3678</v>
      </c>
      <c r="C162" s="122" t="s">
        <v>2702</v>
      </c>
    </row>
    <row r="163" spans="1:3" x14ac:dyDescent="0.2">
      <c r="A163" s="122" t="s">
        <v>3055</v>
      </c>
      <c r="B163" s="122" t="s">
        <v>3677</v>
      </c>
      <c r="C163" s="122" t="s">
        <v>2699</v>
      </c>
    </row>
    <row r="164" spans="1:3" x14ac:dyDescent="0.2">
      <c r="A164" s="122" t="s">
        <v>3053</v>
      </c>
      <c r="B164" s="122" t="s">
        <v>3676</v>
      </c>
      <c r="C164" s="122" t="s">
        <v>3675</v>
      </c>
    </row>
    <row r="165" spans="1:3" x14ac:dyDescent="0.2">
      <c r="A165" s="122" t="s">
        <v>3041</v>
      </c>
      <c r="B165" s="122" t="s">
        <v>3674</v>
      </c>
      <c r="C165" s="122" t="s">
        <v>3040</v>
      </c>
    </row>
    <row r="166" spans="1:3" x14ac:dyDescent="0.2">
      <c r="A166" s="122" t="s">
        <v>3058</v>
      </c>
      <c r="B166" s="122" t="s">
        <v>3673</v>
      </c>
      <c r="C166" s="122" t="s">
        <v>2714</v>
      </c>
    </row>
    <row r="167" spans="1:3" x14ac:dyDescent="0.2">
      <c r="A167" s="122" t="s">
        <v>3056</v>
      </c>
      <c r="B167" s="122" t="s">
        <v>3672</v>
      </c>
      <c r="C167" s="122" t="s">
        <v>3057</v>
      </c>
    </row>
    <row r="168" spans="1:3" x14ac:dyDescent="0.2">
      <c r="A168" s="122" t="s">
        <v>3059</v>
      </c>
      <c r="B168" s="122" t="s">
        <v>3671</v>
      </c>
      <c r="C168" s="122" t="s">
        <v>3060</v>
      </c>
    </row>
    <row r="169" spans="1:3" x14ac:dyDescent="0.2">
      <c r="A169" s="122" t="s">
        <v>3061</v>
      </c>
      <c r="B169" s="122" t="s">
        <v>3670</v>
      </c>
      <c r="C169" s="122" t="s">
        <v>3060</v>
      </c>
    </row>
    <row r="170" spans="1:3" x14ac:dyDescent="0.2">
      <c r="A170" s="122" t="s">
        <v>3062</v>
      </c>
      <c r="B170" s="122" t="s">
        <v>3669</v>
      </c>
      <c r="C170" s="122" t="s">
        <v>3668</v>
      </c>
    </row>
    <row r="171" spans="1:3" x14ac:dyDescent="0.2">
      <c r="A171" s="122" t="s">
        <v>3065</v>
      </c>
      <c r="B171" s="122" t="s">
        <v>3667</v>
      </c>
      <c r="C171" s="122" t="s">
        <v>3064</v>
      </c>
    </row>
    <row r="172" spans="1:3" x14ac:dyDescent="0.2">
      <c r="A172" s="122" t="s">
        <v>3067</v>
      </c>
      <c r="B172" s="122" t="s">
        <v>3666</v>
      </c>
      <c r="C172" s="122" t="s">
        <v>3064</v>
      </c>
    </row>
    <row r="173" spans="1:3" x14ac:dyDescent="0.2">
      <c r="A173" s="122" t="s">
        <v>3069</v>
      </c>
      <c r="B173" s="122" t="s">
        <v>3665</v>
      </c>
      <c r="C173" s="122" t="s">
        <v>3064</v>
      </c>
    </row>
    <row r="174" spans="1:3" x14ac:dyDescent="0.2">
      <c r="A174" s="122" t="s">
        <v>3066</v>
      </c>
      <c r="B174" s="122" t="s">
        <v>3664</v>
      </c>
      <c r="C174" s="122" t="s">
        <v>3064</v>
      </c>
    </row>
    <row r="175" spans="1:3" x14ac:dyDescent="0.2">
      <c r="A175" s="122" t="s">
        <v>3070</v>
      </c>
      <c r="B175" s="122" t="s">
        <v>3663</v>
      </c>
      <c r="C175" s="122" t="s">
        <v>3064</v>
      </c>
    </row>
    <row r="176" spans="1:3" x14ac:dyDescent="0.2">
      <c r="A176" s="122" t="s">
        <v>3071</v>
      </c>
      <c r="B176" s="122" t="s">
        <v>3662</v>
      </c>
      <c r="C176" s="122" t="s">
        <v>3661</v>
      </c>
    </row>
    <row r="177" spans="1:3" x14ac:dyDescent="0.2">
      <c r="A177" s="122" t="s">
        <v>3336</v>
      </c>
      <c r="B177" s="122" t="s">
        <v>3534</v>
      </c>
      <c r="C177" s="122" t="s">
        <v>3073</v>
      </c>
    </row>
    <row r="178" spans="1:3" x14ac:dyDescent="0.2">
      <c r="A178" s="122" t="s">
        <v>3080</v>
      </c>
      <c r="B178" s="122" t="s">
        <v>3660</v>
      </c>
      <c r="C178" s="122" t="s">
        <v>3081</v>
      </c>
    </row>
    <row r="179" spans="1:3" x14ac:dyDescent="0.2">
      <c r="A179" s="122" t="s">
        <v>3082</v>
      </c>
      <c r="B179" s="122" t="s">
        <v>3659</v>
      </c>
      <c r="C179" s="122" t="s">
        <v>3081</v>
      </c>
    </row>
    <row r="180" spans="1:3" x14ac:dyDescent="0.2">
      <c r="A180" s="122" t="s">
        <v>3083</v>
      </c>
      <c r="B180" s="122" t="s">
        <v>3658</v>
      </c>
      <c r="C180" s="122" t="s">
        <v>3084</v>
      </c>
    </row>
    <row r="181" spans="1:3" x14ac:dyDescent="0.2">
      <c r="A181" s="122" t="s">
        <v>3085</v>
      </c>
      <c r="B181" s="122" t="s">
        <v>3657</v>
      </c>
      <c r="C181" s="122" t="s">
        <v>3084</v>
      </c>
    </row>
    <row r="182" spans="1:3" x14ac:dyDescent="0.2">
      <c r="A182" s="122" t="s">
        <v>3086</v>
      </c>
      <c r="B182" s="122" t="s">
        <v>3656</v>
      </c>
      <c r="C182" s="122" t="s">
        <v>3084</v>
      </c>
    </row>
    <row r="183" spans="1:3" x14ac:dyDescent="0.2">
      <c r="A183" s="122" t="s">
        <v>3088</v>
      </c>
      <c r="B183" s="122" t="s">
        <v>3655</v>
      </c>
      <c r="C183" s="122" t="s">
        <v>3089</v>
      </c>
    </row>
    <row r="184" spans="1:3" x14ac:dyDescent="0.2">
      <c r="A184" s="122" t="s">
        <v>3090</v>
      </c>
      <c r="B184" s="122" t="s">
        <v>3654</v>
      </c>
      <c r="C184" s="122" t="s">
        <v>3089</v>
      </c>
    </row>
    <row r="185" spans="1:3" x14ac:dyDescent="0.2">
      <c r="A185" s="122" t="s">
        <v>3091</v>
      </c>
      <c r="B185" s="122" t="s">
        <v>3653</v>
      </c>
      <c r="C185" s="122" t="s">
        <v>3092</v>
      </c>
    </row>
    <row r="186" spans="1:3" x14ac:dyDescent="0.2">
      <c r="A186" s="122" t="s">
        <v>3093</v>
      </c>
      <c r="B186" s="122" t="s">
        <v>3652</v>
      </c>
      <c r="C186" s="122" t="s">
        <v>3092</v>
      </c>
    </row>
    <row r="187" spans="1:3" x14ac:dyDescent="0.2">
      <c r="A187" s="122" t="s">
        <v>3095</v>
      </c>
      <c r="B187" s="122" t="s">
        <v>376</v>
      </c>
      <c r="C187" s="122" t="s">
        <v>2696</v>
      </c>
    </row>
    <row r="188" spans="1:3" x14ac:dyDescent="0.2">
      <c r="A188" s="122" t="s">
        <v>3096</v>
      </c>
      <c r="B188" s="122" t="s">
        <v>3651</v>
      </c>
      <c r="C188" s="122" t="s">
        <v>3650</v>
      </c>
    </row>
    <row r="189" spans="1:3" x14ac:dyDescent="0.2">
      <c r="A189" s="122" t="s">
        <v>3097</v>
      </c>
      <c r="B189" s="122" t="s">
        <v>3649</v>
      </c>
      <c r="C189" s="122" t="s">
        <v>2696</v>
      </c>
    </row>
    <row r="190" spans="1:3" x14ac:dyDescent="0.2">
      <c r="A190" s="122" t="s">
        <v>3098</v>
      </c>
      <c r="B190" s="122" t="s">
        <v>3648</v>
      </c>
      <c r="C190" s="122" t="s">
        <v>2696</v>
      </c>
    </row>
    <row r="191" spans="1:3" x14ac:dyDescent="0.2">
      <c r="A191" s="122" t="s">
        <v>3099</v>
      </c>
      <c r="B191" s="122" t="s">
        <v>3647</v>
      </c>
      <c r="C191" s="122" t="s">
        <v>2701</v>
      </c>
    </row>
    <row r="192" spans="1:3" x14ac:dyDescent="0.2">
      <c r="A192" s="122" t="s">
        <v>3332</v>
      </c>
      <c r="B192" s="122" t="s">
        <v>3333</v>
      </c>
      <c r="C192" s="122" t="s">
        <v>3646</v>
      </c>
    </row>
    <row r="193" spans="1:3" x14ac:dyDescent="0.2">
      <c r="A193" s="122" t="s">
        <v>3329</v>
      </c>
      <c r="B193" s="122" t="s">
        <v>3330</v>
      </c>
      <c r="C193" s="122" t="s">
        <v>217</v>
      </c>
    </row>
    <row r="194" spans="1:3" x14ac:dyDescent="0.2">
      <c r="A194" s="122" t="s">
        <v>3326</v>
      </c>
      <c r="B194" s="122" t="s">
        <v>3327</v>
      </c>
      <c r="C194" s="122" t="s">
        <v>3325</v>
      </c>
    </row>
    <row r="195" spans="1:3" x14ac:dyDescent="0.2">
      <c r="A195" s="122" t="s">
        <v>3294</v>
      </c>
      <c r="B195" s="122" t="s">
        <v>3328</v>
      </c>
      <c r="C195" s="122" t="s">
        <v>3293</v>
      </c>
    </row>
    <row r="196" spans="1:3" x14ac:dyDescent="0.2">
      <c r="A196" s="122" t="s">
        <v>3321</v>
      </c>
      <c r="B196" s="122" t="s">
        <v>3322</v>
      </c>
      <c r="C196" s="122" t="s">
        <v>3314</v>
      </c>
    </row>
    <row r="197" spans="1:3" x14ac:dyDescent="0.2">
      <c r="A197" s="122" t="s">
        <v>3317</v>
      </c>
      <c r="B197" s="122" t="s">
        <v>3645</v>
      </c>
      <c r="C197" s="122" t="s">
        <v>3644</v>
      </c>
    </row>
    <row r="198" spans="1:3" x14ac:dyDescent="0.2">
      <c r="A198" s="122" t="s">
        <v>3323</v>
      </c>
      <c r="B198" s="122" t="s">
        <v>3324</v>
      </c>
      <c r="C198" s="122" t="s">
        <v>3314</v>
      </c>
    </row>
    <row r="199" spans="1:3" x14ac:dyDescent="0.2">
      <c r="A199" s="122" t="s">
        <v>3315</v>
      </c>
      <c r="B199" s="122" t="s">
        <v>3316</v>
      </c>
      <c r="C199" s="122" t="s">
        <v>3643</v>
      </c>
    </row>
    <row r="200" spans="1:3" x14ac:dyDescent="0.2">
      <c r="A200" s="122" t="s">
        <v>3312</v>
      </c>
      <c r="B200" s="122" t="s">
        <v>3313</v>
      </c>
      <c r="C200" s="122" t="s">
        <v>3642</v>
      </c>
    </row>
    <row r="201" spans="1:3" x14ac:dyDescent="0.2">
      <c r="A201" s="122" t="s">
        <v>3310</v>
      </c>
      <c r="B201" s="122" t="s">
        <v>3311</v>
      </c>
      <c r="C201" s="122" t="s">
        <v>3309</v>
      </c>
    </row>
    <row r="202" spans="1:3" x14ac:dyDescent="0.2">
      <c r="A202" s="122" t="s">
        <v>2746</v>
      </c>
      <c r="B202" s="122" t="s">
        <v>2746</v>
      </c>
      <c r="C202" s="122" t="s">
        <v>2747</v>
      </c>
    </row>
    <row r="203" spans="1:3" x14ac:dyDescent="0.2">
      <c r="A203" s="122" t="s">
        <v>3289</v>
      </c>
      <c r="B203" s="122" t="s">
        <v>3303</v>
      </c>
      <c r="C203" s="122" t="s">
        <v>343</v>
      </c>
    </row>
    <row r="204" spans="1:3" x14ac:dyDescent="0.2">
      <c r="A204" s="122" t="s">
        <v>3301</v>
      </c>
      <c r="B204" s="122" t="s">
        <v>3302</v>
      </c>
      <c r="C204" s="122" t="s">
        <v>3641</v>
      </c>
    </row>
    <row r="205" spans="1:3" x14ac:dyDescent="0.2">
      <c r="A205" s="122" t="s">
        <v>3298</v>
      </c>
      <c r="B205" s="122" t="s">
        <v>3299</v>
      </c>
      <c r="C205" s="122" t="s">
        <v>2733</v>
      </c>
    </row>
    <row r="206" spans="1:3" x14ac:dyDescent="0.2">
      <c r="A206" s="122" t="s">
        <v>3292</v>
      </c>
      <c r="B206" s="122" t="s">
        <v>411</v>
      </c>
      <c r="C206" s="122" t="s">
        <v>343</v>
      </c>
    </row>
    <row r="207" spans="1:3" x14ac:dyDescent="0.2">
      <c r="A207" s="122" t="s">
        <v>3288</v>
      </c>
      <c r="B207" s="122" t="s">
        <v>3288</v>
      </c>
      <c r="C207" s="122" t="s">
        <v>3287</v>
      </c>
    </row>
    <row r="208" spans="1:3" x14ac:dyDescent="0.2">
      <c r="A208" s="122" t="s">
        <v>3286</v>
      </c>
      <c r="B208" s="122" t="s">
        <v>3286</v>
      </c>
      <c r="C208" s="122" t="s">
        <v>3285</v>
      </c>
    </row>
    <row r="209" spans="1:3" x14ac:dyDescent="0.2">
      <c r="A209" s="122" t="s">
        <v>3284</v>
      </c>
      <c r="B209" s="122" t="s">
        <v>3284</v>
      </c>
      <c r="C209" s="122" t="s">
        <v>159</v>
      </c>
    </row>
    <row r="210" spans="1:3" x14ac:dyDescent="0.2">
      <c r="A210" s="122" t="s">
        <v>3283</v>
      </c>
      <c r="B210" s="122" t="s">
        <v>3283</v>
      </c>
      <c r="C210" s="122" t="s">
        <v>3282</v>
      </c>
    </row>
    <row r="211" spans="1:3" x14ac:dyDescent="0.2">
      <c r="A211" s="122" t="s">
        <v>3290</v>
      </c>
      <c r="B211" s="122" t="s">
        <v>3291</v>
      </c>
      <c r="C211" s="122" t="s">
        <v>343</v>
      </c>
    </row>
    <row r="212" spans="1:3" x14ac:dyDescent="0.2">
      <c r="A212" s="122" t="s">
        <v>3281</v>
      </c>
      <c r="B212" s="122" t="s">
        <v>3281</v>
      </c>
      <c r="C212" s="122" t="s">
        <v>3640</v>
      </c>
    </row>
    <row r="213" spans="1:3" x14ac:dyDescent="0.2">
      <c r="A213" s="122" t="s">
        <v>3279</v>
      </c>
      <c r="B213" s="122" t="s">
        <v>3279</v>
      </c>
      <c r="C213" s="122" t="s">
        <v>3278</v>
      </c>
    </row>
    <row r="214" spans="1:3" x14ac:dyDescent="0.2">
      <c r="A214" s="122" t="s">
        <v>3277</v>
      </c>
      <c r="B214" s="122" t="s">
        <v>3277</v>
      </c>
      <c r="C214" s="122" t="s">
        <v>3264</v>
      </c>
    </row>
    <row r="215" spans="1:3" x14ac:dyDescent="0.2">
      <c r="A215" s="122" t="s">
        <v>3276</v>
      </c>
      <c r="B215" s="122" t="s">
        <v>3276</v>
      </c>
      <c r="C215" s="122" t="s">
        <v>3275</v>
      </c>
    </row>
    <row r="216" spans="1:3" x14ac:dyDescent="0.2">
      <c r="A216" s="122" t="s">
        <v>3274</v>
      </c>
      <c r="B216" s="122" t="s">
        <v>3274</v>
      </c>
      <c r="C216" s="122" t="s">
        <v>3273</v>
      </c>
    </row>
    <row r="217" spans="1:3" x14ac:dyDescent="0.2">
      <c r="A217" s="122" t="s">
        <v>3050</v>
      </c>
      <c r="B217" s="122" t="s">
        <v>3639</v>
      </c>
      <c r="C217" s="122" t="s">
        <v>2696</v>
      </c>
    </row>
    <row r="218" spans="1:3" x14ac:dyDescent="0.2">
      <c r="A218" s="122" t="s">
        <v>3271</v>
      </c>
      <c r="B218" s="122" t="s">
        <v>3271</v>
      </c>
      <c r="C218" s="122" t="s">
        <v>125</v>
      </c>
    </row>
    <row r="219" spans="1:3" x14ac:dyDescent="0.2">
      <c r="A219" s="122" t="s">
        <v>3270</v>
      </c>
      <c r="B219" s="122" t="s">
        <v>3270</v>
      </c>
      <c r="C219" s="122" t="s">
        <v>159</v>
      </c>
    </row>
    <row r="220" spans="1:3" x14ac:dyDescent="0.2">
      <c r="A220" s="122" t="s">
        <v>3269</v>
      </c>
      <c r="B220" s="122" t="s">
        <v>3269</v>
      </c>
      <c r="C220" s="122" t="s">
        <v>3268</v>
      </c>
    </row>
    <row r="221" spans="1:3" x14ac:dyDescent="0.2">
      <c r="A221" s="122" t="s">
        <v>3267</v>
      </c>
      <c r="B221" s="122" t="s">
        <v>3267</v>
      </c>
      <c r="C221" s="122" t="s">
        <v>3266</v>
      </c>
    </row>
    <row r="222" spans="1:3" x14ac:dyDescent="0.2">
      <c r="A222" s="122" t="s">
        <v>3265</v>
      </c>
      <c r="B222" s="122" t="s">
        <v>3265</v>
      </c>
      <c r="C222" s="122" t="s">
        <v>3264</v>
      </c>
    </row>
    <row r="223" spans="1:3" x14ac:dyDescent="0.2">
      <c r="A223" s="122" t="s">
        <v>3262</v>
      </c>
      <c r="B223" s="122" t="s">
        <v>3262</v>
      </c>
      <c r="C223" s="122" t="s">
        <v>3261</v>
      </c>
    </row>
    <row r="224" spans="1:3" x14ac:dyDescent="0.2">
      <c r="A224" s="122" t="s">
        <v>3258</v>
      </c>
      <c r="B224" s="122" t="s">
        <v>3638</v>
      </c>
      <c r="C224" s="122" t="s">
        <v>2696</v>
      </c>
    </row>
    <row r="225" spans="1:3" x14ac:dyDescent="0.2">
      <c r="A225" s="122" t="s">
        <v>3522</v>
      </c>
      <c r="B225" s="122" t="s">
        <v>3522</v>
      </c>
      <c r="C225" s="122" t="s">
        <v>3637</v>
      </c>
    </row>
    <row r="226" spans="1:3" x14ac:dyDescent="0.2">
      <c r="A226" s="122" t="s">
        <v>3263</v>
      </c>
      <c r="B226" s="122" t="s">
        <v>3263</v>
      </c>
      <c r="C226" s="122" t="s">
        <v>303</v>
      </c>
    </row>
    <row r="227" spans="1:3" x14ac:dyDescent="0.2">
      <c r="A227" s="122" t="s">
        <v>3259</v>
      </c>
      <c r="B227" s="122" t="s">
        <v>3636</v>
      </c>
      <c r="C227" s="122" t="s">
        <v>2696</v>
      </c>
    </row>
    <row r="228" spans="1:3" x14ac:dyDescent="0.2">
      <c r="A228" s="122" t="s">
        <v>3304</v>
      </c>
      <c r="B228" s="122" t="s">
        <v>3305</v>
      </c>
      <c r="C228" s="122" t="s">
        <v>3296</v>
      </c>
    </row>
    <row r="229" spans="1:3" x14ac:dyDescent="0.2">
      <c r="A229" s="122" t="s">
        <v>3272</v>
      </c>
      <c r="B229" s="122" t="s">
        <v>3272</v>
      </c>
      <c r="C229" s="122" t="s">
        <v>234</v>
      </c>
    </row>
    <row r="230" spans="1:3" x14ac:dyDescent="0.2">
      <c r="A230" s="122" t="s">
        <v>97</v>
      </c>
      <c r="B230" s="122" t="s">
        <v>96</v>
      </c>
      <c r="C230" s="122" t="s">
        <v>89</v>
      </c>
    </row>
    <row r="231" spans="1:3" x14ac:dyDescent="0.2">
      <c r="A231" s="122" t="s">
        <v>138</v>
      </c>
      <c r="B231" s="122" t="s">
        <v>137</v>
      </c>
      <c r="C231" s="122" t="s">
        <v>3624</v>
      </c>
    </row>
    <row r="232" spans="1:3" x14ac:dyDescent="0.2">
      <c r="A232" s="122" t="s">
        <v>165</v>
      </c>
      <c r="B232" s="122" t="s">
        <v>164</v>
      </c>
      <c r="C232" s="122" t="s">
        <v>159</v>
      </c>
    </row>
    <row r="233" spans="1:3" x14ac:dyDescent="0.2">
      <c r="A233" s="122" t="s">
        <v>3391</v>
      </c>
      <c r="B233" s="122" t="s">
        <v>147</v>
      </c>
      <c r="C233" s="122" t="s">
        <v>146</v>
      </c>
    </row>
    <row r="234" spans="1:3" x14ac:dyDescent="0.2">
      <c r="A234" s="122" t="s">
        <v>69</v>
      </c>
      <c r="B234" s="122" t="s">
        <v>68</v>
      </c>
      <c r="C234" s="122" t="s">
        <v>3620</v>
      </c>
    </row>
    <row r="235" spans="1:3" x14ac:dyDescent="0.2">
      <c r="A235" s="122" t="s">
        <v>167</v>
      </c>
      <c r="B235" s="122" t="s">
        <v>166</v>
      </c>
      <c r="C235" s="122" t="s">
        <v>159</v>
      </c>
    </row>
    <row r="236" spans="1:3" x14ac:dyDescent="0.2">
      <c r="A236" s="122" t="s">
        <v>3387</v>
      </c>
      <c r="B236" s="122" t="s">
        <v>3388</v>
      </c>
      <c r="C236" s="122" t="s">
        <v>244</v>
      </c>
    </row>
    <row r="237" spans="1:3" x14ac:dyDescent="0.2">
      <c r="A237" s="122" t="s">
        <v>107</v>
      </c>
      <c r="B237" s="122" t="s">
        <v>106</v>
      </c>
      <c r="C237" s="122" t="s">
        <v>108</v>
      </c>
    </row>
    <row r="238" spans="1:3" x14ac:dyDescent="0.2">
      <c r="A238" s="122" t="s">
        <v>102</v>
      </c>
      <c r="B238" s="122" t="s">
        <v>101</v>
      </c>
      <c r="C238" s="122" t="s">
        <v>3635</v>
      </c>
    </row>
    <row r="239" spans="1:3" x14ac:dyDescent="0.2">
      <c r="A239" s="122" t="s">
        <v>112</v>
      </c>
      <c r="B239" s="122" t="s">
        <v>111</v>
      </c>
      <c r="C239" s="122" t="s">
        <v>113</v>
      </c>
    </row>
    <row r="240" spans="1:3" x14ac:dyDescent="0.2">
      <c r="A240" s="122" t="s">
        <v>117</v>
      </c>
      <c r="B240" s="122" t="s">
        <v>116</v>
      </c>
      <c r="C240" s="122" t="s">
        <v>113</v>
      </c>
    </row>
    <row r="241" spans="1:3" x14ac:dyDescent="0.2">
      <c r="A241" s="122" t="s">
        <v>76</v>
      </c>
      <c r="B241" s="122" t="s">
        <v>75</v>
      </c>
      <c r="C241" s="122" t="s">
        <v>3634</v>
      </c>
    </row>
    <row r="242" spans="1:3" x14ac:dyDescent="0.2">
      <c r="A242" s="122" t="s">
        <v>127</v>
      </c>
      <c r="B242" s="122" t="s">
        <v>126</v>
      </c>
      <c r="C242" s="122" t="s">
        <v>3624</v>
      </c>
    </row>
    <row r="243" spans="1:3" x14ac:dyDescent="0.2">
      <c r="A243" s="122" t="s">
        <v>132</v>
      </c>
      <c r="B243" s="122" t="s">
        <v>131</v>
      </c>
      <c r="C243" s="122" t="s">
        <v>3624</v>
      </c>
    </row>
    <row r="244" spans="1:3" x14ac:dyDescent="0.2">
      <c r="A244" s="122" t="s">
        <v>134</v>
      </c>
      <c r="B244" s="122" t="s">
        <v>133</v>
      </c>
      <c r="C244" s="122" t="s">
        <v>3624</v>
      </c>
    </row>
    <row r="245" spans="1:3" x14ac:dyDescent="0.2">
      <c r="A245" s="122" t="s">
        <v>161</v>
      </c>
      <c r="B245" s="122" t="s">
        <v>160</v>
      </c>
      <c r="C245" s="122" t="s">
        <v>159</v>
      </c>
    </row>
    <row r="246" spans="1:3" x14ac:dyDescent="0.2">
      <c r="A246" s="122" t="s">
        <v>3633</v>
      </c>
      <c r="B246" s="122" t="s">
        <v>83</v>
      </c>
      <c r="C246" s="122" t="s">
        <v>82</v>
      </c>
    </row>
    <row r="247" spans="1:3" x14ac:dyDescent="0.2">
      <c r="A247" s="122" t="s">
        <v>173</v>
      </c>
      <c r="B247" s="122" t="s">
        <v>172</v>
      </c>
      <c r="C247" s="122" t="s">
        <v>174</v>
      </c>
    </row>
    <row r="248" spans="1:3" x14ac:dyDescent="0.2">
      <c r="A248" s="122" t="s">
        <v>99</v>
      </c>
      <c r="B248" s="122" t="s">
        <v>98</v>
      </c>
      <c r="C248" s="122" t="s">
        <v>89</v>
      </c>
    </row>
    <row r="249" spans="1:3" x14ac:dyDescent="0.2">
      <c r="A249" s="122" t="s">
        <v>105</v>
      </c>
      <c r="B249" s="122" t="s">
        <v>104</v>
      </c>
      <c r="C249" s="122" t="s">
        <v>3632</v>
      </c>
    </row>
    <row r="250" spans="1:3" x14ac:dyDescent="0.2">
      <c r="A250" s="122" t="s">
        <v>3631</v>
      </c>
      <c r="B250" s="122" t="s">
        <v>70</v>
      </c>
      <c r="C250" s="122" t="s">
        <v>3630</v>
      </c>
    </row>
    <row r="251" spans="1:3" x14ac:dyDescent="0.2">
      <c r="A251" s="122" t="s">
        <v>3397</v>
      </c>
      <c r="B251" s="122" t="s">
        <v>3629</v>
      </c>
      <c r="C251" s="122" t="s">
        <v>113</v>
      </c>
    </row>
    <row r="252" spans="1:3" x14ac:dyDescent="0.2">
      <c r="A252" s="122" t="s">
        <v>119</v>
      </c>
      <c r="B252" s="122" t="s">
        <v>118</v>
      </c>
      <c r="C252" s="122" t="s">
        <v>113</v>
      </c>
    </row>
    <row r="253" spans="1:3" x14ac:dyDescent="0.2">
      <c r="A253" s="122" t="s">
        <v>79</v>
      </c>
      <c r="B253" s="122" t="s">
        <v>78</v>
      </c>
      <c r="C253" s="122" t="s">
        <v>80</v>
      </c>
    </row>
    <row r="254" spans="1:3" x14ac:dyDescent="0.2">
      <c r="A254" s="122" t="s">
        <v>3395</v>
      </c>
      <c r="B254" s="122" t="s">
        <v>3396</v>
      </c>
      <c r="C254" s="122" t="s">
        <v>113</v>
      </c>
    </row>
    <row r="255" spans="1:3" x14ac:dyDescent="0.2">
      <c r="A255" s="122" t="s">
        <v>3394</v>
      </c>
      <c r="B255" s="122" t="s">
        <v>120</v>
      </c>
      <c r="C255" s="122" t="s">
        <v>113</v>
      </c>
    </row>
    <row r="256" spans="1:3" x14ac:dyDescent="0.2">
      <c r="A256" s="122" t="s">
        <v>163</v>
      </c>
      <c r="B256" s="122" t="s">
        <v>162</v>
      </c>
      <c r="C256" s="122" t="s">
        <v>159</v>
      </c>
    </row>
    <row r="257" spans="1:3" x14ac:dyDescent="0.2">
      <c r="A257" s="122" t="s">
        <v>140</v>
      </c>
      <c r="B257" s="122" t="s">
        <v>139</v>
      </c>
      <c r="C257" s="122" t="s">
        <v>3624</v>
      </c>
    </row>
    <row r="258" spans="1:3" x14ac:dyDescent="0.2">
      <c r="A258" s="122" t="s">
        <v>124</v>
      </c>
      <c r="B258" s="122" t="s">
        <v>123</v>
      </c>
      <c r="C258" s="122" t="s">
        <v>3628</v>
      </c>
    </row>
    <row r="259" spans="1:3" x14ac:dyDescent="0.2">
      <c r="A259" s="122" t="s">
        <v>155</v>
      </c>
      <c r="B259" s="122" t="s">
        <v>154</v>
      </c>
      <c r="C259" s="122" t="s">
        <v>3627</v>
      </c>
    </row>
    <row r="260" spans="1:3" x14ac:dyDescent="0.2">
      <c r="A260" s="122" t="s">
        <v>3389</v>
      </c>
      <c r="B260" s="122" t="s">
        <v>168</v>
      </c>
      <c r="C260" s="122" t="s">
        <v>159</v>
      </c>
    </row>
    <row r="261" spans="1:3" x14ac:dyDescent="0.2">
      <c r="A261" s="122" t="s">
        <v>2741</v>
      </c>
      <c r="B261" s="122" t="s">
        <v>170</v>
      </c>
      <c r="C261" s="122" t="s">
        <v>159</v>
      </c>
    </row>
    <row r="262" spans="1:3" x14ac:dyDescent="0.2">
      <c r="A262" s="122" t="s">
        <v>86</v>
      </c>
      <c r="B262" s="122" t="s">
        <v>86</v>
      </c>
      <c r="C262" s="122" t="s">
        <v>3626</v>
      </c>
    </row>
    <row r="263" spans="1:3" x14ac:dyDescent="0.2">
      <c r="A263" s="122" t="s">
        <v>91</v>
      </c>
      <c r="B263" s="122" t="s">
        <v>90</v>
      </c>
      <c r="C263" s="122" t="s">
        <v>89</v>
      </c>
    </row>
    <row r="264" spans="1:3" x14ac:dyDescent="0.2">
      <c r="A264" s="122" t="s">
        <v>84</v>
      </c>
      <c r="B264" s="122" t="s">
        <v>84</v>
      </c>
      <c r="C264" s="122" t="s">
        <v>3625</v>
      </c>
    </row>
    <row r="265" spans="1:3" x14ac:dyDescent="0.2">
      <c r="A265" s="122" t="s">
        <v>95</v>
      </c>
      <c r="B265" s="122" t="s">
        <v>94</v>
      </c>
      <c r="C265" s="122" t="s">
        <v>89</v>
      </c>
    </row>
    <row r="266" spans="1:3" x14ac:dyDescent="0.2">
      <c r="A266" s="122" t="s">
        <v>66</v>
      </c>
      <c r="B266" s="122" t="s">
        <v>65</v>
      </c>
      <c r="C266" s="122" t="s">
        <v>3620</v>
      </c>
    </row>
    <row r="267" spans="1:3" x14ac:dyDescent="0.2">
      <c r="A267" s="122" t="s">
        <v>158</v>
      </c>
      <c r="B267" s="122" t="s">
        <v>157</v>
      </c>
      <c r="C267" s="122" t="s">
        <v>159</v>
      </c>
    </row>
    <row r="268" spans="1:3" x14ac:dyDescent="0.2">
      <c r="A268" s="122" t="s">
        <v>3392</v>
      </c>
      <c r="B268" s="122" t="s">
        <v>135</v>
      </c>
      <c r="C268" s="122" t="s">
        <v>3624</v>
      </c>
    </row>
    <row r="269" spans="1:3" x14ac:dyDescent="0.2">
      <c r="A269" s="122" t="s">
        <v>3393</v>
      </c>
      <c r="B269" s="122" t="s">
        <v>129</v>
      </c>
      <c r="C269" s="122" t="s">
        <v>3623</v>
      </c>
    </row>
    <row r="270" spans="1:3" x14ac:dyDescent="0.2">
      <c r="A270" s="122" t="s">
        <v>115</v>
      </c>
      <c r="B270" s="122" t="s">
        <v>122</v>
      </c>
      <c r="C270" s="122" t="s">
        <v>113</v>
      </c>
    </row>
    <row r="271" spans="1:3" x14ac:dyDescent="0.2">
      <c r="A271" s="122" t="s">
        <v>73</v>
      </c>
      <c r="B271" s="122" t="s">
        <v>72</v>
      </c>
      <c r="C271" s="122" t="s">
        <v>3622</v>
      </c>
    </row>
    <row r="272" spans="1:3" x14ac:dyDescent="0.2">
      <c r="A272" s="122" t="s">
        <v>93</v>
      </c>
      <c r="B272" s="122" t="s">
        <v>92</v>
      </c>
      <c r="C272" s="122" t="s">
        <v>89</v>
      </c>
    </row>
    <row r="273" spans="1:3" x14ac:dyDescent="0.2">
      <c r="A273" s="122" t="s">
        <v>110</v>
      </c>
      <c r="B273" s="122" t="s">
        <v>109</v>
      </c>
      <c r="C273" s="122" t="s">
        <v>108</v>
      </c>
    </row>
    <row r="274" spans="1:3" x14ac:dyDescent="0.2">
      <c r="A274" s="122" t="s">
        <v>3621</v>
      </c>
      <c r="B274" s="122" t="s">
        <v>71</v>
      </c>
      <c r="C274" s="122" t="s">
        <v>3620</v>
      </c>
    </row>
    <row r="275" spans="1:3" x14ac:dyDescent="0.2">
      <c r="A275" s="122" t="s">
        <v>3390</v>
      </c>
      <c r="B275" s="122" t="s">
        <v>149</v>
      </c>
      <c r="C275" s="122" t="s">
        <v>146</v>
      </c>
    </row>
    <row r="276" spans="1:3" x14ac:dyDescent="0.2">
      <c r="A276" s="122" t="s">
        <v>3619</v>
      </c>
      <c r="B276" s="122" t="s">
        <v>3618</v>
      </c>
      <c r="C276" s="122" t="s">
        <v>3617</v>
      </c>
    </row>
    <row r="277" spans="1:3" x14ac:dyDescent="0.2">
      <c r="A277" s="122" t="s">
        <v>3616</v>
      </c>
      <c r="B277" s="122" t="s">
        <v>3615</v>
      </c>
      <c r="C277" s="122" t="s">
        <v>2696</v>
      </c>
    </row>
    <row r="278" spans="1:3" x14ac:dyDescent="0.2">
      <c r="A278" s="122" t="s">
        <v>3614</v>
      </c>
      <c r="B278" s="122" t="s">
        <v>3613</v>
      </c>
      <c r="C278" s="122" t="s">
        <v>2696</v>
      </c>
    </row>
    <row r="279" spans="1:3" x14ac:dyDescent="0.2">
      <c r="A279" s="122" t="s">
        <v>3612</v>
      </c>
      <c r="B279" s="122" t="s">
        <v>3611</v>
      </c>
      <c r="C279" s="122" t="s">
        <v>3064</v>
      </c>
    </row>
    <row r="280" spans="1:3" x14ac:dyDescent="0.2">
      <c r="A280" s="122" t="s">
        <v>3610</v>
      </c>
      <c r="B280" s="122" t="s">
        <v>3609</v>
      </c>
      <c r="C280" s="122" t="s">
        <v>2696</v>
      </c>
    </row>
    <row r="281" spans="1:3" x14ac:dyDescent="0.2">
      <c r="A281" s="122" t="s">
        <v>3608</v>
      </c>
      <c r="B281" s="122" t="s">
        <v>3607</v>
      </c>
      <c r="C281" s="122" t="s">
        <v>3606</v>
      </c>
    </row>
    <row r="282" spans="1:3" x14ac:dyDescent="0.2">
      <c r="A282" s="122" t="s">
        <v>3605</v>
      </c>
      <c r="B282" s="122" t="s">
        <v>3604</v>
      </c>
      <c r="C282" s="122" t="s">
        <v>3603</v>
      </c>
    </row>
    <row r="283" spans="1:3" x14ac:dyDescent="0.2">
      <c r="A283" s="122" t="s">
        <v>3602</v>
      </c>
      <c r="B283" s="122" t="s">
        <v>3601</v>
      </c>
      <c r="C283" s="122" t="s">
        <v>2696</v>
      </c>
    </row>
    <row r="284" spans="1:3" x14ac:dyDescent="0.2">
      <c r="A284" s="122" t="s">
        <v>3600</v>
      </c>
      <c r="B284" s="122" t="s">
        <v>3599</v>
      </c>
      <c r="C284" s="122" t="s">
        <v>3598</v>
      </c>
    </row>
    <row r="285" spans="1:3" x14ac:dyDescent="0.2">
      <c r="A285" s="122" t="s">
        <v>3597</v>
      </c>
      <c r="B285" s="122" t="s">
        <v>3596</v>
      </c>
      <c r="C285" s="122" t="s">
        <v>329</v>
      </c>
    </row>
    <row r="286" spans="1:3" x14ac:dyDescent="0.2">
      <c r="A286" s="122" t="s">
        <v>3595</v>
      </c>
      <c r="B286" s="122" t="s">
        <v>3594</v>
      </c>
      <c r="C286" s="122" t="s">
        <v>2714</v>
      </c>
    </row>
    <row r="287" spans="1:3" x14ac:dyDescent="0.2">
      <c r="A287" s="122" t="s">
        <v>3593</v>
      </c>
      <c r="B287" s="122" t="s">
        <v>3592</v>
      </c>
      <c r="C287" s="122" t="s">
        <v>3591</v>
      </c>
    </row>
    <row r="288" spans="1:3" x14ac:dyDescent="0.2">
      <c r="A288" s="122" t="s">
        <v>3590</v>
      </c>
      <c r="B288" s="122" t="s">
        <v>3589</v>
      </c>
      <c r="C288" s="122" t="s">
        <v>3588</v>
      </c>
    </row>
    <row r="289" spans="1:3" x14ac:dyDescent="0.2">
      <c r="A289" s="122" t="s">
        <v>3587</v>
      </c>
      <c r="B289" s="122" t="s">
        <v>3586</v>
      </c>
      <c r="C289" s="122" t="s">
        <v>2702</v>
      </c>
    </row>
    <row r="290" spans="1:3" x14ac:dyDescent="0.2">
      <c r="A290" s="122" t="s">
        <v>3585</v>
      </c>
      <c r="B290" s="122" t="s">
        <v>3584</v>
      </c>
      <c r="C290" s="122" t="s">
        <v>3064</v>
      </c>
    </row>
    <row r="291" spans="1:3" x14ac:dyDescent="0.2">
      <c r="A291" s="122" t="s">
        <v>3583</v>
      </c>
      <c r="B291" s="122" t="s">
        <v>3582</v>
      </c>
      <c r="C291" s="122" t="s">
        <v>2702</v>
      </c>
    </row>
    <row r="292" spans="1:3" x14ac:dyDescent="0.2">
      <c r="A292" s="122" t="s">
        <v>3581</v>
      </c>
      <c r="B292" s="122" t="s">
        <v>3580</v>
      </c>
      <c r="C292" s="122" t="s">
        <v>3579</v>
      </c>
    </row>
    <row r="293" spans="1:3" x14ac:dyDescent="0.2">
      <c r="A293" s="122" t="s">
        <v>3578</v>
      </c>
      <c r="B293" s="122" t="s">
        <v>3577</v>
      </c>
      <c r="C293" s="122" t="s">
        <v>2735</v>
      </c>
    </row>
    <row r="294" spans="1:3" x14ac:dyDescent="0.2">
      <c r="A294" s="122" t="s">
        <v>3576</v>
      </c>
      <c r="B294" s="122" t="s">
        <v>3575</v>
      </c>
      <c r="C294" s="122" t="s">
        <v>2702</v>
      </c>
    </row>
    <row r="295" spans="1:3" x14ac:dyDescent="0.2">
      <c r="A295" s="122" t="s">
        <v>3574</v>
      </c>
      <c r="B295" s="122" t="s">
        <v>3573</v>
      </c>
      <c r="C295" s="122" t="s">
        <v>3064</v>
      </c>
    </row>
    <row r="296" spans="1:3" x14ac:dyDescent="0.2">
      <c r="A296" s="122" t="s">
        <v>3572</v>
      </c>
      <c r="B296" s="122" t="s">
        <v>3571</v>
      </c>
      <c r="C296" s="122" t="s">
        <v>2695</v>
      </c>
    </row>
    <row r="297" spans="1:3" x14ac:dyDescent="0.2">
      <c r="A297" s="122" t="s">
        <v>449</v>
      </c>
      <c r="B297" s="122" t="s">
        <v>448</v>
      </c>
      <c r="C297" s="122" t="s">
        <v>412</v>
      </c>
    </row>
    <row r="298" spans="1:3" x14ac:dyDescent="0.2">
      <c r="A298" s="122" t="s">
        <v>3570</v>
      </c>
      <c r="B298" s="122" t="s">
        <v>3569</v>
      </c>
      <c r="C298" s="122" t="s">
        <v>3568</v>
      </c>
    </row>
    <row r="299" spans="1:3" x14ac:dyDescent="0.2">
      <c r="A299" s="122" t="s">
        <v>3567</v>
      </c>
      <c r="B299" s="122" t="s">
        <v>3566</v>
      </c>
      <c r="C299" s="122" t="s">
        <v>3565</v>
      </c>
    </row>
    <row r="300" spans="1:3" x14ac:dyDescent="0.2">
      <c r="A300" s="122" t="s">
        <v>3564</v>
      </c>
      <c r="B300" s="122" t="s">
        <v>3563</v>
      </c>
      <c r="C300" s="122" t="s">
        <v>2696</v>
      </c>
    </row>
    <row r="301" spans="1:3" x14ac:dyDescent="0.2">
      <c r="A301" s="122" t="s">
        <v>121</v>
      </c>
      <c r="B301" s="122" t="s">
        <v>120</v>
      </c>
      <c r="C301" s="122" t="s">
        <v>113</v>
      </c>
    </row>
    <row r="302" spans="1:3" x14ac:dyDescent="0.2">
      <c r="A302" s="122" t="s">
        <v>142</v>
      </c>
      <c r="B302" s="122" t="s">
        <v>141</v>
      </c>
      <c r="C302" s="122" t="s">
        <v>143</v>
      </c>
    </row>
    <row r="303" spans="1:3" x14ac:dyDescent="0.2">
      <c r="A303" s="122" t="s">
        <v>136</v>
      </c>
      <c r="B303" s="122" t="s">
        <v>135</v>
      </c>
      <c r="C303" s="122" t="s">
        <v>3562</v>
      </c>
    </row>
    <row r="304" spans="1:3" x14ac:dyDescent="0.2">
      <c r="A304" s="122" t="s">
        <v>130</v>
      </c>
      <c r="B304" s="122" t="s">
        <v>129</v>
      </c>
      <c r="C304" s="122" t="s">
        <v>3561</v>
      </c>
    </row>
    <row r="305" spans="1:3" x14ac:dyDescent="0.2">
      <c r="A305" s="122" t="s">
        <v>145</v>
      </c>
      <c r="B305" s="122" t="s">
        <v>144</v>
      </c>
      <c r="C305" s="122" t="s">
        <v>146</v>
      </c>
    </row>
    <row r="306" spans="1:3" x14ac:dyDescent="0.2">
      <c r="A306" s="122" t="s">
        <v>150</v>
      </c>
      <c r="B306" s="122" t="s">
        <v>149</v>
      </c>
      <c r="C306" s="122" t="s">
        <v>146</v>
      </c>
    </row>
    <row r="307" spans="1:3" x14ac:dyDescent="0.2">
      <c r="A307" s="122" t="s">
        <v>169</v>
      </c>
      <c r="B307" s="122" t="s">
        <v>168</v>
      </c>
      <c r="C307" s="122" t="s">
        <v>159</v>
      </c>
    </row>
    <row r="308" spans="1:3" x14ac:dyDescent="0.2">
      <c r="A308" s="122" t="s">
        <v>171</v>
      </c>
      <c r="B308" s="122" t="s">
        <v>170</v>
      </c>
      <c r="C308" s="122" t="s">
        <v>159</v>
      </c>
    </row>
    <row r="309" spans="1:3" x14ac:dyDescent="0.2">
      <c r="A309" s="122" t="s">
        <v>148</v>
      </c>
      <c r="B309" s="122" t="s">
        <v>147</v>
      </c>
      <c r="C309" s="122" t="s">
        <v>146</v>
      </c>
    </row>
    <row r="310" spans="1:3" x14ac:dyDescent="0.2">
      <c r="A310" s="122" t="s">
        <v>179</v>
      </c>
      <c r="B310" s="122" t="s">
        <v>178</v>
      </c>
      <c r="C310" s="122" t="s">
        <v>3560</v>
      </c>
    </row>
    <row r="311" spans="1:3" x14ac:dyDescent="0.2">
      <c r="A311" s="122" t="s">
        <v>201</v>
      </c>
      <c r="B311" s="122" t="s">
        <v>200</v>
      </c>
      <c r="C311" s="122" t="s">
        <v>202</v>
      </c>
    </row>
    <row r="312" spans="1:3" x14ac:dyDescent="0.2">
      <c r="A312" s="122" t="s">
        <v>152</v>
      </c>
      <c r="B312" s="122" t="s">
        <v>151</v>
      </c>
      <c r="C312" s="122" t="s">
        <v>153</v>
      </c>
    </row>
    <row r="313" spans="1:3" x14ac:dyDescent="0.2">
      <c r="A313" s="122" t="s">
        <v>207</v>
      </c>
      <c r="B313" s="122" t="s">
        <v>206</v>
      </c>
      <c r="C313" s="122" t="s">
        <v>208</v>
      </c>
    </row>
    <row r="314" spans="1:3" x14ac:dyDescent="0.2">
      <c r="A314" s="122" t="s">
        <v>225</v>
      </c>
      <c r="B314" s="122" t="s">
        <v>224</v>
      </c>
      <c r="C314" s="122" t="s">
        <v>226</v>
      </c>
    </row>
    <row r="315" spans="1:3" x14ac:dyDescent="0.2">
      <c r="A315" s="122" t="s">
        <v>236</v>
      </c>
      <c r="B315" s="122" t="s">
        <v>235</v>
      </c>
      <c r="C315" s="122" t="s">
        <v>3559</v>
      </c>
    </row>
    <row r="316" spans="1:3" x14ac:dyDescent="0.2">
      <c r="A316" s="122" t="s">
        <v>229</v>
      </c>
      <c r="B316" s="122" t="s">
        <v>229</v>
      </c>
      <c r="C316" s="122" t="s">
        <v>3558</v>
      </c>
    </row>
    <row r="317" spans="1:3" x14ac:dyDescent="0.2">
      <c r="A317" s="122" t="s">
        <v>246</v>
      </c>
      <c r="B317" s="122" t="s">
        <v>245</v>
      </c>
      <c r="C317" s="122" t="s">
        <v>3557</v>
      </c>
    </row>
    <row r="318" spans="1:3" x14ac:dyDescent="0.2">
      <c r="A318" s="122" t="s">
        <v>261</v>
      </c>
      <c r="B318" s="122" t="s">
        <v>260</v>
      </c>
      <c r="C318" s="122" t="s">
        <v>3556</v>
      </c>
    </row>
    <row r="319" spans="1:3" x14ac:dyDescent="0.2">
      <c r="A319" s="122" t="s">
        <v>247</v>
      </c>
      <c r="B319" s="122" t="s">
        <v>247</v>
      </c>
      <c r="C319" s="122" t="s">
        <v>3555</v>
      </c>
    </row>
    <row r="320" spans="1:3" x14ac:dyDescent="0.2">
      <c r="A320" s="122" t="s">
        <v>281</v>
      </c>
      <c r="B320" s="122" t="s">
        <v>280</v>
      </c>
      <c r="C320" s="122" t="s">
        <v>3554</v>
      </c>
    </row>
    <row r="321" spans="1:3" x14ac:dyDescent="0.2">
      <c r="A321" s="122" t="s">
        <v>276</v>
      </c>
      <c r="B321" s="122" t="s">
        <v>275</v>
      </c>
      <c r="C321" s="122" t="s">
        <v>3553</v>
      </c>
    </row>
    <row r="322" spans="1:3" x14ac:dyDescent="0.2">
      <c r="A322" s="122" t="s">
        <v>292</v>
      </c>
      <c r="B322" s="122" t="s">
        <v>291</v>
      </c>
      <c r="C322" s="122" t="s">
        <v>288</v>
      </c>
    </row>
    <row r="323" spans="1:3" x14ac:dyDescent="0.2">
      <c r="A323" s="122" t="s">
        <v>299</v>
      </c>
      <c r="B323" s="122" t="s">
        <v>299</v>
      </c>
      <c r="C323" s="122" t="s">
        <v>300</v>
      </c>
    </row>
    <row r="324" spans="1:3" x14ac:dyDescent="0.2">
      <c r="A324" s="122" t="s">
        <v>274</v>
      </c>
      <c r="B324" s="122" t="s">
        <v>273</v>
      </c>
      <c r="C324" s="122" t="s">
        <v>3553</v>
      </c>
    </row>
    <row r="325" spans="1:3" x14ac:dyDescent="0.2">
      <c r="A325" s="122" t="s">
        <v>290</v>
      </c>
      <c r="B325" s="122" t="s">
        <v>289</v>
      </c>
      <c r="C325" s="122" t="s">
        <v>288</v>
      </c>
    </row>
    <row r="326" spans="1:3" x14ac:dyDescent="0.2">
      <c r="A326" s="122" t="s">
        <v>318</v>
      </c>
      <c r="B326" s="122" t="s">
        <v>317</v>
      </c>
      <c r="C326" s="122" t="s">
        <v>3552</v>
      </c>
    </row>
    <row r="327" spans="1:3" x14ac:dyDescent="0.2">
      <c r="A327" s="122" t="s">
        <v>320</v>
      </c>
      <c r="B327" s="122" t="s">
        <v>319</v>
      </c>
      <c r="C327" s="122" t="s">
        <v>321</v>
      </c>
    </row>
    <row r="328" spans="1:3" x14ac:dyDescent="0.2">
      <c r="A328" s="122" t="s">
        <v>323</v>
      </c>
      <c r="B328" s="122" t="s">
        <v>322</v>
      </c>
      <c r="C328" s="122" t="s">
        <v>3551</v>
      </c>
    </row>
    <row r="329" spans="1:3" x14ac:dyDescent="0.2">
      <c r="A329" s="122" t="s">
        <v>325</v>
      </c>
      <c r="B329" s="122" t="s">
        <v>324</v>
      </c>
      <c r="C329" s="122" t="s">
        <v>3550</v>
      </c>
    </row>
    <row r="330" spans="1:3" x14ac:dyDescent="0.2">
      <c r="A330" s="122" t="s">
        <v>331</v>
      </c>
      <c r="B330" s="122" t="s">
        <v>330</v>
      </c>
      <c r="C330" s="122" t="s">
        <v>3548</v>
      </c>
    </row>
    <row r="331" spans="1:3" x14ac:dyDescent="0.2">
      <c r="A331" s="122" t="s">
        <v>328</v>
      </c>
      <c r="B331" s="122" t="s">
        <v>327</v>
      </c>
      <c r="C331" s="122" t="s">
        <v>3549</v>
      </c>
    </row>
    <row r="332" spans="1:3" x14ac:dyDescent="0.2">
      <c r="A332" s="122" t="s">
        <v>334</v>
      </c>
      <c r="B332" s="122" t="s">
        <v>333</v>
      </c>
      <c r="C332" s="122" t="s">
        <v>3548</v>
      </c>
    </row>
    <row r="333" spans="1:3" x14ac:dyDescent="0.2">
      <c r="A333" s="122" t="s">
        <v>337</v>
      </c>
      <c r="B333" s="122" t="s">
        <v>336</v>
      </c>
      <c r="C333" s="122" t="s">
        <v>3547</v>
      </c>
    </row>
    <row r="334" spans="1:3" x14ac:dyDescent="0.2">
      <c r="A334" s="122" t="s">
        <v>383</v>
      </c>
      <c r="B334" s="122" t="s">
        <v>382</v>
      </c>
      <c r="C334" s="122" t="s">
        <v>2696</v>
      </c>
    </row>
    <row r="335" spans="1:3" x14ac:dyDescent="0.2">
      <c r="A335" s="122" t="s">
        <v>389</v>
      </c>
      <c r="B335" s="122" t="s">
        <v>388</v>
      </c>
      <c r="C335" s="122" t="s">
        <v>3546</v>
      </c>
    </row>
    <row r="336" spans="1:3" x14ac:dyDescent="0.2">
      <c r="A336" s="122" t="s">
        <v>392</v>
      </c>
      <c r="B336" s="122" t="s">
        <v>391</v>
      </c>
      <c r="C336" s="122" t="s">
        <v>3545</v>
      </c>
    </row>
    <row r="337" spans="1:3" x14ac:dyDescent="0.2">
      <c r="A337" s="122" t="s">
        <v>415</v>
      </c>
      <c r="B337" s="122" t="s">
        <v>414</v>
      </c>
      <c r="C337" s="122" t="s">
        <v>412</v>
      </c>
    </row>
    <row r="338" spans="1:3" x14ac:dyDescent="0.2">
      <c r="A338" s="122" t="s">
        <v>447</v>
      </c>
      <c r="B338" s="122" t="s">
        <v>446</v>
      </c>
      <c r="C338" s="122" t="s">
        <v>3544</v>
      </c>
    </row>
    <row r="339" spans="1:3" x14ac:dyDescent="0.2">
      <c r="A339" s="122" t="s">
        <v>471</v>
      </c>
      <c r="B339" s="122" t="s">
        <v>470</v>
      </c>
      <c r="C339" s="122" t="s">
        <v>3543</v>
      </c>
    </row>
    <row r="340" spans="1:3" x14ac:dyDescent="0.2">
      <c r="A340" s="122" t="s">
        <v>2683</v>
      </c>
      <c r="B340" s="122" t="s">
        <v>2683</v>
      </c>
      <c r="C340" s="122" t="s">
        <v>3542</v>
      </c>
    </row>
    <row r="341" spans="1:3" x14ac:dyDescent="0.2">
      <c r="A341" s="122" t="s">
        <v>417</v>
      </c>
      <c r="B341" s="122" t="s">
        <v>416</v>
      </c>
      <c r="C341" s="122" t="s">
        <v>412</v>
      </c>
    </row>
    <row r="342" spans="1:3" x14ac:dyDescent="0.2">
      <c r="A342" s="122" t="s">
        <v>467</v>
      </c>
      <c r="B342" s="122" t="s">
        <v>466</v>
      </c>
      <c r="C342" s="122" t="s">
        <v>412</v>
      </c>
    </row>
    <row r="343" spans="1:3" x14ac:dyDescent="0.2">
      <c r="A343" s="122" t="s">
        <v>2711</v>
      </c>
      <c r="B343" s="122" t="s">
        <v>2711</v>
      </c>
      <c r="C343" s="122" t="s">
        <v>2712</v>
      </c>
    </row>
    <row r="344" spans="1:3" x14ac:dyDescent="0.2">
      <c r="A344" s="122" t="s">
        <v>2707</v>
      </c>
      <c r="B344" s="122" t="s">
        <v>2707</v>
      </c>
      <c r="C344" s="122" t="s">
        <v>2708</v>
      </c>
    </row>
    <row r="345" spans="1:3" x14ac:dyDescent="0.2">
      <c r="A345" s="122" t="s">
        <v>3031</v>
      </c>
      <c r="B345" s="122" t="s">
        <v>3541</v>
      </c>
      <c r="C345" s="122" t="s">
        <v>2702</v>
      </c>
    </row>
    <row r="346" spans="1:3" x14ac:dyDescent="0.2">
      <c r="A346" s="122" t="s">
        <v>3032</v>
      </c>
      <c r="B346" s="122" t="s">
        <v>3540</v>
      </c>
      <c r="C346" s="122" t="s">
        <v>2702</v>
      </c>
    </row>
    <row r="347" spans="1:3" x14ac:dyDescent="0.2">
      <c r="A347" s="122" t="s">
        <v>3038</v>
      </c>
      <c r="B347" s="122" t="s">
        <v>3038</v>
      </c>
      <c r="C347" s="122" t="s">
        <v>3539</v>
      </c>
    </row>
    <row r="348" spans="1:3" x14ac:dyDescent="0.2">
      <c r="A348" s="122" t="s">
        <v>3063</v>
      </c>
      <c r="B348" s="122" t="s">
        <v>3538</v>
      </c>
      <c r="C348" s="122" t="s">
        <v>3049</v>
      </c>
    </row>
    <row r="349" spans="1:3" x14ac:dyDescent="0.2">
      <c r="A349" s="122" t="s">
        <v>3072</v>
      </c>
      <c r="B349" s="122" t="s">
        <v>3537</v>
      </c>
      <c r="C349" s="122" t="s">
        <v>3073</v>
      </c>
    </row>
    <row r="350" spans="1:3" x14ac:dyDescent="0.2">
      <c r="A350" s="122" t="s">
        <v>3076</v>
      </c>
      <c r="B350" s="122" t="s">
        <v>3536</v>
      </c>
      <c r="C350" s="122" t="s">
        <v>3535</v>
      </c>
    </row>
    <row r="351" spans="1:3" x14ac:dyDescent="0.2">
      <c r="A351" s="122" t="s">
        <v>3074</v>
      </c>
      <c r="B351" s="122" t="s">
        <v>3534</v>
      </c>
      <c r="C351" s="122" t="s">
        <v>3073</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721D1-6902-47CA-BA9E-803565D6674A}">
  <sheetPr codeName="Sheet6"/>
  <dimension ref="A1:C385"/>
  <sheetViews>
    <sheetView topLeftCell="A366" workbookViewId="0">
      <selection activeCell="A385" sqref="A385:C385"/>
    </sheetView>
  </sheetViews>
  <sheetFormatPr defaultRowHeight="15" x14ac:dyDescent="0.25"/>
  <cols>
    <col min="1" max="1" width="30.42578125" customWidth="1"/>
    <col min="2" max="2" width="22.7109375" customWidth="1"/>
    <col min="3" max="3" width="27.42578125" style="9" bestFit="1" customWidth="1"/>
  </cols>
  <sheetData>
    <row r="1" spans="1:3" x14ac:dyDescent="0.25">
      <c r="A1" t="s">
        <v>15</v>
      </c>
      <c r="B1" t="s">
        <v>16</v>
      </c>
      <c r="C1" t="s">
        <v>18</v>
      </c>
    </row>
    <row r="2" spans="1:3" x14ac:dyDescent="0.25">
      <c r="A2" t="s">
        <v>65</v>
      </c>
      <c r="B2" t="s">
        <v>66</v>
      </c>
      <c r="C2" t="s">
        <v>67</v>
      </c>
    </row>
    <row r="3" spans="1:3" x14ac:dyDescent="0.25">
      <c r="A3" t="s">
        <v>68</v>
      </c>
      <c r="B3" t="s">
        <v>69</v>
      </c>
      <c r="C3" t="s">
        <v>67</v>
      </c>
    </row>
    <row r="4" spans="1:3" ht="30" x14ac:dyDescent="0.25">
      <c r="A4" t="s">
        <v>70</v>
      </c>
      <c r="B4" s="2" t="s">
        <v>3398</v>
      </c>
      <c r="C4" t="s">
        <v>67</v>
      </c>
    </row>
    <row r="5" spans="1:3" ht="30" x14ac:dyDescent="0.25">
      <c r="A5" t="s">
        <v>71</v>
      </c>
      <c r="B5" s="2" t="s">
        <v>2678</v>
      </c>
      <c r="C5" t="s">
        <v>67</v>
      </c>
    </row>
    <row r="6" spans="1:3" x14ac:dyDescent="0.25">
      <c r="A6" t="s">
        <v>72</v>
      </c>
      <c r="B6" t="s">
        <v>73</v>
      </c>
      <c r="C6" t="s">
        <v>74</v>
      </c>
    </row>
    <row r="7" spans="1:3" x14ac:dyDescent="0.25">
      <c r="A7" t="s">
        <v>75</v>
      </c>
      <c r="B7" t="s">
        <v>76</v>
      </c>
      <c r="C7" t="s">
        <v>77</v>
      </c>
    </row>
    <row r="8" spans="1:3" x14ac:dyDescent="0.25">
      <c r="A8" t="s">
        <v>78</v>
      </c>
      <c r="B8" t="s">
        <v>79</v>
      </c>
      <c r="C8" t="s">
        <v>80</v>
      </c>
    </row>
    <row r="9" spans="1:3" ht="30" x14ac:dyDescent="0.25">
      <c r="A9" t="s">
        <v>81</v>
      </c>
      <c r="B9" s="2" t="s">
        <v>2679</v>
      </c>
      <c r="C9" t="s">
        <v>82</v>
      </c>
    </row>
    <row r="10" spans="1:3" ht="30" x14ac:dyDescent="0.25">
      <c r="A10" t="s">
        <v>83</v>
      </c>
      <c r="B10" s="2" t="s">
        <v>2680</v>
      </c>
      <c r="C10" t="s">
        <v>82</v>
      </c>
    </row>
    <row r="11" spans="1:3" x14ac:dyDescent="0.25">
      <c r="A11" t="s">
        <v>84</v>
      </c>
      <c r="B11" t="s">
        <v>84</v>
      </c>
      <c r="C11" t="s">
        <v>85</v>
      </c>
    </row>
    <row r="12" spans="1:3" x14ac:dyDescent="0.25">
      <c r="A12" t="s">
        <v>86</v>
      </c>
      <c r="B12" t="s">
        <v>86</v>
      </c>
      <c r="C12" t="s">
        <v>85</v>
      </c>
    </row>
    <row r="13" spans="1:3" x14ac:dyDescent="0.25">
      <c r="A13" t="s">
        <v>87</v>
      </c>
      <c r="B13" t="s">
        <v>88</v>
      </c>
      <c r="C13" t="s">
        <v>89</v>
      </c>
    </row>
    <row r="14" spans="1:3" x14ac:dyDescent="0.25">
      <c r="A14" t="s">
        <v>90</v>
      </c>
      <c r="B14" t="s">
        <v>91</v>
      </c>
      <c r="C14" t="s">
        <v>89</v>
      </c>
    </row>
    <row r="15" spans="1:3" x14ac:dyDescent="0.25">
      <c r="A15" t="s">
        <v>92</v>
      </c>
      <c r="B15" t="s">
        <v>93</v>
      </c>
      <c r="C15" t="s">
        <v>89</v>
      </c>
    </row>
    <row r="16" spans="1:3" x14ac:dyDescent="0.25">
      <c r="A16" t="s">
        <v>94</v>
      </c>
      <c r="B16" t="s">
        <v>95</v>
      </c>
      <c r="C16" t="s">
        <v>89</v>
      </c>
    </row>
    <row r="17" spans="1:3" x14ac:dyDescent="0.25">
      <c r="A17" t="s">
        <v>96</v>
      </c>
      <c r="B17" t="s">
        <v>97</v>
      </c>
      <c r="C17" t="s">
        <v>89</v>
      </c>
    </row>
    <row r="18" spans="1:3" x14ac:dyDescent="0.25">
      <c r="A18" t="s">
        <v>98</v>
      </c>
      <c r="B18" t="s">
        <v>99</v>
      </c>
      <c r="C18" t="s">
        <v>89</v>
      </c>
    </row>
    <row r="19" spans="1:3" x14ac:dyDescent="0.25">
      <c r="A19" t="s">
        <v>100</v>
      </c>
      <c r="B19" t="s">
        <v>91</v>
      </c>
      <c r="C19" t="s">
        <v>89</v>
      </c>
    </row>
    <row r="20" spans="1:3" x14ac:dyDescent="0.25">
      <c r="A20" t="s">
        <v>101</v>
      </c>
      <c r="B20" t="s">
        <v>102</v>
      </c>
      <c r="C20" t="s">
        <v>103</v>
      </c>
    </row>
    <row r="21" spans="1:3" x14ac:dyDescent="0.25">
      <c r="A21" t="s">
        <v>104</v>
      </c>
      <c r="B21" t="s">
        <v>105</v>
      </c>
      <c r="C21" t="s">
        <v>103</v>
      </c>
    </row>
    <row r="22" spans="1:3" x14ac:dyDescent="0.25">
      <c r="A22" t="s">
        <v>106</v>
      </c>
      <c r="B22" t="s">
        <v>107</v>
      </c>
      <c r="C22" t="s">
        <v>108</v>
      </c>
    </row>
    <row r="23" spans="1:3" x14ac:dyDescent="0.25">
      <c r="A23" t="s">
        <v>109</v>
      </c>
      <c r="B23" t="s">
        <v>110</v>
      </c>
      <c r="C23" t="s">
        <v>108</v>
      </c>
    </row>
    <row r="24" spans="1:3" x14ac:dyDescent="0.25">
      <c r="A24" t="s">
        <v>111</v>
      </c>
      <c r="B24" t="s">
        <v>112</v>
      </c>
      <c r="C24" t="s">
        <v>113</v>
      </c>
    </row>
    <row r="25" spans="1:3" x14ac:dyDescent="0.25">
      <c r="A25" t="s">
        <v>114</v>
      </c>
      <c r="B25" t="s">
        <v>3397</v>
      </c>
      <c r="C25" t="s">
        <v>113</v>
      </c>
    </row>
    <row r="26" spans="1:3" x14ac:dyDescent="0.25">
      <c r="A26" t="s">
        <v>116</v>
      </c>
      <c r="B26" t="s">
        <v>117</v>
      </c>
      <c r="C26" t="s">
        <v>113</v>
      </c>
    </row>
    <row r="27" spans="1:3" x14ac:dyDescent="0.25">
      <c r="A27" t="s">
        <v>3396</v>
      </c>
      <c r="B27" t="s">
        <v>3395</v>
      </c>
      <c r="C27" t="s">
        <v>113</v>
      </c>
    </row>
    <row r="28" spans="1:3" x14ac:dyDescent="0.25">
      <c r="A28" t="s">
        <v>118</v>
      </c>
      <c r="B28" t="s">
        <v>119</v>
      </c>
      <c r="C28" t="s">
        <v>113</v>
      </c>
    </row>
    <row r="29" spans="1:3" x14ac:dyDescent="0.25">
      <c r="A29" t="s">
        <v>120</v>
      </c>
      <c r="B29" t="s">
        <v>3394</v>
      </c>
      <c r="C29" t="s">
        <v>113</v>
      </c>
    </row>
    <row r="30" spans="1:3" x14ac:dyDescent="0.25">
      <c r="A30" t="s">
        <v>122</v>
      </c>
      <c r="B30" t="s">
        <v>115</v>
      </c>
      <c r="C30" t="s">
        <v>113</v>
      </c>
    </row>
    <row r="31" spans="1:3" x14ac:dyDescent="0.25">
      <c r="A31" t="s">
        <v>123</v>
      </c>
      <c r="B31" t="s">
        <v>124</v>
      </c>
      <c r="C31" t="s">
        <v>125</v>
      </c>
    </row>
    <row r="32" spans="1:3" x14ac:dyDescent="0.25">
      <c r="A32" t="s">
        <v>126</v>
      </c>
      <c r="B32" t="s">
        <v>127</v>
      </c>
      <c r="C32" t="s">
        <v>128</v>
      </c>
    </row>
    <row r="33" spans="1:3" x14ac:dyDescent="0.25">
      <c r="A33" t="s">
        <v>129</v>
      </c>
      <c r="B33" t="s">
        <v>3393</v>
      </c>
      <c r="C33" t="s">
        <v>128</v>
      </c>
    </row>
    <row r="34" spans="1:3" x14ac:dyDescent="0.25">
      <c r="A34" t="s">
        <v>131</v>
      </c>
      <c r="B34" t="s">
        <v>132</v>
      </c>
      <c r="C34" t="s">
        <v>128</v>
      </c>
    </row>
    <row r="35" spans="1:3" x14ac:dyDescent="0.25">
      <c r="A35" t="s">
        <v>133</v>
      </c>
      <c r="B35" t="s">
        <v>134</v>
      </c>
      <c r="C35" t="s">
        <v>128</v>
      </c>
    </row>
    <row r="36" spans="1:3" x14ac:dyDescent="0.25">
      <c r="A36" t="s">
        <v>135</v>
      </c>
      <c r="B36" t="s">
        <v>3392</v>
      </c>
      <c r="C36" t="s">
        <v>128</v>
      </c>
    </row>
    <row r="37" spans="1:3" x14ac:dyDescent="0.25">
      <c r="A37" t="s">
        <v>137</v>
      </c>
      <c r="B37" t="s">
        <v>138</v>
      </c>
      <c r="C37" t="s">
        <v>128</v>
      </c>
    </row>
    <row r="38" spans="1:3" x14ac:dyDescent="0.25">
      <c r="A38" t="s">
        <v>139</v>
      </c>
      <c r="B38" t="s">
        <v>140</v>
      </c>
      <c r="C38" t="s">
        <v>128</v>
      </c>
    </row>
    <row r="39" spans="1:3" x14ac:dyDescent="0.25">
      <c r="A39" t="s">
        <v>141</v>
      </c>
      <c r="B39" t="s">
        <v>112</v>
      </c>
      <c r="C39" t="s">
        <v>143</v>
      </c>
    </row>
    <row r="40" spans="1:3" x14ac:dyDescent="0.25">
      <c r="A40" t="s">
        <v>144</v>
      </c>
      <c r="B40" t="s">
        <v>124</v>
      </c>
      <c r="C40" t="s">
        <v>146</v>
      </c>
    </row>
    <row r="41" spans="1:3" x14ac:dyDescent="0.25">
      <c r="A41" t="s">
        <v>147</v>
      </c>
      <c r="B41" t="s">
        <v>3391</v>
      </c>
      <c r="C41" t="s">
        <v>146</v>
      </c>
    </row>
    <row r="42" spans="1:3" x14ac:dyDescent="0.25">
      <c r="A42" t="s">
        <v>149</v>
      </c>
      <c r="B42" t="s">
        <v>3390</v>
      </c>
      <c r="C42" t="s">
        <v>146</v>
      </c>
    </row>
    <row r="43" spans="1:3" x14ac:dyDescent="0.25">
      <c r="A43" t="s">
        <v>151</v>
      </c>
      <c r="B43" t="s">
        <v>124</v>
      </c>
      <c r="C43" t="s">
        <v>153</v>
      </c>
    </row>
    <row r="44" spans="1:3" x14ac:dyDescent="0.25">
      <c r="A44" t="s">
        <v>154</v>
      </c>
      <c r="B44" t="s">
        <v>155</v>
      </c>
      <c r="C44" t="s">
        <v>156</v>
      </c>
    </row>
    <row r="45" spans="1:3" x14ac:dyDescent="0.25">
      <c r="A45" t="s">
        <v>157</v>
      </c>
      <c r="B45" t="s">
        <v>158</v>
      </c>
      <c r="C45" t="s">
        <v>159</v>
      </c>
    </row>
    <row r="46" spans="1:3" x14ac:dyDescent="0.25">
      <c r="A46" t="s">
        <v>160</v>
      </c>
      <c r="B46" t="s">
        <v>161</v>
      </c>
      <c r="C46" t="s">
        <v>159</v>
      </c>
    </row>
    <row r="47" spans="1:3" x14ac:dyDescent="0.25">
      <c r="A47" t="s">
        <v>162</v>
      </c>
      <c r="B47" t="s">
        <v>163</v>
      </c>
      <c r="C47" t="s">
        <v>159</v>
      </c>
    </row>
    <row r="48" spans="1:3" x14ac:dyDescent="0.25">
      <c r="A48" t="s">
        <v>164</v>
      </c>
      <c r="B48" t="s">
        <v>165</v>
      </c>
      <c r="C48" t="s">
        <v>159</v>
      </c>
    </row>
    <row r="49" spans="1:3" x14ac:dyDescent="0.25">
      <c r="A49" t="s">
        <v>166</v>
      </c>
      <c r="B49" t="s">
        <v>167</v>
      </c>
      <c r="C49" t="s">
        <v>159</v>
      </c>
    </row>
    <row r="50" spans="1:3" x14ac:dyDescent="0.25">
      <c r="A50" t="s">
        <v>168</v>
      </c>
      <c r="B50" t="s">
        <v>3389</v>
      </c>
      <c r="C50" t="s">
        <v>159</v>
      </c>
    </row>
    <row r="51" spans="1:3" x14ac:dyDescent="0.25">
      <c r="A51" t="s">
        <v>170</v>
      </c>
      <c r="B51" t="s">
        <v>2741</v>
      </c>
      <c r="C51" t="s">
        <v>159</v>
      </c>
    </row>
    <row r="52" spans="1:3" x14ac:dyDescent="0.25">
      <c r="A52" t="s">
        <v>172</v>
      </c>
      <c r="B52" t="s">
        <v>173</v>
      </c>
      <c r="C52" t="s">
        <v>174</v>
      </c>
    </row>
    <row r="53" spans="1:3" x14ac:dyDescent="0.25">
      <c r="A53" t="s">
        <v>3388</v>
      </c>
      <c r="B53" t="s">
        <v>3387</v>
      </c>
      <c r="C53" t="s">
        <v>244</v>
      </c>
    </row>
    <row r="54" spans="1:3" x14ac:dyDescent="0.25">
      <c r="A54" t="s">
        <v>175</v>
      </c>
      <c r="B54" t="s">
        <v>176</v>
      </c>
      <c r="C54" t="s">
        <v>177</v>
      </c>
    </row>
    <row r="55" spans="1:3" x14ac:dyDescent="0.25">
      <c r="A55" t="s">
        <v>3386</v>
      </c>
      <c r="B55" t="s">
        <v>2734</v>
      </c>
      <c r="C55" t="s">
        <v>309</v>
      </c>
    </row>
    <row r="56" spans="1:3" x14ac:dyDescent="0.25">
      <c r="A56" t="s">
        <v>178</v>
      </c>
      <c r="B56" s="2" t="s">
        <v>3075</v>
      </c>
      <c r="C56" t="s">
        <v>180</v>
      </c>
    </row>
    <row r="57" spans="1:3" ht="30" x14ac:dyDescent="0.25">
      <c r="A57" t="s">
        <v>181</v>
      </c>
      <c r="B57" s="2" t="s">
        <v>3385</v>
      </c>
      <c r="C57" t="s">
        <v>182</v>
      </c>
    </row>
    <row r="58" spans="1:3" x14ac:dyDescent="0.25">
      <c r="A58" t="s">
        <v>183</v>
      </c>
      <c r="B58" s="2" t="s">
        <v>184</v>
      </c>
      <c r="C58" t="s">
        <v>185</v>
      </c>
    </row>
    <row r="59" spans="1:3" ht="30" x14ac:dyDescent="0.25">
      <c r="A59" t="s">
        <v>186</v>
      </c>
      <c r="B59" s="2" t="s">
        <v>2681</v>
      </c>
      <c r="C59" t="s">
        <v>187</v>
      </c>
    </row>
    <row r="60" spans="1:3" x14ac:dyDescent="0.25">
      <c r="A60" t="s">
        <v>3384</v>
      </c>
      <c r="B60" t="s">
        <v>3383</v>
      </c>
      <c r="C60" t="s">
        <v>3382</v>
      </c>
    </row>
    <row r="61" spans="1:3" x14ac:dyDescent="0.25">
      <c r="A61" t="s">
        <v>188</v>
      </c>
      <c r="B61" t="s">
        <v>189</v>
      </c>
      <c r="C61" t="s">
        <v>190</v>
      </c>
    </row>
    <row r="62" spans="1:3" x14ac:dyDescent="0.25">
      <c r="A62" t="s">
        <v>191</v>
      </c>
      <c r="B62" t="s">
        <v>192</v>
      </c>
      <c r="C62" t="s">
        <v>193</v>
      </c>
    </row>
    <row r="63" spans="1:3" x14ac:dyDescent="0.25">
      <c r="A63" t="s">
        <v>194</v>
      </c>
      <c r="B63" t="s">
        <v>195</v>
      </c>
      <c r="C63" t="s">
        <v>196</v>
      </c>
    </row>
    <row r="64" spans="1:3" x14ac:dyDescent="0.25">
      <c r="A64" t="s">
        <v>197</v>
      </c>
      <c r="B64" t="s">
        <v>198</v>
      </c>
      <c r="C64" t="s">
        <v>199</v>
      </c>
    </row>
    <row r="65" spans="1:3" x14ac:dyDescent="0.25">
      <c r="A65" t="s">
        <v>200</v>
      </c>
      <c r="B65" t="s">
        <v>3381</v>
      </c>
      <c r="C65" t="s">
        <v>202</v>
      </c>
    </row>
    <row r="66" spans="1:3" x14ac:dyDescent="0.25">
      <c r="A66" t="s">
        <v>203</v>
      </c>
      <c r="B66" t="s">
        <v>204</v>
      </c>
      <c r="C66" t="s">
        <v>205</v>
      </c>
    </row>
    <row r="67" spans="1:3" x14ac:dyDescent="0.25">
      <c r="A67" t="s">
        <v>206</v>
      </c>
      <c r="B67" t="s">
        <v>3380</v>
      </c>
      <c r="C67" t="s">
        <v>208</v>
      </c>
    </row>
    <row r="68" spans="1:3" x14ac:dyDescent="0.25">
      <c r="A68" t="s">
        <v>3379</v>
      </c>
      <c r="B68" t="s">
        <v>3378</v>
      </c>
      <c r="C68" t="s">
        <v>208</v>
      </c>
    </row>
    <row r="69" spans="1:3" x14ac:dyDescent="0.25">
      <c r="A69" t="s">
        <v>209</v>
      </c>
      <c r="B69" s="2" t="s">
        <v>210</v>
      </c>
      <c r="C69" t="s">
        <v>211</v>
      </c>
    </row>
    <row r="70" spans="1:3" x14ac:dyDescent="0.25">
      <c r="A70" t="s">
        <v>212</v>
      </c>
      <c r="B70" t="s">
        <v>213</v>
      </c>
      <c r="C70" t="s">
        <v>214</v>
      </c>
    </row>
    <row r="71" spans="1:3" x14ac:dyDescent="0.25">
      <c r="A71" t="s">
        <v>215</v>
      </c>
      <c r="B71" t="s">
        <v>216</v>
      </c>
      <c r="C71" t="s">
        <v>217</v>
      </c>
    </row>
    <row r="72" spans="1:3" ht="30" x14ac:dyDescent="0.25">
      <c r="A72" t="s">
        <v>218</v>
      </c>
      <c r="B72" s="2" t="s">
        <v>2682</v>
      </c>
      <c r="C72" t="s">
        <v>219</v>
      </c>
    </row>
    <row r="73" spans="1:3" x14ac:dyDescent="0.25">
      <c r="A73" t="s">
        <v>220</v>
      </c>
      <c r="B73" t="s">
        <v>221</v>
      </c>
      <c r="C73" t="s">
        <v>222</v>
      </c>
    </row>
    <row r="74" spans="1:3" x14ac:dyDescent="0.25">
      <c r="A74" t="s">
        <v>223</v>
      </c>
      <c r="B74" t="s">
        <v>221</v>
      </c>
      <c r="C74" t="s">
        <v>222</v>
      </c>
    </row>
    <row r="75" spans="1:3" x14ac:dyDescent="0.25">
      <c r="A75" t="s">
        <v>224</v>
      </c>
      <c r="B75" t="s">
        <v>3377</v>
      </c>
      <c r="C75" t="s">
        <v>226</v>
      </c>
    </row>
    <row r="76" spans="1:3" x14ac:dyDescent="0.25">
      <c r="A76" t="s">
        <v>227</v>
      </c>
      <c r="B76" t="s">
        <v>228</v>
      </c>
      <c r="C76" t="s">
        <v>113</v>
      </c>
    </row>
    <row r="77" spans="1:3" x14ac:dyDescent="0.25">
      <c r="A77" t="s">
        <v>229</v>
      </c>
      <c r="B77" t="s">
        <v>173</v>
      </c>
      <c r="C77" t="s">
        <v>214</v>
      </c>
    </row>
    <row r="78" spans="1:3" x14ac:dyDescent="0.25">
      <c r="A78" t="s">
        <v>230</v>
      </c>
      <c r="B78" t="s">
        <v>231</v>
      </c>
      <c r="C78" t="s">
        <v>174</v>
      </c>
    </row>
    <row r="79" spans="1:3" x14ac:dyDescent="0.25">
      <c r="A79" t="s">
        <v>232</v>
      </c>
      <c r="B79" t="s">
        <v>233</v>
      </c>
      <c r="C79" t="s">
        <v>234</v>
      </c>
    </row>
    <row r="80" spans="1:3" x14ac:dyDescent="0.25">
      <c r="A80" t="s">
        <v>235</v>
      </c>
      <c r="B80" t="s">
        <v>3075</v>
      </c>
      <c r="C80" t="s">
        <v>113</v>
      </c>
    </row>
    <row r="81" spans="1:3" x14ac:dyDescent="0.25">
      <c r="A81" t="s">
        <v>237</v>
      </c>
      <c r="B81" t="s">
        <v>238</v>
      </c>
      <c r="C81" t="s">
        <v>239</v>
      </c>
    </row>
    <row r="82" spans="1:3" x14ac:dyDescent="0.25">
      <c r="A82" t="s">
        <v>240</v>
      </c>
      <c r="B82" t="s">
        <v>241</v>
      </c>
      <c r="C82" t="s">
        <v>242</v>
      </c>
    </row>
    <row r="83" spans="1:3" x14ac:dyDescent="0.25">
      <c r="A83" t="s">
        <v>243</v>
      </c>
      <c r="B83" t="s">
        <v>243</v>
      </c>
      <c r="C83" t="s">
        <v>244</v>
      </c>
    </row>
    <row r="84" spans="1:3" x14ac:dyDescent="0.25">
      <c r="A84" t="s">
        <v>245</v>
      </c>
      <c r="B84" t="s">
        <v>3075</v>
      </c>
      <c r="C84" t="s">
        <v>187</v>
      </c>
    </row>
    <row r="85" spans="1:3" x14ac:dyDescent="0.25">
      <c r="A85" t="s">
        <v>247</v>
      </c>
      <c r="B85" t="s">
        <v>3075</v>
      </c>
      <c r="C85" t="s">
        <v>187</v>
      </c>
    </row>
    <row r="86" spans="1:3" x14ac:dyDescent="0.25">
      <c r="A86" t="s">
        <v>248</v>
      </c>
      <c r="B86" t="s">
        <v>249</v>
      </c>
      <c r="C86" t="s">
        <v>211</v>
      </c>
    </row>
    <row r="87" spans="1:3" x14ac:dyDescent="0.25">
      <c r="A87" t="s">
        <v>250</v>
      </c>
      <c r="B87" t="s">
        <v>251</v>
      </c>
      <c r="C87" t="s">
        <v>217</v>
      </c>
    </row>
    <row r="88" spans="1:3" x14ac:dyDescent="0.25">
      <c r="A88" t="s">
        <v>252</v>
      </c>
      <c r="B88" t="s">
        <v>253</v>
      </c>
      <c r="C88" t="s">
        <v>254</v>
      </c>
    </row>
    <row r="89" spans="1:3" x14ac:dyDescent="0.25">
      <c r="A89" t="s">
        <v>255</v>
      </c>
      <c r="B89" t="s">
        <v>256</v>
      </c>
      <c r="C89" t="s">
        <v>257</v>
      </c>
    </row>
    <row r="90" spans="1:3" x14ac:dyDescent="0.25">
      <c r="A90" t="s">
        <v>258</v>
      </c>
      <c r="B90" t="s">
        <v>259</v>
      </c>
      <c r="C90" t="s">
        <v>214</v>
      </c>
    </row>
    <row r="91" spans="1:3" x14ac:dyDescent="0.25">
      <c r="A91" t="s">
        <v>260</v>
      </c>
      <c r="B91" t="s">
        <v>213</v>
      </c>
      <c r="C91" t="s">
        <v>214</v>
      </c>
    </row>
    <row r="92" spans="1:3" x14ac:dyDescent="0.25">
      <c r="A92" t="s">
        <v>262</v>
      </c>
      <c r="B92" t="s">
        <v>263</v>
      </c>
      <c r="C92" t="s">
        <v>214</v>
      </c>
    </row>
    <row r="93" spans="1:3" x14ac:dyDescent="0.25">
      <c r="A93" t="s">
        <v>264</v>
      </c>
      <c r="B93" t="s">
        <v>263</v>
      </c>
      <c r="C93" t="s">
        <v>214</v>
      </c>
    </row>
    <row r="94" spans="1:3" x14ac:dyDescent="0.25">
      <c r="A94" t="s">
        <v>265</v>
      </c>
      <c r="B94" t="s">
        <v>266</v>
      </c>
      <c r="C94" t="s">
        <v>217</v>
      </c>
    </row>
    <row r="95" spans="1:3" x14ac:dyDescent="0.25">
      <c r="A95" t="s">
        <v>267</v>
      </c>
      <c r="B95" t="s">
        <v>268</v>
      </c>
      <c r="C95" t="s">
        <v>217</v>
      </c>
    </row>
    <row r="96" spans="1:3" x14ac:dyDescent="0.25">
      <c r="A96" t="s">
        <v>269</v>
      </c>
      <c r="B96" t="s">
        <v>270</v>
      </c>
      <c r="C96" t="s">
        <v>217</v>
      </c>
    </row>
    <row r="97" spans="1:3" x14ac:dyDescent="0.25">
      <c r="A97" t="s">
        <v>271</v>
      </c>
      <c r="B97" t="s">
        <v>272</v>
      </c>
      <c r="C97" t="s">
        <v>217</v>
      </c>
    </row>
    <row r="98" spans="1:3" x14ac:dyDescent="0.25">
      <c r="A98" t="s">
        <v>273</v>
      </c>
      <c r="B98" t="s">
        <v>3376</v>
      </c>
      <c r="C98" t="s">
        <v>217</v>
      </c>
    </row>
    <row r="99" spans="1:3" x14ac:dyDescent="0.25">
      <c r="A99" t="s">
        <v>275</v>
      </c>
      <c r="B99" t="s">
        <v>3375</v>
      </c>
      <c r="C99" t="s">
        <v>217</v>
      </c>
    </row>
    <row r="100" spans="1:3" x14ac:dyDescent="0.25">
      <c r="A100" t="s">
        <v>277</v>
      </c>
      <c r="B100" t="s">
        <v>278</v>
      </c>
      <c r="C100" t="s">
        <v>217</v>
      </c>
    </row>
    <row r="101" spans="1:3" x14ac:dyDescent="0.25">
      <c r="A101" t="s">
        <v>279</v>
      </c>
      <c r="B101" t="s">
        <v>278</v>
      </c>
      <c r="C101" t="s">
        <v>217</v>
      </c>
    </row>
    <row r="102" spans="1:3" x14ac:dyDescent="0.25">
      <c r="A102" t="s">
        <v>280</v>
      </c>
      <c r="B102" t="s">
        <v>3374</v>
      </c>
      <c r="C102" t="s">
        <v>217</v>
      </c>
    </row>
    <row r="103" spans="1:3" x14ac:dyDescent="0.25">
      <c r="A103" t="s">
        <v>282</v>
      </c>
      <c r="B103" t="s">
        <v>283</v>
      </c>
      <c r="C103" t="s">
        <v>217</v>
      </c>
    </row>
    <row r="104" spans="1:3" x14ac:dyDescent="0.25">
      <c r="A104" t="s">
        <v>284</v>
      </c>
      <c r="B104" t="s">
        <v>285</v>
      </c>
      <c r="C104" t="s">
        <v>286</v>
      </c>
    </row>
    <row r="105" spans="1:3" x14ac:dyDescent="0.25">
      <c r="A105" t="s">
        <v>287</v>
      </c>
      <c r="B105" t="s">
        <v>251</v>
      </c>
      <c r="C105" t="s">
        <v>288</v>
      </c>
    </row>
    <row r="106" spans="1:3" x14ac:dyDescent="0.25">
      <c r="A106" t="s">
        <v>289</v>
      </c>
      <c r="B106" t="s">
        <v>3068</v>
      </c>
      <c r="C106" t="s">
        <v>288</v>
      </c>
    </row>
    <row r="107" spans="1:3" x14ac:dyDescent="0.25">
      <c r="A107" t="s">
        <v>291</v>
      </c>
      <c r="B107" t="s">
        <v>3373</v>
      </c>
      <c r="C107" t="s">
        <v>288</v>
      </c>
    </row>
    <row r="108" spans="1:3" x14ac:dyDescent="0.25">
      <c r="A108" t="s">
        <v>293</v>
      </c>
      <c r="B108" t="s">
        <v>294</v>
      </c>
      <c r="C108" t="s">
        <v>295</v>
      </c>
    </row>
    <row r="109" spans="1:3" x14ac:dyDescent="0.25">
      <c r="A109" t="s">
        <v>296</v>
      </c>
      <c r="B109" t="s">
        <v>297</v>
      </c>
      <c r="C109" t="s">
        <v>295</v>
      </c>
    </row>
    <row r="110" spans="1:3" x14ac:dyDescent="0.25">
      <c r="A110" t="s">
        <v>298</v>
      </c>
      <c r="B110" t="s">
        <v>294</v>
      </c>
      <c r="C110" t="s">
        <v>295</v>
      </c>
    </row>
    <row r="111" spans="1:3" x14ac:dyDescent="0.25">
      <c r="A111" t="s">
        <v>299</v>
      </c>
      <c r="B111" t="s">
        <v>112</v>
      </c>
      <c r="C111" t="s">
        <v>300</v>
      </c>
    </row>
    <row r="112" spans="1:3" x14ac:dyDescent="0.25">
      <c r="A112" t="s">
        <v>301</v>
      </c>
      <c r="B112" t="s">
        <v>302</v>
      </c>
      <c r="C112" t="s">
        <v>303</v>
      </c>
    </row>
    <row r="113" spans="1:3" x14ac:dyDescent="0.25">
      <c r="A113" t="s">
        <v>304</v>
      </c>
      <c r="B113" t="s">
        <v>305</v>
      </c>
      <c r="C113" t="s">
        <v>306</v>
      </c>
    </row>
    <row r="114" spans="1:3" x14ac:dyDescent="0.25">
      <c r="A114" t="s">
        <v>307</v>
      </c>
      <c r="B114" t="s">
        <v>308</v>
      </c>
      <c r="C114" t="s">
        <v>309</v>
      </c>
    </row>
    <row r="115" spans="1:3" x14ac:dyDescent="0.25">
      <c r="A115" t="s">
        <v>310</v>
      </c>
      <c r="B115" t="s">
        <v>311</v>
      </c>
      <c r="C115" t="s">
        <v>309</v>
      </c>
    </row>
    <row r="116" spans="1:3" x14ac:dyDescent="0.25">
      <c r="A116" t="s">
        <v>312</v>
      </c>
      <c r="B116" t="s">
        <v>213</v>
      </c>
      <c r="C116" t="s">
        <v>214</v>
      </c>
    </row>
    <row r="117" spans="1:3" x14ac:dyDescent="0.25">
      <c r="A117" t="s">
        <v>313</v>
      </c>
      <c r="B117" t="s">
        <v>313</v>
      </c>
      <c r="C117" t="s">
        <v>314</v>
      </c>
    </row>
    <row r="118" spans="1:3" x14ac:dyDescent="0.25">
      <c r="A118" t="s">
        <v>315</v>
      </c>
      <c r="B118" t="s">
        <v>316</v>
      </c>
      <c r="C118" t="s">
        <v>309</v>
      </c>
    </row>
    <row r="119" spans="1:3" x14ac:dyDescent="0.25">
      <c r="A119" t="s">
        <v>317</v>
      </c>
      <c r="B119" t="s">
        <v>221</v>
      </c>
      <c r="C119" t="s">
        <v>309</v>
      </c>
    </row>
    <row r="120" spans="1:3" x14ac:dyDescent="0.25">
      <c r="A120" t="s">
        <v>3319</v>
      </c>
      <c r="B120" t="s">
        <v>3319</v>
      </c>
      <c r="C120" t="s">
        <v>3370</v>
      </c>
    </row>
    <row r="121" spans="1:3" x14ac:dyDescent="0.25">
      <c r="A121" t="s">
        <v>3372</v>
      </c>
      <c r="B121" t="s">
        <v>3371</v>
      </c>
      <c r="C121" t="s">
        <v>3370</v>
      </c>
    </row>
    <row r="122" spans="1:3" x14ac:dyDescent="0.25">
      <c r="A122" t="s">
        <v>3308</v>
      </c>
      <c r="B122" t="s">
        <v>3307</v>
      </c>
      <c r="C122" t="s">
        <v>3370</v>
      </c>
    </row>
    <row r="123" spans="1:3" x14ac:dyDescent="0.25">
      <c r="A123" t="s">
        <v>3369</v>
      </c>
      <c r="B123" t="s">
        <v>3075</v>
      </c>
      <c r="C123" t="s">
        <v>321</v>
      </c>
    </row>
    <row r="124" spans="1:3" x14ac:dyDescent="0.25">
      <c r="A124" t="s">
        <v>319</v>
      </c>
      <c r="B124" t="s">
        <v>3075</v>
      </c>
      <c r="C124" t="s">
        <v>321</v>
      </c>
    </row>
    <row r="125" spans="1:3" x14ac:dyDescent="0.25">
      <c r="A125" t="s">
        <v>3368</v>
      </c>
      <c r="B125" t="s">
        <v>3366</v>
      </c>
      <c r="C125" t="s">
        <v>3363</v>
      </c>
    </row>
    <row r="126" spans="1:3" x14ac:dyDescent="0.25">
      <c r="A126" t="s">
        <v>3367</v>
      </c>
      <c r="B126" t="s">
        <v>3366</v>
      </c>
      <c r="C126" t="s">
        <v>3363</v>
      </c>
    </row>
    <row r="127" spans="1:3" x14ac:dyDescent="0.25">
      <c r="A127" t="s">
        <v>3365</v>
      </c>
      <c r="B127" t="s">
        <v>3364</v>
      </c>
      <c r="C127" t="s">
        <v>3363</v>
      </c>
    </row>
    <row r="128" spans="1:3" x14ac:dyDescent="0.25">
      <c r="A128" t="s">
        <v>322</v>
      </c>
      <c r="B128" t="s">
        <v>3335</v>
      </c>
      <c r="C128" t="s">
        <v>321</v>
      </c>
    </row>
    <row r="129" spans="1:3" x14ac:dyDescent="0.25">
      <c r="A129" t="s">
        <v>324</v>
      </c>
      <c r="B129" t="s">
        <v>316</v>
      </c>
      <c r="C129" t="s">
        <v>321</v>
      </c>
    </row>
    <row r="130" spans="1:3" x14ac:dyDescent="0.25">
      <c r="A130" t="s">
        <v>326</v>
      </c>
      <c r="B130" t="s">
        <v>3335</v>
      </c>
      <c r="C130" t="s">
        <v>321</v>
      </c>
    </row>
    <row r="131" spans="1:3" x14ac:dyDescent="0.25">
      <c r="A131" t="s">
        <v>327</v>
      </c>
      <c r="B131" t="s">
        <v>2734</v>
      </c>
      <c r="C131" t="s">
        <v>329</v>
      </c>
    </row>
    <row r="132" spans="1:3" x14ac:dyDescent="0.25">
      <c r="A132" t="s">
        <v>330</v>
      </c>
      <c r="B132" t="s">
        <v>3362</v>
      </c>
      <c r="C132" t="s">
        <v>332</v>
      </c>
    </row>
    <row r="133" spans="1:3" x14ac:dyDescent="0.25">
      <c r="A133" t="s">
        <v>333</v>
      </c>
      <c r="B133" t="s">
        <v>3078</v>
      </c>
      <c r="C133" t="s">
        <v>335</v>
      </c>
    </row>
    <row r="134" spans="1:3" x14ac:dyDescent="0.25">
      <c r="A134" t="s">
        <v>336</v>
      </c>
      <c r="B134" t="s">
        <v>3361</v>
      </c>
      <c r="C134" t="s">
        <v>338</v>
      </c>
    </row>
    <row r="135" spans="1:3" x14ac:dyDescent="0.25">
      <c r="A135" t="s">
        <v>3355</v>
      </c>
      <c r="B135" t="s">
        <v>3354</v>
      </c>
      <c r="C135" t="s">
        <v>3353</v>
      </c>
    </row>
    <row r="136" spans="1:3" x14ac:dyDescent="0.25">
      <c r="A136" t="s">
        <v>3360</v>
      </c>
      <c r="B136" t="s">
        <v>3359</v>
      </c>
      <c r="C136" t="s">
        <v>3353</v>
      </c>
    </row>
    <row r="137" spans="1:3" x14ac:dyDescent="0.25">
      <c r="A137" t="s">
        <v>339</v>
      </c>
      <c r="B137" t="s">
        <v>340</v>
      </c>
      <c r="C137" t="s">
        <v>341</v>
      </c>
    </row>
    <row r="138" spans="1:3" x14ac:dyDescent="0.25">
      <c r="A138" t="s">
        <v>409</v>
      </c>
      <c r="B138" t="s">
        <v>397</v>
      </c>
      <c r="C138" t="s">
        <v>174</v>
      </c>
    </row>
    <row r="139" spans="1:3" x14ac:dyDescent="0.25">
      <c r="A139" t="s">
        <v>342</v>
      </c>
      <c r="B139" t="s">
        <v>107</v>
      </c>
      <c r="C139" t="s">
        <v>343</v>
      </c>
    </row>
    <row r="140" spans="1:3" x14ac:dyDescent="0.25">
      <c r="A140" t="s">
        <v>344</v>
      </c>
      <c r="B140" t="s">
        <v>107</v>
      </c>
      <c r="C140" t="s">
        <v>343</v>
      </c>
    </row>
    <row r="141" spans="1:3" x14ac:dyDescent="0.25">
      <c r="A141" t="s">
        <v>3358</v>
      </c>
      <c r="B141" t="s">
        <v>3339</v>
      </c>
      <c r="C141" t="s">
        <v>343</v>
      </c>
    </row>
    <row r="142" spans="1:3" x14ac:dyDescent="0.25">
      <c r="A142" t="s">
        <v>345</v>
      </c>
      <c r="B142" t="s">
        <v>346</v>
      </c>
      <c r="C142" t="s">
        <v>347</v>
      </c>
    </row>
    <row r="143" spans="1:3" x14ac:dyDescent="0.25">
      <c r="A143" s="23" t="s">
        <v>3357</v>
      </c>
      <c r="B143" t="s">
        <v>346</v>
      </c>
      <c r="C143" t="s">
        <v>347</v>
      </c>
    </row>
    <row r="144" spans="1:3" x14ac:dyDescent="0.25">
      <c r="A144" t="s">
        <v>348</v>
      </c>
      <c r="B144" t="s">
        <v>349</v>
      </c>
      <c r="C144" t="s">
        <v>347</v>
      </c>
    </row>
    <row r="145" spans="1:3" x14ac:dyDescent="0.25">
      <c r="A145" t="s">
        <v>350</v>
      </c>
      <c r="B145" t="s">
        <v>351</v>
      </c>
      <c r="C145" t="s">
        <v>347</v>
      </c>
    </row>
    <row r="146" spans="1:3" x14ac:dyDescent="0.25">
      <c r="A146" t="s">
        <v>352</v>
      </c>
      <c r="B146" t="s">
        <v>353</v>
      </c>
      <c r="C146" t="s">
        <v>347</v>
      </c>
    </row>
    <row r="147" spans="1:3" x14ac:dyDescent="0.25">
      <c r="A147" t="s">
        <v>354</v>
      </c>
      <c r="B147" t="s">
        <v>355</v>
      </c>
      <c r="C147" t="s">
        <v>356</v>
      </c>
    </row>
    <row r="148" spans="1:3" x14ac:dyDescent="0.25">
      <c r="A148" t="s">
        <v>357</v>
      </c>
      <c r="B148" t="s">
        <v>358</v>
      </c>
      <c r="C148" t="s">
        <v>359</v>
      </c>
    </row>
    <row r="149" spans="1:3" x14ac:dyDescent="0.25">
      <c r="A149" t="s">
        <v>360</v>
      </c>
      <c r="B149" t="s">
        <v>361</v>
      </c>
      <c r="C149" t="s">
        <v>356</v>
      </c>
    </row>
    <row r="150" spans="1:3" x14ac:dyDescent="0.25">
      <c r="A150" t="s">
        <v>362</v>
      </c>
      <c r="B150" t="s">
        <v>363</v>
      </c>
      <c r="C150" t="s">
        <v>364</v>
      </c>
    </row>
    <row r="151" spans="1:3" x14ac:dyDescent="0.25">
      <c r="A151" t="s">
        <v>365</v>
      </c>
      <c r="B151" t="s">
        <v>366</v>
      </c>
      <c r="C151" t="s">
        <v>364</v>
      </c>
    </row>
    <row r="152" spans="1:3" x14ac:dyDescent="0.25">
      <c r="A152" t="s">
        <v>367</v>
      </c>
      <c r="B152" t="s">
        <v>368</v>
      </c>
      <c r="C152" t="s">
        <v>364</v>
      </c>
    </row>
    <row r="153" spans="1:3" x14ac:dyDescent="0.25">
      <c r="A153" t="s">
        <v>369</v>
      </c>
      <c r="B153" t="s">
        <v>370</v>
      </c>
      <c r="C153" t="s">
        <v>364</v>
      </c>
    </row>
    <row r="154" spans="1:3" x14ac:dyDescent="0.25">
      <c r="A154" t="s">
        <v>371</v>
      </c>
      <c r="B154" t="s">
        <v>372</v>
      </c>
      <c r="C154" t="s">
        <v>373</v>
      </c>
    </row>
    <row r="155" spans="1:3" x14ac:dyDescent="0.25">
      <c r="A155" t="s">
        <v>374</v>
      </c>
      <c r="B155" t="s">
        <v>375</v>
      </c>
      <c r="C155" t="s">
        <v>373</v>
      </c>
    </row>
    <row r="156" spans="1:3" x14ac:dyDescent="0.25">
      <c r="A156" t="s">
        <v>376</v>
      </c>
      <c r="B156" t="s">
        <v>377</v>
      </c>
      <c r="C156" t="s">
        <v>378</v>
      </c>
    </row>
    <row r="157" spans="1:3" x14ac:dyDescent="0.25">
      <c r="A157" t="s">
        <v>379</v>
      </c>
      <c r="B157" t="s">
        <v>380</v>
      </c>
      <c r="C157" t="s">
        <v>381</v>
      </c>
    </row>
    <row r="158" spans="1:3" x14ac:dyDescent="0.25">
      <c r="A158" t="s">
        <v>382</v>
      </c>
      <c r="B158" t="s">
        <v>3356</v>
      </c>
      <c r="C158" t="s">
        <v>384</v>
      </c>
    </row>
    <row r="159" spans="1:3" x14ac:dyDescent="0.25">
      <c r="A159" t="s">
        <v>385</v>
      </c>
      <c r="B159" t="s">
        <v>386</v>
      </c>
      <c r="C159" t="s">
        <v>387</v>
      </c>
    </row>
    <row r="160" spans="1:3" x14ac:dyDescent="0.25">
      <c r="A160" t="s">
        <v>388</v>
      </c>
      <c r="B160" t="s">
        <v>3075</v>
      </c>
      <c r="C160" t="s">
        <v>390</v>
      </c>
    </row>
    <row r="161" spans="1:3" x14ac:dyDescent="0.25">
      <c r="A161" t="s">
        <v>3355</v>
      </c>
      <c r="B161" t="s">
        <v>3354</v>
      </c>
      <c r="C161" t="s">
        <v>3353</v>
      </c>
    </row>
    <row r="162" spans="1:3" x14ac:dyDescent="0.25">
      <c r="A162" t="s">
        <v>391</v>
      </c>
      <c r="B162" t="s">
        <v>195</v>
      </c>
      <c r="C162" t="s">
        <v>393</v>
      </c>
    </row>
    <row r="163" spans="1:3" x14ac:dyDescent="0.25">
      <c r="A163" t="s">
        <v>394</v>
      </c>
      <c r="B163" t="s">
        <v>395</v>
      </c>
      <c r="C163" t="s">
        <v>381</v>
      </c>
    </row>
    <row r="164" spans="1:3" x14ac:dyDescent="0.25">
      <c r="A164" t="s">
        <v>396</v>
      </c>
      <c r="B164" t="s">
        <v>397</v>
      </c>
      <c r="C164" t="s">
        <v>398</v>
      </c>
    </row>
    <row r="165" spans="1:3" x14ac:dyDescent="0.25">
      <c r="A165" t="s">
        <v>3352</v>
      </c>
      <c r="B165" t="s">
        <v>3351</v>
      </c>
      <c r="C165" t="s">
        <v>398</v>
      </c>
    </row>
    <row r="166" spans="1:3" x14ac:dyDescent="0.25">
      <c r="A166" t="s">
        <v>399</v>
      </c>
      <c r="B166" t="s">
        <v>400</v>
      </c>
      <c r="C166" t="s">
        <v>401</v>
      </c>
    </row>
    <row r="167" spans="1:3" x14ac:dyDescent="0.25">
      <c r="A167" t="s">
        <v>402</v>
      </c>
      <c r="B167" t="s">
        <v>403</v>
      </c>
      <c r="C167" t="s">
        <v>244</v>
      </c>
    </row>
    <row r="168" spans="1:3" x14ac:dyDescent="0.25">
      <c r="A168" t="s">
        <v>404</v>
      </c>
      <c r="B168" t="s">
        <v>405</v>
      </c>
      <c r="C168" t="s">
        <v>373</v>
      </c>
    </row>
    <row r="169" spans="1:3" x14ac:dyDescent="0.25">
      <c r="A169" t="s">
        <v>406</v>
      </c>
      <c r="B169" t="s">
        <v>407</v>
      </c>
      <c r="C169" t="s">
        <v>408</v>
      </c>
    </row>
    <row r="170" spans="1:3" x14ac:dyDescent="0.25">
      <c r="A170" t="s">
        <v>409</v>
      </c>
      <c r="B170" t="s">
        <v>410</v>
      </c>
      <c r="C170" t="s">
        <v>393</v>
      </c>
    </row>
    <row r="171" spans="1:3" x14ac:dyDescent="0.25">
      <c r="A171" t="s">
        <v>411</v>
      </c>
      <c r="B171" t="s">
        <v>110</v>
      </c>
      <c r="C171" t="s">
        <v>412</v>
      </c>
    </row>
    <row r="172" spans="1:3" x14ac:dyDescent="0.25">
      <c r="A172" t="s">
        <v>413</v>
      </c>
      <c r="B172" t="s">
        <v>253</v>
      </c>
      <c r="C172" t="s">
        <v>412</v>
      </c>
    </row>
    <row r="173" spans="1:3" x14ac:dyDescent="0.25">
      <c r="A173" t="s">
        <v>414</v>
      </c>
      <c r="B173" t="s">
        <v>3349</v>
      </c>
      <c r="C173" t="s">
        <v>412</v>
      </c>
    </row>
    <row r="174" spans="1:3" x14ac:dyDescent="0.25">
      <c r="A174" t="s">
        <v>416</v>
      </c>
      <c r="B174" t="s">
        <v>3350</v>
      </c>
      <c r="C174" t="s">
        <v>412</v>
      </c>
    </row>
    <row r="175" spans="1:3" x14ac:dyDescent="0.25">
      <c r="A175" t="s">
        <v>418</v>
      </c>
      <c r="B175" t="s">
        <v>419</v>
      </c>
      <c r="C175" t="s">
        <v>412</v>
      </c>
    </row>
    <row r="176" spans="1:3" x14ac:dyDescent="0.25">
      <c r="A176" t="s">
        <v>420</v>
      </c>
      <c r="B176" t="s">
        <v>421</v>
      </c>
      <c r="C176" t="s">
        <v>412</v>
      </c>
    </row>
    <row r="177" spans="1:3" x14ac:dyDescent="0.25">
      <c r="A177" t="s">
        <v>422</v>
      </c>
      <c r="B177" t="s">
        <v>423</v>
      </c>
      <c r="C177" t="s">
        <v>412</v>
      </c>
    </row>
    <row r="178" spans="1:3" x14ac:dyDescent="0.25">
      <c r="A178" t="s">
        <v>424</v>
      </c>
      <c r="B178" t="s">
        <v>425</v>
      </c>
      <c r="C178" t="s">
        <v>412</v>
      </c>
    </row>
    <row r="179" spans="1:3" x14ac:dyDescent="0.25">
      <c r="A179" t="s">
        <v>426</v>
      </c>
      <c r="B179" t="s">
        <v>427</v>
      </c>
      <c r="C179" t="s">
        <v>412</v>
      </c>
    </row>
    <row r="180" spans="1:3" x14ac:dyDescent="0.25">
      <c r="A180" t="s">
        <v>428</v>
      </c>
      <c r="B180" t="s">
        <v>429</v>
      </c>
      <c r="C180" t="s">
        <v>398</v>
      </c>
    </row>
    <row r="181" spans="1:3" x14ac:dyDescent="0.25">
      <c r="A181" t="s">
        <v>430</v>
      </c>
      <c r="B181" t="s">
        <v>431</v>
      </c>
      <c r="C181" t="s">
        <v>412</v>
      </c>
    </row>
    <row r="182" spans="1:3" x14ac:dyDescent="0.25">
      <c r="A182" t="s">
        <v>432</v>
      </c>
      <c r="B182" t="s">
        <v>433</v>
      </c>
      <c r="C182" t="s">
        <v>412</v>
      </c>
    </row>
    <row r="183" spans="1:3" x14ac:dyDescent="0.25">
      <c r="A183" t="s">
        <v>434</v>
      </c>
      <c r="B183" t="s">
        <v>435</v>
      </c>
      <c r="C183" t="s">
        <v>412</v>
      </c>
    </row>
    <row r="184" spans="1:3" x14ac:dyDescent="0.25">
      <c r="A184" t="s">
        <v>436</v>
      </c>
      <c r="B184" t="s">
        <v>437</v>
      </c>
      <c r="C184" t="s">
        <v>412</v>
      </c>
    </row>
    <row r="185" spans="1:3" x14ac:dyDescent="0.25">
      <c r="A185" t="s">
        <v>438</v>
      </c>
      <c r="B185" t="s">
        <v>439</v>
      </c>
      <c r="C185" t="s">
        <v>412</v>
      </c>
    </row>
    <row r="186" spans="1:3" x14ac:dyDescent="0.25">
      <c r="A186" t="s">
        <v>440</v>
      </c>
      <c r="B186" t="s">
        <v>441</v>
      </c>
      <c r="C186" t="s">
        <v>412</v>
      </c>
    </row>
    <row r="187" spans="1:3" x14ac:dyDescent="0.25">
      <c r="A187" t="s">
        <v>442</v>
      </c>
      <c r="B187" t="s">
        <v>443</v>
      </c>
      <c r="C187" t="s">
        <v>412</v>
      </c>
    </row>
    <row r="188" spans="1:3" x14ac:dyDescent="0.25">
      <c r="A188" t="s">
        <v>444</v>
      </c>
      <c r="B188" t="s">
        <v>445</v>
      </c>
      <c r="C188" t="s">
        <v>412</v>
      </c>
    </row>
    <row r="189" spans="1:3" x14ac:dyDescent="0.25">
      <c r="A189" t="s">
        <v>446</v>
      </c>
      <c r="B189" t="s">
        <v>431</v>
      </c>
      <c r="C189" t="s">
        <v>412</v>
      </c>
    </row>
    <row r="190" spans="1:3" x14ac:dyDescent="0.25">
      <c r="A190" t="s">
        <v>448</v>
      </c>
      <c r="B190" t="s">
        <v>3349</v>
      </c>
      <c r="C190" t="s">
        <v>412</v>
      </c>
    </row>
    <row r="191" spans="1:3" x14ac:dyDescent="0.25">
      <c r="A191" t="s">
        <v>450</v>
      </c>
      <c r="B191" t="s">
        <v>3349</v>
      </c>
      <c r="C191" t="s">
        <v>412</v>
      </c>
    </row>
    <row r="192" spans="1:3" x14ac:dyDescent="0.25">
      <c r="A192" t="s">
        <v>451</v>
      </c>
      <c r="B192" t="s">
        <v>3349</v>
      </c>
      <c r="C192" t="s">
        <v>412</v>
      </c>
    </row>
    <row r="193" spans="1:3" x14ac:dyDescent="0.25">
      <c r="A193" t="s">
        <v>452</v>
      </c>
      <c r="B193" t="s">
        <v>3349</v>
      </c>
      <c r="C193" t="s">
        <v>412</v>
      </c>
    </row>
    <row r="194" spans="1:3" x14ac:dyDescent="0.25">
      <c r="A194" t="s">
        <v>453</v>
      </c>
      <c r="B194" t="s">
        <v>3349</v>
      </c>
      <c r="C194" t="s">
        <v>412</v>
      </c>
    </row>
    <row r="195" spans="1:3" x14ac:dyDescent="0.25">
      <c r="A195" t="s">
        <v>454</v>
      </c>
      <c r="B195" t="s">
        <v>455</v>
      </c>
      <c r="C195" t="s">
        <v>412</v>
      </c>
    </row>
    <row r="196" spans="1:3" x14ac:dyDescent="0.25">
      <c r="A196" t="s">
        <v>456</v>
      </c>
      <c r="B196" t="s">
        <v>457</v>
      </c>
      <c r="C196" t="s">
        <v>412</v>
      </c>
    </row>
    <row r="197" spans="1:3" x14ac:dyDescent="0.25">
      <c r="A197" t="s">
        <v>458</v>
      </c>
      <c r="B197" t="s">
        <v>459</v>
      </c>
      <c r="C197" t="s">
        <v>412</v>
      </c>
    </row>
    <row r="198" spans="1:3" x14ac:dyDescent="0.25">
      <c r="A198" t="s">
        <v>460</v>
      </c>
      <c r="B198" t="s">
        <v>461</v>
      </c>
      <c r="C198" t="s">
        <v>412</v>
      </c>
    </row>
    <row r="199" spans="1:3" x14ac:dyDescent="0.25">
      <c r="A199" t="s">
        <v>3348</v>
      </c>
      <c r="B199" t="s">
        <v>3347</v>
      </c>
      <c r="C199" t="s">
        <v>412</v>
      </c>
    </row>
    <row r="200" spans="1:3" x14ac:dyDescent="0.25">
      <c r="A200" t="s">
        <v>462</v>
      </c>
      <c r="B200" t="s">
        <v>463</v>
      </c>
      <c r="C200" t="s">
        <v>412</v>
      </c>
    </row>
    <row r="201" spans="1:3" x14ac:dyDescent="0.25">
      <c r="A201" t="s">
        <v>464</v>
      </c>
      <c r="B201" t="s">
        <v>465</v>
      </c>
      <c r="C201" t="s">
        <v>412</v>
      </c>
    </row>
    <row r="202" spans="1:3" x14ac:dyDescent="0.25">
      <c r="A202" t="s">
        <v>466</v>
      </c>
      <c r="B202" t="s">
        <v>3346</v>
      </c>
      <c r="C202" t="s">
        <v>412</v>
      </c>
    </row>
    <row r="203" spans="1:3" x14ac:dyDescent="0.25">
      <c r="A203" t="s">
        <v>468</v>
      </c>
      <c r="B203" t="s">
        <v>433</v>
      </c>
      <c r="C203" t="s">
        <v>412</v>
      </c>
    </row>
    <row r="204" spans="1:3" x14ac:dyDescent="0.25">
      <c r="A204" t="s">
        <v>469</v>
      </c>
      <c r="B204" t="s">
        <v>459</v>
      </c>
      <c r="C204" t="s">
        <v>412</v>
      </c>
    </row>
    <row r="205" spans="1:3" x14ac:dyDescent="0.25">
      <c r="A205" t="s">
        <v>470</v>
      </c>
      <c r="B205" t="s">
        <v>3345</v>
      </c>
      <c r="C205" t="s">
        <v>408</v>
      </c>
    </row>
    <row r="206" spans="1:3" x14ac:dyDescent="0.25">
      <c r="A206" t="s">
        <v>472</v>
      </c>
      <c r="B206" t="s">
        <v>473</v>
      </c>
      <c r="C206" t="s">
        <v>347</v>
      </c>
    </row>
    <row r="207" spans="1:3" x14ac:dyDescent="0.25">
      <c r="A207" t="s">
        <v>350</v>
      </c>
      <c r="B207" t="s">
        <v>351</v>
      </c>
      <c r="C207" t="s">
        <v>347</v>
      </c>
    </row>
    <row r="208" spans="1:3" x14ac:dyDescent="0.25">
      <c r="A208" t="s">
        <v>474</v>
      </c>
      <c r="B208" t="s">
        <v>278</v>
      </c>
      <c r="C208" t="s">
        <v>217</v>
      </c>
    </row>
    <row r="209" spans="1:3" x14ac:dyDescent="0.25">
      <c r="A209" t="s">
        <v>475</v>
      </c>
      <c r="B209" t="s">
        <v>76</v>
      </c>
      <c r="C209" t="s">
        <v>217</v>
      </c>
    </row>
    <row r="210" spans="1:3" x14ac:dyDescent="0.25">
      <c r="A210" t="s">
        <v>2683</v>
      </c>
      <c r="B210" t="s">
        <v>3075</v>
      </c>
      <c r="C210" t="s">
        <v>2684</v>
      </c>
    </row>
    <row r="211" spans="1:3" x14ac:dyDescent="0.25">
      <c r="A211" t="s">
        <v>397</v>
      </c>
      <c r="B211" t="s">
        <v>397</v>
      </c>
      <c r="C211" t="s">
        <v>2685</v>
      </c>
    </row>
    <row r="212" spans="1:3" x14ac:dyDescent="0.25">
      <c r="A212" t="s">
        <v>2686</v>
      </c>
      <c r="B212" t="s">
        <v>2686</v>
      </c>
      <c r="C212" t="s">
        <v>2685</v>
      </c>
    </row>
    <row r="213" spans="1:3" x14ac:dyDescent="0.25">
      <c r="A213" t="s">
        <v>2687</v>
      </c>
      <c r="B213" t="s">
        <v>2687</v>
      </c>
      <c r="C213" t="s">
        <v>2688</v>
      </c>
    </row>
    <row r="214" spans="1:3" x14ac:dyDescent="0.25">
      <c r="A214" t="s">
        <v>2689</v>
      </c>
      <c r="B214" t="s">
        <v>2689</v>
      </c>
      <c r="C214" t="s">
        <v>2690</v>
      </c>
    </row>
    <row r="215" spans="1:3" x14ac:dyDescent="0.25">
      <c r="A215" t="s">
        <v>124</v>
      </c>
      <c r="B215" t="s">
        <v>124</v>
      </c>
      <c r="C215" t="s">
        <v>2691</v>
      </c>
    </row>
    <row r="216" spans="1:3" x14ac:dyDescent="0.25">
      <c r="A216" t="s">
        <v>2692</v>
      </c>
      <c r="B216" t="s">
        <v>2692</v>
      </c>
      <c r="C216" t="s">
        <v>2693</v>
      </c>
    </row>
    <row r="217" spans="1:3" x14ac:dyDescent="0.25">
      <c r="A217" t="s">
        <v>2694</v>
      </c>
      <c r="B217" t="s">
        <v>2694</v>
      </c>
      <c r="C217" t="s">
        <v>2695</v>
      </c>
    </row>
    <row r="218" spans="1:3" x14ac:dyDescent="0.25">
      <c r="A218" t="s">
        <v>380</v>
      </c>
      <c r="B218" t="s">
        <v>380</v>
      </c>
      <c r="C218" t="s">
        <v>2696</v>
      </c>
    </row>
    <row r="219" spans="1:3" x14ac:dyDescent="0.25">
      <c r="A219" t="s">
        <v>2697</v>
      </c>
      <c r="B219" t="s">
        <v>2697</v>
      </c>
      <c r="C219" t="s">
        <v>2685</v>
      </c>
    </row>
    <row r="220" spans="1:3" x14ac:dyDescent="0.25">
      <c r="A220" t="s">
        <v>2698</v>
      </c>
      <c r="B220" t="s">
        <v>2698</v>
      </c>
      <c r="C220" t="s">
        <v>2699</v>
      </c>
    </row>
    <row r="221" spans="1:3" x14ac:dyDescent="0.25">
      <c r="A221" t="s">
        <v>2700</v>
      </c>
      <c r="B221" t="s">
        <v>2700</v>
      </c>
      <c r="C221" t="s">
        <v>2701</v>
      </c>
    </row>
    <row r="222" spans="1:3" x14ac:dyDescent="0.25">
      <c r="A222" t="s">
        <v>107</v>
      </c>
      <c r="B222" t="s">
        <v>107</v>
      </c>
      <c r="C222" t="s">
        <v>2702</v>
      </c>
    </row>
    <row r="223" spans="1:3" x14ac:dyDescent="0.25">
      <c r="A223" t="s">
        <v>2703</v>
      </c>
      <c r="B223" t="s">
        <v>2703</v>
      </c>
      <c r="C223" t="s">
        <v>2702</v>
      </c>
    </row>
    <row r="224" spans="1:3" x14ac:dyDescent="0.25">
      <c r="A224" t="s">
        <v>429</v>
      </c>
      <c r="B224" t="s">
        <v>429</v>
      </c>
      <c r="C224" t="s">
        <v>2685</v>
      </c>
    </row>
    <row r="225" spans="1:3" x14ac:dyDescent="0.25">
      <c r="A225" t="s">
        <v>2704</v>
      </c>
      <c r="B225" t="s">
        <v>2704</v>
      </c>
      <c r="C225" t="s">
        <v>2705</v>
      </c>
    </row>
    <row r="226" spans="1:3" x14ac:dyDescent="0.25">
      <c r="A226" t="s">
        <v>463</v>
      </c>
      <c r="B226" t="s">
        <v>463</v>
      </c>
      <c r="C226" t="s">
        <v>2696</v>
      </c>
    </row>
    <row r="227" spans="1:3" x14ac:dyDescent="0.25">
      <c r="A227" t="s">
        <v>427</v>
      </c>
      <c r="B227" t="s">
        <v>427</v>
      </c>
      <c r="C227" t="s">
        <v>2706</v>
      </c>
    </row>
    <row r="228" spans="1:3" x14ac:dyDescent="0.25">
      <c r="A228" t="s">
        <v>2707</v>
      </c>
      <c r="B228" t="s">
        <v>3344</v>
      </c>
      <c r="C228" t="s">
        <v>2708</v>
      </c>
    </row>
    <row r="229" spans="1:3" x14ac:dyDescent="0.25">
      <c r="A229" t="s">
        <v>433</v>
      </c>
      <c r="B229" t="s">
        <v>433</v>
      </c>
      <c r="C229" t="s">
        <v>2699</v>
      </c>
    </row>
    <row r="230" spans="1:3" x14ac:dyDescent="0.25">
      <c r="A230" t="s">
        <v>2709</v>
      </c>
      <c r="B230" t="s">
        <v>2709</v>
      </c>
      <c r="C230" t="s">
        <v>2710</v>
      </c>
    </row>
    <row r="231" spans="1:3" x14ac:dyDescent="0.25">
      <c r="A231" t="s">
        <v>2711</v>
      </c>
      <c r="B231" t="s">
        <v>3343</v>
      </c>
      <c r="C231" t="s">
        <v>2712</v>
      </c>
    </row>
    <row r="232" spans="1:3" x14ac:dyDescent="0.25">
      <c r="A232" t="s">
        <v>2713</v>
      </c>
      <c r="B232" t="s">
        <v>2713</v>
      </c>
      <c r="C232" t="s">
        <v>2714</v>
      </c>
    </row>
    <row r="233" spans="1:3" x14ac:dyDescent="0.25">
      <c r="A233" t="s">
        <v>3342</v>
      </c>
      <c r="B233" t="s">
        <v>243</v>
      </c>
      <c r="C233" t="s">
        <v>3341</v>
      </c>
    </row>
    <row r="234" spans="1:3" x14ac:dyDescent="0.25">
      <c r="A234" t="s">
        <v>112</v>
      </c>
      <c r="B234" t="s">
        <v>112</v>
      </c>
      <c r="C234" t="s">
        <v>2706</v>
      </c>
    </row>
    <row r="235" spans="1:3" x14ac:dyDescent="0.25">
      <c r="A235" t="s">
        <v>119</v>
      </c>
      <c r="B235" t="s">
        <v>119</v>
      </c>
      <c r="C235" t="s">
        <v>2702</v>
      </c>
    </row>
    <row r="236" spans="1:3" x14ac:dyDescent="0.25">
      <c r="A236" t="s">
        <v>2715</v>
      </c>
      <c r="B236" t="s">
        <v>2715</v>
      </c>
      <c r="C236" t="s">
        <v>2716</v>
      </c>
    </row>
    <row r="237" spans="1:3" x14ac:dyDescent="0.25">
      <c r="A237" t="s">
        <v>2717</v>
      </c>
      <c r="B237" t="s">
        <v>2717</v>
      </c>
      <c r="C237" t="s">
        <v>2718</v>
      </c>
    </row>
    <row r="238" spans="1:3" x14ac:dyDescent="0.25">
      <c r="A238" t="s">
        <v>243</v>
      </c>
      <c r="B238" t="s">
        <v>243</v>
      </c>
      <c r="C238" t="s">
        <v>2719</v>
      </c>
    </row>
    <row r="239" spans="1:3" x14ac:dyDescent="0.25">
      <c r="A239" t="s">
        <v>3340</v>
      </c>
      <c r="B239" t="s">
        <v>243</v>
      </c>
      <c r="C239" t="s">
        <v>2719</v>
      </c>
    </row>
    <row r="240" spans="1:3" x14ac:dyDescent="0.25">
      <c r="A240" t="s">
        <v>2720</v>
      </c>
      <c r="B240" t="s">
        <v>2720</v>
      </c>
      <c r="C240" t="s">
        <v>2719</v>
      </c>
    </row>
    <row r="241" spans="1:3" x14ac:dyDescent="0.25">
      <c r="A241" t="s">
        <v>2721</v>
      </c>
      <c r="B241" t="s">
        <v>2721</v>
      </c>
      <c r="C241" t="s">
        <v>2722</v>
      </c>
    </row>
    <row r="242" spans="1:3" x14ac:dyDescent="0.25">
      <c r="A242" t="s">
        <v>2723</v>
      </c>
      <c r="B242" t="s">
        <v>2723</v>
      </c>
      <c r="C242" t="s">
        <v>2724</v>
      </c>
    </row>
    <row r="243" spans="1:3" x14ac:dyDescent="0.25">
      <c r="A243" t="s">
        <v>2725</v>
      </c>
      <c r="B243" t="s">
        <v>2725</v>
      </c>
      <c r="C243" t="s">
        <v>2685</v>
      </c>
    </row>
    <row r="244" spans="1:3" x14ac:dyDescent="0.25">
      <c r="A244" t="s">
        <v>2726</v>
      </c>
      <c r="B244" t="s">
        <v>2726</v>
      </c>
      <c r="C244" t="s">
        <v>2696</v>
      </c>
    </row>
    <row r="245" spans="1:3" x14ac:dyDescent="0.25">
      <c r="A245" t="s">
        <v>2727</v>
      </c>
      <c r="B245" t="s">
        <v>2727</v>
      </c>
      <c r="C245" t="s">
        <v>2728</v>
      </c>
    </row>
    <row r="246" spans="1:3" x14ac:dyDescent="0.25">
      <c r="A246" t="s">
        <v>2729</v>
      </c>
      <c r="B246" t="s">
        <v>2729</v>
      </c>
      <c r="C246" t="s">
        <v>2699</v>
      </c>
    </row>
    <row r="247" spans="1:3" x14ac:dyDescent="0.25">
      <c r="A247" t="s">
        <v>2730</v>
      </c>
      <c r="B247" t="s">
        <v>2730</v>
      </c>
      <c r="C247" t="s">
        <v>2731</v>
      </c>
    </row>
    <row r="248" spans="1:3" x14ac:dyDescent="0.25">
      <c r="A248" t="s">
        <v>2732</v>
      </c>
      <c r="B248" t="s">
        <v>2732</v>
      </c>
      <c r="C248" t="s">
        <v>2733</v>
      </c>
    </row>
    <row r="249" spans="1:3" x14ac:dyDescent="0.25">
      <c r="A249" t="s">
        <v>2734</v>
      </c>
      <c r="B249" t="s">
        <v>2734</v>
      </c>
      <c r="C249" t="s">
        <v>2735</v>
      </c>
    </row>
    <row r="250" spans="1:3" x14ac:dyDescent="0.25">
      <c r="A250" t="s">
        <v>2736</v>
      </c>
      <c r="B250" t="s">
        <v>2736</v>
      </c>
      <c r="C250" t="s">
        <v>2735</v>
      </c>
    </row>
    <row r="251" spans="1:3" ht="17.25" x14ac:dyDescent="0.3">
      <c r="A251" t="s">
        <v>184</v>
      </c>
      <c r="B251" s="3" t="s">
        <v>184</v>
      </c>
      <c r="C251" s="14" t="s">
        <v>2737</v>
      </c>
    </row>
    <row r="252" spans="1:3" ht="17.25" x14ac:dyDescent="0.3">
      <c r="A252" t="s">
        <v>2738</v>
      </c>
      <c r="B252" s="3" t="s">
        <v>2738</v>
      </c>
      <c r="C252" s="14" t="s">
        <v>2699</v>
      </c>
    </row>
    <row r="253" spans="1:3" ht="17.25" x14ac:dyDescent="0.3">
      <c r="A253" t="s">
        <v>173</v>
      </c>
      <c r="B253" s="10" t="s">
        <v>173</v>
      </c>
      <c r="C253" s="14" t="s">
        <v>2739</v>
      </c>
    </row>
    <row r="254" spans="1:3" ht="17.25" x14ac:dyDescent="0.3">
      <c r="A254" t="s">
        <v>158</v>
      </c>
      <c r="B254" s="10" t="s">
        <v>158</v>
      </c>
      <c r="C254" s="14" t="s">
        <v>2740</v>
      </c>
    </row>
    <row r="255" spans="1:3" ht="17.25" x14ac:dyDescent="0.3">
      <c r="A255" t="s">
        <v>2741</v>
      </c>
      <c r="B255" s="3" t="s">
        <v>2741</v>
      </c>
      <c r="C255" s="14" t="s">
        <v>2739</v>
      </c>
    </row>
    <row r="256" spans="1:3" ht="17.25" x14ac:dyDescent="0.3">
      <c r="A256" t="s">
        <v>195</v>
      </c>
      <c r="B256" s="3" t="s">
        <v>195</v>
      </c>
      <c r="C256" s="14" t="s">
        <v>2724</v>
      </c>
    </row>
    <row r="257" spans="1:3" ht="17.25" x14ac:dyDescent="0.3">
      <c r="A257" t="s">
        <v>198</v>
      </c>
      <c r="B257" s="3" t="s">
        <v>198</v>
      </c>
      <c r="C257" s="14" t="s">
        <v>2699</v>
      </c>
    </row>
    <row r="258" spans="1:3" ht="17.25" x14ac:dyDescent="0.3">
      <c r="A258" t="s">
        <v>2742</v>
      </c>
      <c r="B258" s="10" t="s">
        <v>2742</v>
      </c>
      <c r="C258" s="14" t="s">
        <v>2743</v>
      </c>
    </row>
    <row r="259" spans="1:3" ht="17.25" x14ac:dyDescent="0.3">
      <c r="A259" t="s">
        <v>2744</v>
      </c>
      <c r="B259" s="10" t="s">
        <v>2744</v>
      </c>
      <c r="C259" s="14" t="s">
        <v>2745</v>
      </c>
    </row>
    <row r="260" spans="1:3" ht="17.25" x14ac:dyDescent="0.3">
      <c r="A260" t="s">
        <v>2746</v>
      </c>
      <c r="B260" s="3" t="s">
        <v>2746</v>
      </c>
      <c r="C260" s="14" t="s">
        <v>2747</v>
      </c>
    </row>
    <row r="261" spans="1:3" ht="17.25" x14ac:dyDescent="0.3">
      <c r="A261" t="s">
        <v>76</v>
      </c>
      <c r="B261" s="3" t="s">
        <v>76</v>
      </c>
      <c r="C261" s="14" t="s">
        <v>2748</v>
      </c>
    </row>
    <row r="262" spans="1:3" ht="17.25" x14ac:dyDescent="0.3">
      <c r="A262" t="s">
        <v>213</v>
      </c>
      <c r="B262" s="3" t="s">
        <v>213</v>
      </c>
      <c r="C262" s="14" t="s">
        <v>2749</v>
      </c>
    </row>
    <row r="263" spans="1:3" ht="17.25" x14ac:dyDescent="0.3">
      <c r="A263" t="s">
        <v>2750</v>
      </c>
      <c r="B263" s="3" t="s">
        <v>2750</v>
      </c>
      <c r="C263" s="14" t="s">
        <v>2749</v>
      </c>
    </row>
    <row r="264" spans="1:3" ht="17.25" x14ac:dyDescent="0.3">
      <c r="A264" t="s">
        <v>2636</v>
      </c>
      <c r="B264" s="3" t="s">
        <v>3028</v>
      </c>
      <c r="C264" s="14" t="s">
        <v>2695</v>
      </c>
    </row>
    <row r="265" spans="1:3" ht="17.25" x14ac:dyDescent="0.3">
      <c r="A265" t="s">
        <v>2673</v>
      </c>
      <c r="B265" s="3" t="s">
        <v>3029</v>
      </c>
      <c r="C265" s="14" t="s">
        <v>3030</v>
      </c>
    </row>
    <row r="266" spans="1:3" ht="17.25" x14ac:dyDescent="0.3">
      <c r="A266" t="s">
        <v>2604</v>
      </c>
      <c r="B266" s="3" t="s">
        <v>107</v>
      </c>
      <c r="C266" s="14" t="s">
        <v>2702</v>
      </c>
    </row>
    <row r="267" spans="1:3" ht="17.25" x14ac:dyDescent="0.3">
      <c r="A267" t="s">
        <v>2617</v>
      </c>
      <c r="B267" s="3" t="s">
        <v>455</v>
      </c>
      <c r="C267" s="14" t="s">
        <v>2702</v>
      </c>
    </row>
    <row r="268" spans="1:3" ht="17.25" x14ac:dyDescent="0.3">
      <c r="A268" t="s">
        <v>2642</v>
      </c>
      <c r="B268" s="3" t="s">
        <v>3339</v>
      </c>
      <c r="C268" s="14" t="s">
        <v>2702</v>
      </c>
    </row>
    <row r="269" spans="1:3" ht="17.25" x14ac:dyDescent="0.3">
      <c r="A269" t="s">
        <v>2667</v>
      </c>
      <c r="B269" s="3" t="s">
        <v>3338</v>
      </c>
      <c r="C269" s="14" t="s">
        <v>2702</v>
      </c>
    </row>
    <row r="270" spans="1:3" ht="17.25" x14ac:dyDescent="0.3">
      <c r="A270" t="s">
        <v>2660</v>
      </c>
      <c r="B270" s="3" t="s">
        <v>459</v>
      </c>
      <c r="C270" s="14" t="s">
        <v>2702</v>
      </c>
    </row>
    <row r="271" spans="1:3" ht="17.25" x14ac:dyDescent="0.3">
      <c r="A271" t="s">
        <v>2618</v>
      </c>
      <c r="B271" s="3" t="s">
        <v>463</v>
      </c>
      <c r="C271" s="14" t="s">
        <v>2702</v>
      </c>
    </row>
    <row r="272" spans="1:3" ht="17.25" x14ac:dyDescent="0.3">
      <c r="A272" t="s">
        <v>2612</v>
      </c>
      <c r="B272" s="3" t="s">
        <v>112</v>
      </c>
      <c r="C272" s="14" t="s">
        <v>2706</v>
      </c>
    </row>
    <row r="273" spans="1:3" ht="17.25" x14ac:dyDescent="0.3">
      <c r="A273" t="s">
        <v>2637</v>
      </c>
      <c r="B273" s="3" t="s">
        <v>3033</v>
      </c>
      <c r="C273" s="14" t="s">
        <v>2705</v>
      </c>
    </row>
    <row r="274" spans="1:3" ht="17.25" x14ac:dyDescent="0.3">
      <c r="A274" t="s">
        <v>2609</v>
      </c>
      <c r="B274" s="10" t="s">
        <v>397</v>
      </c>
      <c r="C274" s="14" t="s">
        <v>3034</v>
      </c>
    </row>
    <row r="275" spans="1:3" ht="17.25" x14ac:dyDescent="0.3">
      <c r="A275" t="s">
        <v>2614</v>
      </c>
      <c r="B275" s="10" t="s">
        <v>3035</v>
      </c>
      <c r="C275" s="14" t="s">
        <v>3036</v>
      </c>
    </row>
    <row r="276" spans="1:3" ht="17.25" x14ac:dyDescent="0.3">
      <c r="A276" t="s">
        <v>2643</v>
      </c>
      <c r="B276" s="3" t="s">
        <v>3037</v>
      </c>
      <c r="C276" s="14" t="s">
        <v>3034</v>
      </c>
    </row>
    <row r="277" spans="1:3" ht="17.25" x14ac:dyDescent="0.3">
      <c r="A277" t="s">
        <v>2644</v>
      </c>
      <c r="B277" s="3" t="s">
        <v>124</v>
      </c>
      <c r="C277" s="14" t="s">
        <v>2691</v>
      </c>
    </row>
    <row r="278" spans="1:3" ht="17.25" x14ac:dyDescent="0.3">
      <c r="A278" t="s">
        <v>2635</v>
      </c>
      <c r="B278" s="3" t="s">
        <v>3039</v>
      </c>
      <c r="C278" s="14" t="s">
        <v>3040</v>
      </c>
    </row>
    <row r="279" spans="1:3" ht="17.25" x14ac:dyDescent="0.3">
      <c r="A279" t="s">
        <v>2616</v>
      </c>
      <c r="B279" s="10" t="s">
        <v>3041</v>
      </c>
      <c r="C279" s="14" t="s">
        <v>3040</v>
      </c>
    </row>
    <row r="280" spans="1:3" ht="17.25" x14ac:dyDescent="0.3">
      <c r="A280" t="s">
        <v>2610</v>
      </c>
      <c r="B280" s="10" t="s">
        <v>3042</v>
      </c>
      <c r="C280" s="14" t="s">
        <v>3043</v>
      </c>
    </row>
    <row r="281" spans="1:3" ht="17.25" x14ac:dyDescent="0.3">
      <c r="A281" t="s">
        <v>2605</v>
      </c>
      <c r="B281" s="3" t="s">
        <v>173</v>
      </c>
      <c r="C281" s="14" t="s">
        <v>2739</v>
      </c>
    </row>
    <row r="282" spans="1:3" ht="17.25" x14ac:dyDescent="0.3">
      <c r="A282" t="s">
        <v>2645</v>
      </c>
      <c r="B282" s="3" t="s">
        <v>195</v>
      </c>
      <c r="C282" s="14" t="s">
        <v>2724</v>
      </c>
    </row>
    <row r="283" spans="1:3" ht="17.25" x14ac:dyDescent="0.3">
      <c r="A283" t="s">
        <v>2619</v>
      </c>
      <c r="B283" s="3" t="s">
        <v>3044</v>
      </c>
      <c r="C283" s="14" t="s">
        <v>2740</v>
      </c>
    </row>
    <row r="284" spans="1:3" ht="17.25" x14ac:dyDescent="0.3">
      <c r="A284" t="s">
        <v>2620</v>
      </c>
      <c r="B284" s="3" t="s">
        <v>3045</v>
      </c>
      <c r="C284" s="14" t="s">
        <v>2740</v>
      </c>
    </row>
    <row r="285" spans="1:3" ht="17.25" x14ac:dyDescent="0.3">
      <c r="A285" t="s">
        <v>2677</v>
      </c>
      <c r="B285" s="3" t="s">
        <v>3046</v>
      </c>
      <c r="C285" s="14" t="s">
        <v>2702</v>
      </c>
    </row>
    <row r="286" spans="1:3" ht="17.25" x14ac:dyDescent="0.3">
      <c r="A286" t="s">
        <v>2676</v>
      </c>
      <c r="B286" s="3" t="s">
        <v>3047</v>
      </c>
      <c r="C286" s="14" t="s">
        <v>3034</v>
      </c>
    </row>
    <row r="287" spans="1:3" ht="17.25" x14ac:dyDescent="0.3">
      <c r="A287" t="s">
        <v>2675</v>
      </c>
      <c r="B287" s="3" t="s">
        <v>3048</v>
      </c>
      <c r="C287" s="14" t="s">
        <v>3049</v>
      </c>
    </row>
    <row r="288" spans="1:3" ht="17.25" x14ac:dyDescent="0.3">
      <c r="A288" t="s">
        <v>2674</v>
      </c>
      <c r="B288" s="3" t="s">
        <v>3050</v>
      </c>
      <c r="C288" s="14" t="s">
        <v>2696</v>
      </c>
    </row>
    <row r="289" spans="1:3" ht="17.25" x14ac:dyDescent="0.3">
      <c r="A289" t="s">
        <v>2613</v>
      </c>
      <c r="B289" s="3" t="s">
        <v>3051</v>
      </c>
      <c r="C289" s="14" t="s">
        <v>3052</v>
      </c>
    </row>
    <row r="290" spans="1:3" ht="17.25" x14ac:dyDescent="0.3">
      <c r="A290" t="s">
        <v>2658</v>
      </c>
      <c r="B290" s="3" t="s">
        <v>3053</v>
      </c>
      <c r="C290" s="14" t="s">
        <v>3054</v>
      </c>
    </row>
    <row r="291" spans="1:3" ht="17.25" x14ac:dyDescent="0.3">
      <c r="A291" t="s">
        <v>2646</v>
      </c>
      <c r="B291" s="3" t="s">
        <v>213</v>
      </c>
      <c r="C291" s="14" t="s">
        <v>2722</v>
      </c>
    </row>
    <row r="292" spans="1:3" ht="17.25" x14ac:dyDescent="0.3">
      <c r="A292" s="23" t="s">
        <v>3337</v>
      </c>
      <c r="B292" s="3" t="s">
        <v>213</v>
      </c>
      <c r="C292" s="14" t="s">
        <v>2722</v>
      </c>
    </row>
    <row r="293" spans="1:3" ht="17.25" x14ac:dyDescent="0.3">
      <c r="A293" t="s">
        <v>2608</v>
      </c>
      <c r="B293" s="3" t="s">
        <v>198</v>
      </c>
      <c r="C293" s="14" t="s">
        <v>2699</v>
      </c>
    </row>
    <row r="294" spans="1:3" ht="17.25" x14ac:dyDescent="0.3">
      <c r="A294" t="s">
        <v>2668</v>
      </c>
      <c r="B294" s="3" t="s">
        <v>3055</v>
      </c>
      <c r="C294" s="14" t="s">
        <v>2699</v>
      </c>
    </row>
    <row r="295" spans="1:3" ht="17.25" x14ac:dyDescent="0.3">
      <c r="A295" t="s">
        <v>2659</v>
      </c>
      <c r="B295" s="3" t="s">
        <v>3056</v>
      </c>
      <c r="C295" s="14" t="s">
        <v>3057</v>
      </c>
    </row>
    <row r="296" spans="1:3" ht="17.25" x14ac:dyDescent="0.3">
      <c r="A296" t="s">
        <v>2647</v>
      </c>
      <c r="B296" s="10" t="s">
        <v>3058</v>
      </c>
      <c r="C296" s="14" t="s">
        <v>2714</v>
      </c>
    </row>
    <row r="297" spans="1:3" ht="17.25" x14ac:dyDescent="0.3">
      <c r="A297" t="s">
        <v>2621</v>
      </c>
      <c r="B297" s="10" t="s">
        <v>3059</v>
      </c>
      <c r="C297" s="14" t="s">
        <v>3060</v>
      </c>
    </row>
    <row r="298" spans="1:3" ht="17.25" x14ac:dyDescent="0.3">
      <c r="A298" t="s">
        <v>2622</v>
      </c>
      <c r="B298" s="3" t="s">
        <v>3061</v>
      </c>
      <c r="C298" s="14" t="s">
        <v>3060</v>
      </c>
    </row>
    <row r="299" spans="1:3" ht="17.25" x14ac:dyDescent="0.3">
      <c r="A299" t="s">
        <v>2648</v>
      </c>
      <c r="B299" s="3" t="s">
        <v>2721</v>
      </c>
      <c r="C299" s="14" t="s">
        <v>2722</v>
      </c>
    </row>
    <row r="300" spans="1:3" ht="17.25" x14ac:dyDescent="0.3">
      <c r="A300" t="s">
        <v>2661</v>
      </c>
      <c r="B300" s="3" t="s">
        <v>3062</v>
      </c>
      <c r="C300" s="14" t="s">
        <v>2722</v>
      </c>
    </row>
    <row r="301" spans="1:3" ht="17.25" x14ac:dyDescent="0.3">
      <c r="A301" t="s">
        <v>2607</v>
      </c>
      <c r="B301" s="10" t="s">
        <v>285</v>
      </c>
      <c r="C301" s="14" t="s">
        <v>3049</v>
      </c>
    </row>
    <row r="302" spans="1:3" ht="17.25" x14ac:dyDescent="0.3">
      <c r="A302" t="s">
        <v>2657</v>
      </c>
      <c r="B302" s="10" t="s">
        <v>251</v>
      </c>
      <c r="C302" s="14" t="s">
        <v>3064</v>
      </c>
    </row>
    <row r="303" spans="1:3" ht="17.25" x14ac:dyDescent="0.3">
      <c r="A303" t="s">
        <v>2662</v>
      </c>
      <c r="B303" s="3" t="s">
        <v>3065</v>
      </c>
      <c r="C303" s="14" t="s">
        <v>3064</v>
      </c>
    </row>
    <row r="304" spans="1:3" ht="17.25" x14ac:dyDescent="0.3">
      <c r="A304" t="s">
        <v>2663</v>
      </c>
      <c r="B304" s="3" t="s">
        <v>3066</v>
      </c>
      <c r="C304" s="14" t="s">
        <v>3064</v>
      </c>
    </row>
    <row r="305" spans="1:3" ht="17.25" x14ac:dyDescent="0.3">
      <c r="A305" t="s">
        <v>2615</v>
      </c>
      <c r="B305" s="3" t="s">
        <v>3067</v>
      </c>
      <c r="C305" s="14" t="s">
        <v>3064</v>
      </c>
    </row>
    <row r="306" spans="1:3" ht="17.25" x14ac:dyDescent="0.3">
      <c r="A306" t="s">
        <v>2664</v>
      </c>
      <c r="B306" s="3" t="s">
        <v>3068</v>
      </c>
      <c r="C306" s="14" t="s">
        <v>3064</v>
      </c>
    </row>
    <row r="307" spans="1:3" ht="17.25" x14ac:dyDescent="0.3">
      <c r="A307" t="s">
        <v>2669</v>
      </c>
      <c r="B307" s="3" t="s">
        <v>3069</v>
      </c>
      <c r="C307" s="14" t="s">
        <v>3064</v>
      </c>
    </row>
    <row r="308" spans="1:3" ht="17.25" x14ac:dyDescent="0.3">
      <c r="A308" t="s">
        <v>2672</v>
      </c>
      <c r="B308" s="3" t="s">
        <v>3070</v>
      </c>
      <c r="C308" s="14" t="s">
        <v>3064</v>
      </c>
    </row>
    <row r="309" spans="1:3" ht="17.25" x14ac:dyDescent="0.3">
      <c r="A309" t="s">
        <v>2638</v>
      </c>
      <c r="B309" s="3" t="s">
        <v>3071</v>
      </c>
      <c r="C309" s="14" t="s">
        <v>2731</v>
      </c>
    </row>
    <row r="310" spans="1:3" ht="17.25" x14ac:dyDescent="0.3">
      <c r="A310" t="s">
        <v>2623</v>
      </c>
      <c r="B310" s="3" t="s">
        <v>119</v>
      </c>
      <c r="C310" s="14" t="s">
        <v>3073</v>
      </c>
    </row>
    <row r="311" spans="1:3" ht="17.25" x14ac:dyDescent="0.3">
      <c r="A311" t="s">
        <v>2624</v>
      </c>
      <c r="B311" s="3" t="s">
        <v>3336</v>
      </c>
      <c r="C311" s="14" t="s">
        <v>3073</v>
      </c>
    </row>
    <row r="312" spans="1:3" ht="17.25" x14ac:dyDescent="0.3">
      <c r="A312" t="s">
        <v>2649</v>
      </c>
      <c r="B312" s="3" t="s">
        <v>313</v>
      </c>
      <c r="C312" s="14" t="s">
        <v>2733</v>
      </c>
    </row>
    <row r="313" spans="1:3" ht="17.25" x14ac:dyDescent="0.3">
      <c r="A313" t="s">
        <v>2650</v>
      </c>
      <c r="B313" s="3" t="s">
        <v>243</v>
      </c>
      <c r="C313" s="14" t="s">
        <v>2719</v>
      </c>
    </row>
    <row r="314" spans="1:3" ht="17.25" x14ac:dyDescent="0.3">
      <c r="A314" t="s">
        <v>2651</v>
      </c>
      <c r="B314" s="3" t="s">
        <v>3075</v>
      </c>
      <c r="C314" s="14" t="s">
        <v>3077</v>
      </c>
    </row>
    <row r="315" spans="1:3" ht="17.25" x14ac:dyDescent="0.3">
      <c r="A315" t="s">
        <v>2640</v>
      </c>
      <c r="B315" s="3" t="s">
        <v>2734</v>
      </c>
      <c r="C315" s="14" t="s">
        <v>2735</v>
      </c>
    </row>
    <row r="316" spans="1:3" ht="17.25" x14ac:dyDescent="0.3">
      <c r="A316" t="s">
        <v>2665</v>
      </c>
      <c r="B316" s="3" t="s">
        <v>3078</v>
      </c>
      <c r="C316" s="14" t="s">
        <v>2735</v>
      </c>
    </row>
    <row r="317" spans="1:3" ht="17.25" x14ac:dyDescent="0.3">
      <c r="A317" t="s">
        <v>2639</v>
      </c>
      <c r="B317" s="10" t="s">
        <v>3335</v>
      </c>
      <c r="C317" s="14" t="s">
        <v>3079</v>
      </c>
    </row>
    <row r="318" spans="1:3" ht="17.25" x14ac:dyDescent="0.3">
      <c r="A318" t="s">
        <v>2652</v>
      </c>
      <c r="B318" s="10" t="s">
        <v>3080</v>
      </c>
      <c r="C318" s="14" t="s">
        <v>3081</v>
      </c>
    </row>
    <row r="319" spans="1:3" ht="17.25" x14ac:dyDescent="0.3">
      <c r="A319" t="s">
        <v>2666</v>
      </c>
      <c r="B319" s="3" t="s">
        <v>3082</v>
      </c>
      <c r="C319" s="14" t="s">
        <v>3081</v>
      </c>
    </row>
    <row r="320" spans="1:3" ht="17.25" x14ac:dyDescent="0.3">
      <c r="A320" t="s">
        <v>2634</v>
      </c>
      <c r="B320" s="3" t="s">
        <v>3083</v>
      </c>
      <c r="C320" s="14" t="s">
        <v>3084</v>
      </c>
    </row>
    <row r="321" spans="1:3" ht="17.25" x14ac:dyDescent="0.3">
      <c r="A321" t="s">
        <v>2625</v>
      </c>
      <c r="B321" s="3" t="s">
        <v>3085</v>
      </c>
      <c r="C321" s="14" t="s">
        <v>3084</v>
      </c>
    </row>
    <row r="322" spans="1:3" ht="17.25" x14ac:dyDescent="0.3">
      <c r="A322" t="s">
        <v>2626</v>
      </c>
      <c r="B322" s="10" t="s">
        <v>3086</v>
      </c>
      <c r="C322" s="14" t="s">
        <v>3084</v>
      </c>
    </row>
    <row r="323" spans="1:3" ht="17.25" x14ac:dyDescent="0.3">
      <c r="A323" t="s">
        <v>2653</v>
      </c>
      <c r="B323" s="10" t="s">
        <v>346</v>
      </c>
      <c r="C323" s="14" t="s">
        <v>2695</v>
      </c>
    </row>
    <row r="324" spans="1:3" ht="17.25" x14ac:dyDescent="0.3">
      <c r="A324" t="s">
        <v>2633</v>
      </c>
      <c r="B324" s="3" t="s">
        <v>88</v>
      </c>
      <c r="C324" s="14" t="s">
        <v>3087</v>
      </c>
    </row>
    <row r="325" spans="1:3" ht="17.25" x14ac:dyDescent="0.3">
      <c r="A325" t="s">
        <v>2627</v>
      </c>
      <c r="B325" s="3" t="s">
        <v>3088</v>
      </c>
      <c r="C325" s="14" t="s">
        <v>3089</v>
      </c>
    </row>
    <row r="326" spans="1:3" x14ac:dyDescent="0.25">
      <c r="A326" t="s">
        <v>2628</v>
      </c>
      <c r="B326" t="s">
        <v>3090</v>
      </c>
      <c r="C326" s="9" t="s">
        <v>3089</v>
      </c>
    </row>
    <row r="327" spans="1:3" x14ac:dyDescent="0.25">
      <c r="A327" t="s">
        <v>2629</v>
      </c>
      <c r="B327" t="s">
        <v>3091</v>
      </c>
      <c r="C327" s="9" t="s">
        <v>3092</v>
      </c>
    </row>
    <row r="328" spans="1:3" x14ac:dyDescent="0.25">
      <c r="A328" t="s">
        <v>2630</v>
      </c>
      <c r="B328" t="s">
        <v>3093</v>
      </c>
      <c r="C328" s="9" t="s">
        <v>3092</v>
      </c>
    </row>
    <row r="329" spans="1:3" x14ac:dyDescent="0.25">
      <c r="A329" t="s">
        <v>2641</v>
      </c>
      <c r="B329" t="s">
        <v>2746</v>
      </c>
      <c r="C329" s="9" t="s">
        <v>3094</v>
      </c>
    </row>
    <row r="330" spans="1:3" x14ac:dyDescent="0.25">
      <c r="A330" t="s">
        <v>2611</v>
      </c>
      <c r="B330" t="s">
        <v>3095</v>
      </c>
      <c r="C330" s="9" t="s">
        <v>2696</v>
      </c>
    </row>
    <row r="331" spans="1:3" x14ac:dyDescent="0.25">
      <c r="A331" t="s">
        <v>2655</v>
      </c>
      <c r="B331" t="s">
        <v>76</v>
      </c>
      <c r="C331" s="9" t="s">
        <v>2748</v>
      </c>
    </row>
    <row r="332" spans="1:3" x14ac:dyDescent="0.25">
      <c r="A332" t="s">
        <v>2670</v>
      </c>
      <c r="B332" t="s">
        <v>3096</v>
      </c>
      <c r="C332" s="9" t="s">
        <v>2748</v>
      </c>
    </row>
    <row r="333" spans="1:3" x14ac:dyDescent="0.25">
      <c r="A333" t="s">
        <v>2606</v>
      </c>
      <c r="B333" t="s">
        <v>380</v>
      </c>
      <c r="C333" s="9" t="s">
        <v>2696</v>
      </c>
    </row>
    <row r="334" spans="1:3" x14ac:dyDescent="0.25">
      <c r="A334" t="s">
        <v>2631</v>
      </c>
      <c r="B334" t="s">
        <v>386</v>
      </c>
      <c r="C334" s="9" t="s">
        <v>2696</v>
      </c>
    </row>
    <row r="335" spans="1:3" x14ac:dyDescent="0.25">
      <c r="A335" t="s">
        <v>2671</v>
      </c>
      <c r="B335" t="s">
        <v>3097</v>
      </c>
      <c r="C335" s="9" t="s">
        <v>2696</v>
      </c>
    </row>
    <row r="336" spans="1:3" x14ac:dyDescent="0.25">
      <c r="A336" t="s">
        <v>2632</v>
      </c>
      <c r="B336" t="s">
        <v>3098</v>
      </c>
      <c r="C336" s="9" t="s">
        <v>2696</v>
      </c>
    </row>
    <row r="337" spans="1:3" x14ac:dyDescent="0.25">
      <c r="A337" t="s">
        <v>2654</v>
      </c>
      <c r="B337" t="s">
        <v>184</v>
      </c>
      <c r="C337" s="9" t="s">
        <v>2737</v>
      </c>
    </row>
    <row r="338" spans="1:3" x14ac:dyDescent="0.25">
      <c r="A338" t="s">
        <v>2656</v>
      </c>
      <c r="B338" t="s">
        <v>3099</v>
      </c>
      <c r="C338" s="9" t="s">
        <v>2701</v>
      </c>
    </row>
    <row r="339" spans="1:3" x14ac:dyDescent="0.25">
      <c r="A339" s="22" t="s">
        <v>3334</v>
      </c>
      <c r="B339" t="s">
        <v>3080</v>
      </c>
      <c r="C339" s="9" t="s">
        <v>3296</v>
      </c>
    </row>
    <row r="340" spans="1:3" x14ac:dyDescent="0.25">
      <c r="A340" s="22" t="s">
        <v>3333</v>
      </c>
      <c r="B340" t="s">
        <v>3332</v>
      </c>
      <c r="C340" s="9" t="s">
        <v>3331</v>
      </c>
    </row>
    <row r="341" spans="1:3" x14ac:dyDescent="0.25">
      <c r="A341" s="23" t="s">
        <v>3330</v>
      </c>
      <c r="B341" t="s">
        <v>3329</v>
      </c>
      <c r="C341" t="s">
        <v>217</v>
      </c>
    </row>
    <row r="342" spans="1:3" x14ac:dyDescent="0.25">
      <c r="A342" s="22" t="s">
        <v>3328</v>
      </c>
      <c r="B342" t="s">
        <v>3294</v>
      </c>
      <c r="C342" s="9" t="s">
        <v>3293</v>
      </c>
    </row>
    <row r="343" spans="1:3" x14ac:dyDescent="0.25">
      <c r="A343" s="22" t="s">
        <v>3327</v>
      </c>
      <c r="B343" t="s">
        <v>3326</v>
      </c>
      <c r="C343" s="9" t="s">
        <v>3325</v>
      </c>
    </row>
    <row r="344" spans="1:3" x14ac:dyDescent="0.25">
      <c r="A344" s="22" t="s">
        <v>3324</v>
      </c>
      <c r="B344" t="s">
        <v>3323</v>
      </c>
      <c r="C344" s="9" t="s">
        <v>3314</v>
      </c>
    </row>
    <row r="345" spans="1:3" x14ac:dyDescent="0.25">
      <c r="A345" s="22" t="s">
        <v>3322</v>
      </c>
      <c r="B345" t="s">
        <v>3321</v>
      </c>
      <c r="C345" s="9" t="s">
        <v>3314</v>
      </c>
    </row>
    <row r="346" spans="1:3" x14ac:dyDescent="0.25">
      <c r="A346" s="22" t="s">
        <v>3320</v>
      </c>
      <c r="B346" s="22" t="s">
        <v>3319</v>
      </c>
      <c r="C346" s="9" t="s">
        <v>3306</v>
      </c>
    </row>
    <row r="347" spans="1:3" x14ac:dyDescent="0.25">
      <c r="A347" s="22" t="s">
        <v>3318</v>
      </c>
      <c r="B347" t="s">
        <v>3317</v>
      </c>
      <c r="C347" s="9" t="s">
        <v>3309</v>
      </c>
    </row>
    <row r="348" spans="1:3" x14ac:dyDescent="0.25">
      <c r="A348" s="23" t="s">
        <v>3316</v>
      </c>
      <c r="B348" s="23" t="s">
        <v>3315</v>
      </c>
      <c r="C348" s="9" t="s">
        <v>3314</v>
      </c>
    </row>
    <row r="349" spans="1:3" x14ac:dyDescent="0.25">
      <c r="A349" s="23" t="s">
        <v>3313</v>
      </c>
      <c r="B349" t="s">
        <v>3312</v>
      </c>
      <c r="C349" s="9" t="s">
        <v>3309</v>
      </c>
    </row>
    <row r="350" spans="1:3" x14ac:dyDescent="0.25">
      <c r="A350" s="22" t="s">
        <v>3311</v>
      </c>
      <c r="B350" t="s">
        <v>3310</v>
      </c>
      <c r="C350" s="9" t="s">
        <v>3309</v>
      </c>
    </row>
    <row r="351" spans="1:3" x14ac:dyDescent="0.25">
      <c r="A351" s="3" t="s">
        <v>3308</v>
      </c>
      <c r="B351" s="3" t="s">
        <v>3307</v>
      </c>
      <c r="C351" s="9" t="s">
        <v>3306</v>
      </c>
    </row>
    <row r="352" spans="1:3" x14ac:dyDescent="0.25">
      <c r="A352" s="3" t="s">
        <v>3305</v>
      </c>
      <c r="B352" s="3" t="s">
        <v>3304</v>
      </c>
      <c r="C352" s="9" t="s">
        <v>3296</v>
      </c>
    </row>
    <row r="353" spans="1:3" x14ac:dyDescent="0.25">
      <c r="A353" s="3" t="s">
        <v>3303</v>
      </c>
      <c r="B353" s="3" t="s">
        <v>3289</v>
      </c>
      <c r="C353" s="3" t="s">
        <v>343</v>
      </c>
    </row>
    <row r="354" spans="1:3" x14ac:dyDescent="0.25">
      <c r="A354" s="3" t="s">
        <v>3302</v>
      </c>
      <c r="B354" s="3" t="s">
        <v>3301</v>
      </c>
      <c r="C354" s="9" t="s">
        <v>3296</v>
      </c>
    </row>
    <row r="355" spans="1:3" ht="17.25" x14ac:dyDescent="0.3">
      <c r="A355" s="3" t="s">
        <v>3300</v>
      </c>
      <c r="B355" s="3" t="s">
        <v>124</v>
      </c>
      <c r="C355" s="14" t="s">
        <v>2735</v>
      </c>
    </row>
    <row r="356" spans="1:3" x14ac:dyDescent="0.25">
      <c r="A356" s="3" t="s">
        <v>3299</v>
      </c>
      <c r="B356" s="3" t="s">
        <v>3298</v>
      </c>
      <c r="C356" t="s">
        <v>2733</v>
      </c>
    </row>
    <row r="357" spans="1:3" x14ac:dyDescent="0.25">
      <c r="A357" s="3" t="s">
        <v>404</v>
      </c>
      <c r="B357" s="3" t="s">
        <v>405</v>
      </c>
      <c r="C357" s="9" t="s">
        <v>3296</v>
      </c>
    </row>
    <row r="358" spans="1:3" ht="17.25" x14ac:dyDescent="0.3">
      <c r="A358" s="3" t="s">
        <v>3297</v>
      </c>
      <c r="B358" s="3" t="s">
        <v>2715</v>
      </c>
      <c r="C358" s="14" t="s">
        <v>2695</v>
      </c>
    </row>
    <row r="359" spans="1:3" x14ac:dyDescent="0.25">
      <c r="A359" s="3" t="s">
        <v>371</v>
      </c>
      <c r="B359" s="3" t="s">
        <v>372</v>
      </c>
      <c r="C359" s="9" t="s">
        <v>3296</v>
      </c>
    </row>
    <row r="360" spans="1:3" x14ac:dyDescent="0.25">
      <c r="A360" s="3" t="s">
        <v>3295</v>
      </c>
      <c r="B360" s="3" t="s">
        <v>3294</v>
      </c>
      <c r="C360" s="9" t="s">
        <v>3293</v>
      </c>
    </row>
    <row r="361" spans="1:3" x14ac:dyDescent="0.25">
      <c r="A361" s="3" t="s">
        <v>411</v>
      </c>
      <c r="B361" s="3" t="s">
        <v>3292</v>
      </c>
      <c r="C361" s="3" t="s">
        <v>343</v>
      </c>
    </row>
    <row r="362" spans="1:3" x14ac:dyDescent="0.25">
      <c r="A362" s="3" t="s">
        <v>3291</v>
      </c>
      <c r="B362" s="3" t="s">
        <v>3290</v>
      </c>
      <c r="C362" s="3" t="s">
        <v>343</v>
      </c>
    </row>
    <row r="363" spans="1:3" x14ac:dyDescent="0.25">
      <c r="A363" s="3" t="s">
        <v>413</v>
      </c>
      <c r="B363" s="3" t="s">
        <v>3289</v>
      </c>
      <c r="C363" s="3" t="s">
        <v>343</v>
      </c>
    </row>
    <row r="364" spans="1:3" x14ac:dyDescent="0.25">
      <c r="A364" s="21" t="s">
        <v>3288</v>
      </c>
      <c r="B364" s="21" t="s">
        <v>3288</v>
      </c>
      <c r="C364" t="s">
        <v>3287</v>
      </c>
    </row>
    <row r="365" spans="1:3" x14ac:dyDescent="0.25">
      <c r="A365" s="21" t="s">
        <v>3286</v>
      </c>
      <c r="B365" s="21" t="s">
        <v>3286</v>
      </c>
      <c r="C365" t="s">
        <v>3285</v>
      </c>
    </row>
    <row r="366" spans="1:3" x14ac:dyDescent="0.25">
      <c r="A366" s="20" t="s">
        <v>3284</v>
      </c>
      <c r="B366" s="20" t="s">
        <v>3284</v>
      </c>
      <c r="C366" t="s">
        <v>159</v>
      </c>
    </row>
    <row r="367" spans="1:3" x14ac:dyDescent="0.25">
      <c r="A367" s="20" t="s">
        <v>3283</v>
      </c>
      <c r="B367" s="20" t="s">
        <v>3283</v>
      </c>
      <c r="C367" t="s">
        <v>3282</v>
      </c>
    </row>
    <row r="368" spans="1:3" ht="30" x14ac:dyDescent="0.25">
      <c r="A368" s="20" t="s">
        <v>3281</v>
      </c>
      <c r="B368" s="20" t="s">
        <v>3281</v>
      </c>
      <c r="C368" t="s">
        <v>3280</v>
      </c>
    </row>
    <row r="369" spans="1:3" x14ac:dyDescent="0.25">
      <c r="A369" s="20" t="s">
        <v>3279</v>
      </c>
      <c r="B369" s="20" t="s">
        <v>3279</v>
      </c>
      <c r="C369" t="s">
        <v>3278</v>
      </c>
    </row>
    <row r="370" spans="1:3" x14ac:dyDescent="0.25">
      <c r="A370" s="20" t="s">
        <v>3277</v>
      </c>
      <c r="B370" s="20" t="s">
        <v>3277</v>
      </c>
      <c r="C370" t="s">
        <v>3264</v>
      </c>
    </row>
    <row r="371" spans="1:3" x14ac:dyDescent="0.25">
      <c r="A371" s="20" t="s">
        <v>3276</v>
      </c>
      <c r="B371" s="20" t="s">
        <v>3276</v>
      </c>
      <c r="C371" t="s">
        <v>3275</v>
      </c>
    </row>
    <row r="372" spans="1:3" x14ac:dyDescent="0.25">
      <c r="A372" s="20" t="s">
        <v>3274</v>
      </c>
      <c r="B372" s="20" t="s">
        <v>3274</v>
      </c>
      <c r="C372" t="s">
        <v>3273</v>
      </c>
    </row>
    <row r="373" spans="1:3" x14ac:dyDescent="0.25">
      <c r="A373" s="20" t="s">
        <v>3272</v>
      </c>
      <c r="B373" s="20" t="s">
        <v>3272</v>
      </c>
      <c r="C373" t="s">
        <v>234</v>
      </c>
    </row>
    <row r="374" spans="1:3" x14ac:dyDescent="0.25">
      <c r="A374" s="20" t="s">
        <v>3271</v>
      </c>
      <c r="B374" s="20" t="s">
        <v>3271</v>
      </c>
      <c r="C374" t="s">
        <v>125</v>
      </c>
    </row>
    <row r="375" spans="1:3" x14ac:dyDescent="0.25">
      <c r="A375" s="19" t="s">
        <v>3270</v>
      </c>
      <c r="B375" s="19" t="s">
        <v>3270</v>
      </c>
      <c r="C375" t="s">
        <v>159</v>
      </c>
    </row>
    <row r="376" spans="1:3" x14ac:dyDescent="0.25">
      <c r="A376" s="19" t="s">
        <v>3269</v>
      </c>
      <c r="B376" s="19" t="s">
        <v>3269</v>
      </c>
      <c r="C376" t="s">
        <v>3268</v>
      </c>
    </row>
    <row r="377" spans="1:3" x14ac:dyDescent="0.25">
      <c r="A377" s="19" t="s">
        <v>3267</v>
      </c>
      <c r="B377" s="19" t="s">
        <v>3267</v>
      </c>
      <c r="C377" t="s">
        <v>3266</v>
      </c>
    </row>
    <row r="378" spans="1:3" x14ac:dyDescent="0.25">
      <c r="A378" s="19" t="s">
        <v>3265</v>
      </c>
      <c r="B378" s="19" t="s">
        <v>3265</v>
      </c>
      <c r="C378" t="s">
        <v>3264</v>
      </c>
    </row>
    <row r="379" spans="1:3" x14ac:dyDescent="0.25">
      <c r="A379" s="19" t="s">
        <v>3263</v>
      </c>
      <c r="B379" s="19" t="s">
        <v>3263</v>
      </c>
      <c r="C379" t="s">
        <v>303</v>
      </c>
    </row>
    <row r="380" spans="1:3" x14ac:dyDescent="0.25">
      <c r="A380" s="19" t="s">
        <v>3262</v>
      </c>
      <c r="B380" s="19" t="s">
        <v>3262</v>
      </c>
      <c r="C380" t="s">
        <v>3261</v>
      </c>
    </row>
    <row r="381" spans="1:3" x14ac:dyDescent="0.25">
      <c r="A381" s="19" t="s">
        <v>155</v>
      </c>
      <c r="B381" s="19" t="s">
        <v>155</v>
      </c>
      <c r="C381" t="s">
        <v>156</v>
      </c>
    </row>
    <row r="382" spans="1:3" x14ac:dyDescent="0.25">
      <c r="A382" s="13" t="s">
        <v>3256</v>
      </c>
      <c r="B382" s="3" t="s">
        <v>3258</v>
      </c>
      <c r="C382" s="9" t="s">
        <v>2696</v>
      </c>
    </row>
    <row r="383" spans="1:3" x14ac:dyDescent="0.25">
      <c r="A383" s="13" t="s">
        <v>3257</v>
      </c>
      <c r="B383" s="3" t="s">
        <v>3259</v>
      </c>
      <c r="C383" s="9" t="s">
        <v>2696</v>
      </c>
    </row>
    <row r="384" spans="1:3" x14ac:dyDescent="0.25">
      <c r="A384" s="13" t="s">
        <v>3260</v>
      </c>
      <c r="B384" s="3" t="s">
        <v>429</v>
      </c>
      <c r="C384" s="9" t="s">
        <v>412</v>
      </c>
    </row>
    <row r="385" spans="1:3" x14ac:dyDescent="0.25">
      <c r="A385" s="46" t="s">
        <v>3522</v>
      </c>
      <c r="B385" s="46" t="s">
        <v>3522</v>
      </c>
      <c r="C385" t="s">
        <v>3287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DEF73-ABA4-42DD-B553-99D6F9FD51E4}">
  <sheetPr codeName="Sheet8"/>
  <dimension ref="A1:C52"/>
  <sheetViews>
    <sheetView workbookViewId="0">
      <selection activeCell="E45" sqref="E45"/>
    </sheetView>
  </sheetViews>
  <sheetFormatPr defaultRowHeight="15" x14ac:dyDescent="0.25"/>
  <cols>
    <col min="1" max="1" width="17.28515625" style="23" bestFit="1" customWidth="1"/>
    <col min="2" max="2" width="13.28515625" style="23" bestFit="1" customWidth="1"/>
    <col min="3" max="16384" width="9.140625" style="23"/>
  </cols>
  <sheetData>
    <row r="1" spans="1:3" x14ac:dyDescent="0.25">
      <c r="A1" s="125" t="s">
        <v>3741</v>
      </c>
      <c r="B1" s="125" t="s">
        <v>14</v>
      </c>
      <c r="C1" s="126" t="s">
        <v>476</v>
      </c>
    </row>
    <row r="2" spans="1:3" x14ac:dyDescent="0.25">
      <c r="A2" s="23">
        <v>0</v>
      </c>
      <c r="C2" s="23" t="str">
        <f>IFERROR(
    IF(ISNUMBER(MATCH(B2, sizeList!A:A, 0)),
        INDEX(sizeList!C:C, MATCH(B2, sizeList!A:A, 0)),
        IF(ISNUMBER(MATCH(B2, sizeList!B:B, 0)),
            INDEX(sizeList!C:C, MATCH(B2, sizeList!B:B, 0)),
            ""
        )
    ),
    ""
)</f>
        <v/>
      </c>
    </row>
    <row r="3" spans="1:3" x14ac:dyDescent="0.25">
      <c r="A3" s="23">
        <v>1</v>
      </c>
      <c r="B3" s="23">
        <v>1</v>
      </c>
      <c r="C3" s="23">
        <f>IFERROR(
    IF(ISNUMBER(MATCH(B3, sizeList!A:A, 0)),
        INDEX(sizeList!C:C, MATCH(B3, sizeList!A:A, 0)),
        IF(ISNUMBER(MATCH(B3, sizeList!B:B, 0)),
            INDEX(sizeList!C:C, MATCH(B3, sizeList!B:B, 0)),
            ""
        )
    ),
    ""
)</f>
        <v>173</v>
      </c>
    </row>
    <row r="4" spans="1:3" x14ac:dyDescent="0.25">
      <c r="A4" s="23">
        <v>2</v>
      </c>
      <c r="B4" s="23">
        <v>2</v>
      </c>
      <c r="C4" s="23">
        <f>IFERROR(
    IF(ISNUMBER(MATCH(B4, sizeList!A:A, 0)),
        INDEX(sizeList!C:C, MATCH(B4, sizeList!A:A, 0)),
        IF(ISNUMBER(MATCH(B4, sizeList!B:B, 0)),
            INDEX(sizeList!C:C, MATCH(B4, sizeList!B:B, 0)),
            ""
        )
    ),
    ""
)</f>
        <v>174</v>
      </c>
    </row>
    <row r="5" spans="1:3" x14ac:dyDescent="0.25">
      <c r="A5" s="23">
        <v>3</v>
      </c>
      <c r="B5" s="23">
        <v>3</v>
      </c>
      <c r="C5" s="23">
        <f>IFERROR(
    IF(ISNUMBER(MATCH(B5, sizeList!A:A, 0)),
        INDEX(sizeList!C:C, MATCH(B5, sizeList!A:A, 0)),
        IF(ISNUMBER(MATCH(B5, sizeList!B:B, 0)),
            INDEX(sizeList!C:C, MATCH(B5, sizeList!B:B, 0)),
            ""
        )
    ),
    ""
)</f>
        <v>175</v>
      </c>
    </row>
    <row r="6" spans="1:3" x14ac:dyDescent="0.25">
      <c r="A6" s="23">
        <v>41</v>
      </c>
      <c r="B6" s="23">
        <v>41</v>
      </c>
      <c r="C6" s="23">
        <f>IFERROR(
    IF(ISNUMBER(MATCH(B6, sizeList!A:A, 0)),
        INDEX(sizeList!C:C, MATCH(B6, sizeList!A:A, 0)),
        IF(ISNUMBER(MATCH(B6, sizeList!B:B, 0)),
            INDEX(sizeList!C:C, MATCH(B6, sizeList!B:B, 0)),
            ""
        )
    ),
    ""
)</f>
        <v>202</v>
      </c>
    </row>
    <row r="7" spans="1:3" x14ac:dyDescent="0.25">
      <c r="A7" s="23">
        <v>43</v>
      </c>
      <c r="B7" s="23">
        <v>43</v>
      </c>
      <c r="C7" s="23">
        <f>IFERROR(
    IF(ISNUMBER(MATCH(B7, sizeList!A:A, 0)),
        INDEX(sizeList!C:C, MATCH(B7, sizeList!A:A, 0)),
        IF(ISNUMBER(MATCH(B7, sizeList!B:B, 0)),
            INDEX(sizeList!C:C, MATCH(B7, sizeList!B:B, 0)),
            ""
        )
    ),
    ""
)</f>
        <v>204</v>
      </c>
    </row>
    <row r="8" spans="1:3" x14ac:dyDescent="0.25">
      <c r="A8" s="23">
        <v>47</v>
      </c>
      <c r="B8" s="23">
        <v>47</v>
      </c>
      <c r="C8" s="23">
        <f>IFERROR(
    IF(ISNUMBER(MATCH(B8, sizeList!A:A, 0)),
        INDEX(sizeList!C:C, MATCH(B8, sizeList!A:A, 0)),
        IF(ISNUMBER(MATCH(B8, sizeList!B:B, 0)),
            INDEX(sizeList!C:C, MATCH(B8, sizeList!B:B, 0)),
            ""
        )
    ),
    ""
)</f>
        <v>208</v>
      </c>
    </row>
    <row r="9" spans="1:3" x14ac:dyDescent="0.25">
      <c r="A9" s="23">
        <v>49</v>
      </c>
      <c r="B9" s="23">
        <v>49</v>
      </c>
      <c r="C9" s="23">
        <f>IFERROR(
    IF(ISNUMBER(MATCH(B9, sizeList!A:A, 0)),
        INDEX(sizeList!C:C, MATCH(B9, sizeList!A:A, 0)),
        IF(ISNUMBER(MATCH(B9, sizeList!B:B, 0)),
            INDEX(sizeList!C:C, MATCH(B9, sizeList!B:B, 0)),
            ""
        )
    ),
    ""
)</f>
        <v>210</v>
      </c>
    </row>
    <row r="10" spans="1:3" x14ac:dyDescent="0.25">
      <c r="A10" s="23">
        <v>50</v>
      </c>
      <c r="B10" s="23">
        <v>50</v>
      </c>
      <c r="C10" s="23">
        <f>IFERROR(
    IF(ISNUMBER(MATCH(B10, sizeList!A:A, 0)),
        INDEX(sizeList!C:C, MATCH(B10, sizeList!A:A, 0)),
        IF(ISNUMBER(MATCH(B10, sizeList!B:B, 0)),
            INDEX(sizeList!C:C, MATCH(B10, sizeList!B:B, 0)),
            ""
        )
    ),
    ""
)</f>
        <v>211</v>
      </c>
    </row>
    <row r="11" spans="1:3" x14ac:dyDescent="0.25">
      <c r="A11" s="23">
        <v>55</v>
      </c>
      <c r="B11" s="23">
        <v>55</v>
      </c>
      <c r="C11" s="23">
        <f>IFERROR(
    IF(ISNUMBER(MATCH(B11, sizeList!A:A, 0)),
        INDEX(sizeList!C:C, MATCH(B11, sizeList!A:A, 0)),
        IF(ISNUMBER(MATCH(B11, sizeList!B:B, 0)),
            INDEX(sizeList!C:C, MATCH(B11, sizeList!B:B, 0)),
            ""
        )
    ),
    ""
)</f>
        <v>215</v>
      </c>
    </row>
    <row r="12" spans="1:3" x14ac:dyDescent="0.25">
      <c r="A12" s="23">
        <v>60</v>
      </c>
      <c r="B12" s="23">
        <v>60</v>
      </c>
      <c r="C12" s="23">
        <f>IFERROR(
    IF(ISNUMBER(MATCH(B12, sizeList!A:A, 0)),
        INDEX(sizeList!C:C, MATCH(B12, sizeList!A:A, 0)),
        IF(ISNUMBER(MATCH(B12, sizeList!B:B, 0)),
            INDEX(sizeList!C:C, MATCH(B12, sizeList!B:B, 0)),
            ""
        )
    ),
    ""
)</f>
        <v>220</v>
      </c>
    </row>
    <row r="13" spans="1:3" x14ac:dyDescent="0.25">
      <c r="A13" s="23" t="s">
        <v>835</v>
      </c>
      <c r="B13" s="23" t="s">
        <v>634</v>
      </c>
      <c r="C13" s="23">
        <f>IFERROR(
    IF(ISNUMBER(MATCH(B13, sizeList!A:A, 0)),
        INDEX(sizeList!C:C, MATCH(B13, sizeList!A:A, 0)),
        IF(ISNUMBER(MATCH(B13, sizeList!B:B, 0)),
            INDEX(sizeList!C:C, MATCH(B13, sizeList!B:B, 0)),
            ""
        )
    ),
    ""
)</f>
        <v>459</v>
      </c>
    </row>
    <row r="14" spans="1:3" x14ac:dyDescent="0.25">
      <c r="A14" s="23" t="s">
        <v>836</v>
      </c>
      <c r="B14" s="23" t="s">
        <v>642</v>
      </c>
      <c r="C14" s="23">
        <f>IFERROR(
    IF(ISNUMBER(MATCH(B14, sizeList!A:A, 0)),
        INDEX(sizeList!C:C, MATCH(B14, sizeList!A:A, 0)),
        IF(ISNUMBER(MATCH(B14, sizeList!B:B, 0)),
            INDEX(sizeList!C:C, MATCH(B14, sizeList!B:B, 0)),
            ""
        )
    ),
    ""
)</f>
        <v>461</v>
      </c>
    </row>
    <row r="15" spans="1:3" x14ac:dyDescent="0.25">
      <c r="A15" s="23" t="s">
        <v>837</v>
      </c>
      <c r="B15" s="23" t="s">
        <v>646</v>
      </c>
      <c r="C15" s="23">
        <f>IFERROR(
    IF(ISNUMBER(MATCH(B15, sizeList!A:A, 0)),
        INDEX(sizeList!C:C, MATCH(B15, sizeList!A:A, 0)),
        IF(ISNUMBER(MATCH(B15, sizeList!B:B, 0)),
            INDEX(sizeList!C:C, MATCH(B15, sizeList!B:B, 0)),
            ""
        )
    ),
    ""
)</f>
        <v>464</v>
      </c>
    </row>
    <row r="16" spans="1:3" x14ac:dyDescent="0.25">
      <c r="A16" s="23" t="s">
        <v>838</v>
      </c>
      <c r="B16" s="23" t="s">
        <v>649</v>
      </c>
      <c r="C16" s="23">
        <f>IFERROR(
    IF(ISNUMBER(MATCH(B16, sizeList!A:A, 0)),
        INDEX(sizeList!C:C, MATCH(B16, sizeList!A:A, 0)),
        IF(ISNUMBER(MATCH(B16, sizeList!B:B, 0)),
            INDEX(sizeList!C:C, MATCH(B16, sizeList!B:B, 0)),
            ""
        )
    ),
    ""
)</f>
        <v>467</v>
      </c>
    </row>
    <row r="17" spans="1:3" x14ac:dyDescent="0.25">
      <c r="A17" s="23" t="s">
        <v>839</v>
      </c>
      <c r="B17" s="23" t="s">
        <v>653</v>
      </c>
      <c r="C17" s="23">
        <f>IFERROR(
    IF(ISNUMBER(MATCH(B17, sizeList!A:A, 0)),
        INDEX(sizeList!C:C, MATCH(B17, sizeList!A:A, 0)),
        IF(ISNUMBER(MATCH(B17, sizeList!B:B, 0)),
            INDEX(sizeList!C:C, MATCH(B17, sizeList!B:B, 0)),
            ""
        )
    ),
    ""
)</f>
        <v>404</v>
      </c>
    </row>
    <row r="18" spans="1:3" x14ac:dyDescent="0.25">
      <c r="A18" s="23" t="s">
        <v>840</v>
      </c>
      <c r="B18" s="23" t="s">
        <v>657</v>
      </c>
      <c r="C18" s="23">
        <f>IFERROR(
    IF(ISNUMBER(MATCH(B18, sizeList!A:A, 0)),
        INDEX(sizeList!C:C, MATCH(B18, sizeList!A:A, 0)),
        IF(ISNUMBER(MATCH(B18, sizeList!B:B, 0)),
            INDEX(sizeList!C:C, MATCH(B18, sizeList!B:B, 0)),
            ""
        )
    ),
    ""
)</f>
        <v>470</v>
      </c>
    </row>
    <row r="19" spans="1:3" x14ac:dyDescent="0.25">
      <c r="A19" s="23" t="s">
        <v>841</v>
      </c>
      <c r="B19" s="23" t="s">
        <v>661</v>
      </c>
      <c r="C19" s="23">
        <f>IFERROR(
    IF(ISNUMBER(MATCH(B19, sizeList!A:A, 0)),
        INDEX(sizeList!C:C, MATCH(B19, sizeList!A:A, 0)),
        IF(ISNUMBER(MATCH(B19, sizeList!B:B, 0)),
            INDEX(sizeList!C:C, MATCH(B19, sizeList!B:B, 0)),
            ""
        )
    ),
    ""
)</f>
        <v>473</v>
      </c>
    </row>
    <row r="20" spans="1:3" x14ac:dyDescent="0.25">
      <c r="A20" s="23" t="s">
        <v>842</v>
      </c>
      <c r="B20" s="23" t="s">
        <v>666</v>
      </c>
      <c r="C20" s="23">
        <f>IFERROR(
    IF(ISNUMBER(MATCH(B20, sizeList!A:A, 0)),
        INDEX(sizeList!C:C, MATCH(B20, sizeList!A:A, 0)),
        IF(ISNUMBER(MATCH(B20, sizeList!B:B, 0)),
            INDEX(sizeList!C:C, MATCH(B20, sizeList!B:B, 0)),
            ""
        )
    ),
    ""
)</f>
        <v>477</v>
      </c>
    </row>
    <row r="21" spans="1:3" x14ac:dyDescent="0.25">
      <c r="A21" s="23" t="s">
        <v>843</v>
      </c>
      <c r="B21" s="23" t="s">
        <v>669</v>
      </c>
      <c r="C21" s="23">
        <f>IFERROR(
    IF(ISNUMBER(MATCH(B21, sizeList!A:A, 0)),
        INDEX(sizeList!C:C, MATCH(B21, sizeList!A:A, 0)),
        IF(ISNUMBER(MATCH(B21, sizeList!B:B, 0)),
            INDEX(sizeList!C:C, MATCH(B21, sizeList!B:B, 0)),
            ""
        )
    ),
    ""
)</f>
        <v>480</v>
      </c>
    </row>
    <row r="22" spans="1:3" x14ac:dyDescent="0.25">
      <c r="A22" s="23" t="s">
        <v>844</v>
      </c>
      <c r="B22" s="23" t="s">
        <v>673</v>
      </c>
      <c r="C22" s="23">
        <f>IFERROR(
    IF(ISNUMBER(MATCH(B22, sizeList!A:A, 0)),
        INDEX(sizeList!C:C, MATCH(B22, sizeList!A:A, 0)),
        IF(ISNUMBER(MATCH(B22, sizeList!B:B, 0)),
            INDEX(sizeList!C:C, MATCH(B22, sizeList!B:B, 0)),
            ""
        )
    ),
    ""
)</f>
        <v>486</v>
      </c>
    </row>
    <row r="23" spans="1:3" x14ac:dyDescent="0.25">
      <c r="A23" s="23" t="s">
        <v>845</v>
      </c>
      <c r="B23" s="23" t="s">
        <v>677</v>
      </c>
      <c r="C23" s="23">
        <f>IFERROR(
    IF(ISNUMBER(MATCH(B23, sizeList!A:A, 0)),
        INDEX(sizeList!C:C, MATCH(B23, sizeList!A:A, 0)),
        IF(ISNUMBER(MATCH(B23, sizeList!B:B, 0)),
            INDEX(sizeList!C:C, MATCH(B23, sizeList!B:B, 0)),
            ""
        )
    ),
    ""
)</f>
        <v>490</v>
      </c>
    </row>
    <row r="24" spans="1:3" x14ac:dyDescent="0.25">
      <c r="A24" s="23" t="s">
        <v>846</v>
      </c>
      <c r="B24" s="23" t="s">
        <v>684</v>
      </c>
      <c r="C24" s="23">
        <f>IFERROR(
    IF(ISNUMBER(MATCH(B24, sizeList!A:A, 0)),
        INDEX(sizeList!C:C, MATCH(B24, sizeList!A:A, 0)),
        IF(ISNUMBER(MATCH(B24, sizeList!B:B, 0)),
            INDEX(sizeList!C:C, MATCH(B24, sizeList!B:B, 0)),
            ""
        )
    ),
    ""
)</f>
        <v>494</v>
      </c>
    </row>
    <row r="25" spans="1:3" x14ac:dyDescent="0.25">
      <c r="A25" s="23" t="s">
        <v>847</v>
      </c>
      <c r="B25" s="23" t="s">
        <v>689</v>
      </c>
      <c r="C25" s="23">
        <f>IFERROR(
    IF(ISNUMBER(MATCH(B25, sizeList!A:A, 0)),
        INDEX(sizeList!C:C, MATCH(B25, sizeList!A:A, 0)),
        IF(ISNUMBER(MATCH(B25, sizeList!B:B, 0)),
            INDEX(sizeList!C:C, MATCH(B25, sizeList!B:B, 0)),
            ""
        )
    ),
    ""
)</f>
        <v>497</v>
      </c>
    </row>
    <row r="26" spans="1:3" x14ac:dyDescent="0.25">
      <c r="A26" s="23" t="s">
        <v>848</v>
      </c>
      <c r="B26" s="23" t="s">
        <v>693</v>
      </c>
      <c r="C26" s="23">
        <f>IFERROR(
    IF(ISNUMBER(MATCH(B26, sizeList!A:A, 0)),
        INDEX(sizeList!C:C, MATCH(B26, sizeList!A:A, 0)),
        IF(ISNUMBER(MATCH(B26, sizeList!B:B, 0)),
            INDEX(sizeList!C:C, MATCH(B26, sizeList!B:B, 0)),
            ""
        )
    ),
    ""
)</f>
        <v>501</v>
      </c>
    </row>
    <row r="27" spans="1:3" x14ac:dyDescent="0.25">
      <c r="A27" s="23" t="s">
        <v>849</v>
      </c>
      <c r="B27" s="23" t="s">
        <v>625</v>
      </c>
      <c r="C27" s="23">
        <f>IFERROR(
    IF(ISNUMBER(MATCH(B27, sizeList!A:A, 0)),
        INDEX(sizeList!C:C, MATCH(B27, sizeList!A:A, 0)),
        IF(ISNUMBER(MATCH(B27, sizeList!B:B, 0)),
            INDEX(sizeList!C:C, MATCH(B27, sizeList!B:B, 0)),
            ""
        )
    ),
    ""
)</f>
        <v>438</v>
      </c>
    </row>
    <row r="28" spans="1:3" x14ac:dyDescent="0.25">
      <c r="A28" s="23" t="s">
        <v>850</v>
      </c>
      <c r="B28" s="23" t="s">
        <v>780</v>
      </c>
      <c r="C28" s="23">
        <f>IFERROR(
    IF(ISNUMBER(MATCH(B28, sizeList!A:A, 0)),
        INDEX(sizeList!C:C, MATCH(B28, sizeList!A:A, 0)),
        IF(ISNUMBER(MATCH(B28, sizeList!B:B, 0)),
            INDEX(sizeList!C:C, MATCH(B28, sizeList!B:B, 0)),
            ""
        )
    ),
    ""
)</f>
        <v>441</v>
      </c>
    </row>
    <row r="29" spans="1:3" x14ac:dyDescent="0.25">
      <c r="A29" s="23" t="s">
        <v>851</v>
      </c>
      <c r="B29" s="23" t="s">
        <v>784</v>
      </c>
      <c r="C29" s="23">
        <f>IFERROR(
    IF(ISNUMBER(MATCH(B29, sizeList!A:A, 0)),
        INDEX(sizeList!C:C, MATCH(B29, sizeList!A:A, 0)),
        IF(ISNUMBER(MATCH(B29, sizeList!B:B, 0)),
            INDEX(sizeList!C:C, MATCH(B29, sizeList!B:B, 0)),
            ""
        )
    ),
    ""
)</f>
        <v>444</v>
      </c>
    </row>
    <row r="30" spans="1:3" x14ac:dyDescent="0.25">
      <c r="A30" s="23" t="s">
        <v>852</v>
      </c>
      <c r="B30" s="23" t="s">
        <v>792</v>
      </c>
      <c r="C30" s="23">
        <f>IFERROR(
    IF(ISNUMBER(MATCH(B30, sizeList!A:A, 0)),
        INDEX(sizeList!C:C, MATCH(B30, sizeList!A:A, 0)),
        IF(ISNUMBER(MATCH(B30, sizeList!B:B, 0)),
            INDEX(sizeList!C:C, MATCH(B30, sizeList!B:B, 0)),
            ""
        )
    ),
    ""
)</f>
        <v>447</v>
      </c>
    </row>
    <row r="31" spans="1:3" x14ac:dyDescent="0.25">
      <c r="A31" s="23" t="s">
        <v>853</v>
      </c>
      <c r="B31" s="23" t="s">
        <v>795</v>
      </c>
      <c r="C31" s="23">
        <f>IFERROR(
    IF(ISNUMBER(MATCH(B31, sizeList!A:A, 0)),
        INDEX(sizeList!C:C, MATCH(B31, sizeList!A:A, 0)),
        IF(ISNUMBER(MATCH(B31, sizeList!B:B, 0)),
            INDEX(sizeList!C:C, MATCH(B31, sizeList!B:B, 0)),
            ""
        )
    ),
    ""
)</f>
        <v>450</v>
      </c>
    </row>
    <row r="32" spans="1:3" x14ac:dyDescent="0.25">
      <c r="A32" s="23" t="s">
        <v>854</v>
      </c>
      <c r="B32" s="23" t="s">
        <v>797</v>
      </c>
      <c r="C32" s="23">
        <f>IFERROR(
    IF(ISNUMBER(MATCH(B32, sizeList!A:A, 0)),
        INDEX(sizeList!C:C, MATCH(B32, sizeList!A:A, 0)),
        IF(ISNUMBER(MATCH(B32, sizeList!B:B, 0)),
            INDEX(sizeList!C:C, MATCH(B32, sizeList!B:B, 0)),
            ""
        )
    ),
    ""
)</f>
        <v>453</v>
      </c>
    </row>
    <row r="33" spans="1:3" x14ac:dyDescent="0.25">
      <c r="A33" s="23" t="s">
        <v>855</v>
      </c>
      <c r="B33" s="23" t="s">
        <v>800</v>
      </c>
      <c r="C33" s="23">
        <f>IFERROR(
    IF(ISNUMBER(MATCH(B33, sizeList!A:A, 0)),
        INDEX(sizeList!C:C, MATCH(B33, sizeList!A:A, 0)),
        IF(ISNUMBER(MATCH(B33, sizeList!B:B, 0)),
            INDEX(sizeList!C:C, MATCH(B33, sizeList!B:B, 0)),
            ""
        )
    ),
    ""
)</f>
        <v>456</v>
      </c>
    </row>
    <row r="34" spans="1:3" x14ac:dyDescent="0.25">
      <c r="A34" s="23" t="s">
        <v>509</v>
      </c>
      <c r="B34" s="23" t="s">
        <v>508</v>
      </c>
      <c r="C34" s="23">
        <f>IFERROR(
    IF(ISNUMBER(MATCH(B34, sizeList!A:A, 0)),
        INDEX(sizeList!C:C, MATCH(B34, sizeList!A:A, 0)),
        IF(ISNUMBER(MATCH(B34, sizeList!B:B, 0)),
            INDEX(sizeList!C:C, MATCH(B34, sizeList!B:B, 0)),
            ""
        )
    ),
    ""
)</f>
        <v>24</v>
      </c>
    </row>
    <row r="35" spans="1:3" x14ac:dyDescent="0.25">
      <c r="A35" s="23" t="s">
        <v>517</v>
      </c>
      <c r="B35" s="23" t="s">
        <v>518</v>
      </c>
      <c r="C35" s="23">
        <f>IFERROR(
    IF(ISNUMBER(MATCH(B35, sizeList!A:A, 0)),
        INDEX(sizeList!C:C, MATCH(B35, sizeList!A:A, 0)),
        IF(ISNUMBER(MATCH(B35, sizeList!B:B, 0)),
            INDEX(sizeList!C:C, MATCH(B35, sizeList!B:B, 0)),
            ""
        )
    ),
    ""
)</f>
        <v>33</v>
      </c>
    </row>
    <row r="36" spans="1:3" x14ac:dyDescent="0.25">
      <c r="A36" s="23" t="s">
        <v>515</v>
      </c>
      <c r="B36" s="23" t="s">
        <v>513</v>
      </c>
      <c r="C36" s="23">
        <f>IFERROR(
    IF(ISNUMBER(MATCH(B36, sizeList!A:A, 0)),
        INDEX(sizeList!C:C, MATCH(B36, sizeList!A:A, 0)),
        IF(ISNUMBER(MATCH(B36, sizeList!B:B, 0)),
            INDEX(sizeList!C:C, MATCH(B36, sizeList!B:B, 0)),
            ""
        )
    ),
    ""
)</f>
        <v>29</v>
      </c>
    </row>
    <row r="37" spans="1:3" x14ac:dyDescent="0.25">
      <c r="A37" s="23" t="s">
        <v>527</v>
      </c>
      <c r="B37" s="23" t="s">
        <v>527</v>
      </c>
      <c r="C37" s="23">
        <f>IFERROR(
    IF(ISNUMBER(MATCH(B37, sizeList!A:A, 0)),
        INDEX(sizeList!C:C, MATCH(B37, sizeList!A:A, 0)),
        IF(ISNUMBER(MATCH(B37, sizeList!B:B, 0)),
            INDEX(sizeList!C:C, MATCH(B37, sizeList!B:B, 0)),
            ""
        )
    ),
    ""
)</f>
        <v>43</v>
      </c>
    </row>
    <row r="38" spans="1:3" x14ac:dyDescent="0.25">
      <c r="A38" s="23" t="s">
        <v>591</v>
      </c>
      <c r="B38" s="23" t="s">
        <v>591</v>
      </c>
      <c r="C38" s="23">
        <f>IFERROR(
    IF(ISNUMBER(MATCH(B38, sizeList!A:A, 0)),
        INDEX(sizeList!C:C, MATCH(B38, sizeList!A:A, 0)),
        IF(ISNUMBER(MATCH(B38, sizeList!B:B, 0)),
            INDEX(sizeList!C:C, MATCH(B38, sizeList!B:B, 0)),
            ""
        )
    ),
    ""
)</f>
        <v>122</v>
      </c>
    </row>
    <row r="39" spans="1:3" x14ac:dyDescent="0.25">
      <c r="A39" s="23" t="s">
        <v>535</v>
      </c>
      <c r="B39" s="23" t="s">
        <v>535</v>
      </c>
      <c r="C39" s="23">
        <f>IFERROR(
    IF(ISNUMBER(MATCH(B39, sizeList!A:A, 0)),
        INDEX(sizeList!C:C, MATCH(B39, sizeList!A:A, 0)),
        IF(ISNUMBER(MATCH(B39, sizeList!B:B, 0)),
            INDEX(sizeList!C:C, MATCH(B39, sizeList!B:B, 0)),
            ""
        )
    ),
    ""
)</f>
        <v>53</v>
      </c>
    </row>
    <row r="40" spans="1:3" x14ac:dyDescent="0.25">
      <c r="A40" s="23" t="s">
        <v>537</v>
      </c>
      <c r="B40" s="23" t="s">
        <v>537</v>
      </c>
      <c r="C40" s="23">
        <f>IFERROR(
    IF(ISNUMBER(MATCH(B40, sizeList!A:A, 0)),
        INDEX(sizeList!C:C, MATCH(B40, sizeList!A:A, 0)),
        IF(ISNUMBER(MATCH(B40, sizeList!B:B, 0)),
            INDEX(sizeList!C:C, MATCH(B40, sizeList!B:B, 0)),
            ""
        )
    ),
    ""
)</f>
        <v>55</v>
      </c>
    </row>
    <row r="41" spans="1:3" x14ac:dyDescent="0.25">
      <c r="A41" s="23" t="s">
        <v>526</v>
      </c>
      <c r="B41" s="23" t="s">
        <v>526</v>
      </c>
      <c r="C41" s="23">
        <f>IFERROR(
    IF(ISNUMBER(MATCH(B41, sizeList!A:A, 0)),
        INDEX(sizeList!C:C, MATCH(B41, sizeList!A:A, 0)),
        IF(ISNUMBER(MATCH(B41, sizeList!B:B, 0)),
            INDEX(sizeList!C:C, MATCH(B41, sizeList!B:B, 0)),
            ""
        )
    ),
    ""
)</f>
        <v>42</v>
      </c>
    </row>
    <row r="42" spans="1:3" x14ac:dyDescent="0.25">
      <c r="A42" s="23" t="s">
        <v>590</v>
      </c>
      <c r="B42" s="23" t="s">
        <v>590</v>
      </c>
      <c r="C42" s="23">
        <f>IFERROR(
    IF(ISNUMBER(MATCH(B42, sizeList!A:A, 0)),
        INDEX(sizeList!C:C, MATCH(B42, sizeList!A:A, 0)),
        IF(ISNUMBER(MATCH(B42, sizeList!B:B, 0)),
            INDEX(sizeList!C:C, MATCH(B42, sizeList!B:B, 0)),
            ""
        )
    ),
    ""
)</f>
        <v>121</v>
      </c>
    </row>
    <row r="43" spans="1:3" x14ac:dyDescent="0.25">
      <c r="A43" s="23" t="s">
        <v>536</v>
      </c>
      <c r="B43" s="23" t="s">
        <v>536</v>
      </c>
      <c r="C43" s="23">
        <f>IFERROR(
    IF(ISNUMBER(MATCH(B43, sizeList!A:A, 0)),
        INDEX(sizeList!C:C, MATCH(B43, sizeList!A:A, 0)),
        IF(ISNUMBER(MATCH(B43, sizeList!B:B, 0)),
            INDEX(sizeList!C:C, MATCH(B43, sizeList!B:B, 0)),
            ""
        )
    ),
    ""
)</f>
        <v>54</v>
      </c>
    </row>
    <row r="44" spans="1:3" x14ac:dyDescent="0.25">
      <c r="A44" s="23" t="s">
        <v>493</v>
      </c>
      <c r="B44" s="23" t="s">
        <v>494</v>
      </c>
      <c r="C44" s="23">
        <f>IFERROR(
    IF(ISNUMBER(MATCH(B44, sizeList!A:A, 0)),
        INDEX(sizeList!C:C, MATCH(B44, sizeList!A:A, 0)),
        IF(ISNUMBER(MATCH(B44, sizeList!B:B, 0)),
            INDEX(sizeList!C:C, MATCH(B44, sizeList!B:B, 0)),
            ""
        )
    ),
    ""
)</f>
        <v>10</v>
      </c>
    </row>
    <row r="45" spans="1:3" x14ac:dyDescent="0.25">
      <c r="A45" s="23" t="s">
        <v>592</v>
      </c>
      <c r="B45" s="23" t="s">
        <v>592</v>
      </c>
      <c r="C45" s="23">
        <f>IFERROR(
    IF(ISNUMBER(MATCH(B45, sizeList!A:A, 0)),
        INDEX(sizeList!C:C, MATCH(B45, sizeList!A:A, 0)),
        IF(ISNUMBER(MATCH(B45, sizeList!B:B, 0)),
            INDEX(sizeList!C:C, MATCH(B45, sizeList!B:B, 0)),
            ""
        )
    ),
    ""
)</f>
        <v>123</v>
      </c>
    </row>
    <row r="46" spans="1:3" x14ac:dyDescent="0.25">
      <c r="A46" s="23" t="s">
        <v>504</v>
      </c>
      <c r="B46" s="23" t="s">
        <v>499</v>
      </c>
      <c r="C46" s="23">
        <f>IFERROR(
    IF(ISNUMBER(MATCH(B46, sizeList!A:A, 0)),
        INDEX(sizeList!C:C, MATCH(B46, sizeList!A:A, 0)),
        IF(ISNUMBER(MATCH(B46, sizeList!B:B, 0)),
            INDEX(sizeList!C:C, MATCH(B46, sizeList!B:B, 0)),
            ""
        )
    ),
    ""
)</f>
        <v>16</v>
      </c>
    </row>
    <row r="47" spans="1:3" x14ac:dyDescent="0.25">
      <c r="A47" s="23" t="s">
        <v>525</v>
      </c>
      <c r="B47" s="23" t="s">
        <v>525</v>
      </c>
      <c r="C47" s="23">
        <f>IFERROR(
    IF(ISNUMBER(MATCH(B47, sizeList!A:A, 0)),
        INDEX(sizeList!C:C, MATCH(B47, sizeList!A:A, 0)),
        IF(ISNUMBER(MATCH(B47, sizeList!B:B, 0)),
            INDEX(sizeList!C:C, MATCH(B47, sizeList!B:B, 0)),
            ""
        )
    ),
    ""
)</f>
        <v>40</v>
      </c>
    </row>
    <row r="48" spans="1:3" x14ac:dyDescent="0.25">
      <c r="A48" s="23" t="s">
        <v>589</v>
      </c>
      <c r="B48" s="23" t="s">
        <v>589</v>
      </c>
      <c r="C48" s="23">
        <f>IFERROR(
    IF(ISNUMBER(MATCH(B48, sizeList!A:A, 0)),
        INDEX(sizeList!C:C, MATCH(B48, sizeList!A:A, 0)),
        IF(ISNUMBER(MATCH(B48, sizeList!B:B, 0)),
            INDEX(sizeList!C:C, MATCH(B48, sizeList!B:B, 0)),
            ""
        )
    ),
    ""
)</f>
        <v>120</v>
      </c>
    </row>
    <row r="49" spans="1:3" x14ac:dyDescent="0.25">
      <c r="A49" s="23" t="s">
        <v>3027</v>
      </c>
      <c r="B49" s="23" t="s">
        <v>496</v>
      </c>
      <c r="C49" s="23">
        <f>IFERROR(
    IF(ISNUMBER(MATCH(B49, sizeList!A:A, 0)),
        INDEX(sizeList!C:C, MATCH(B49, sizeList!A:A, 0)),
        IF(ISNUMBER(MATCH(B49, sizeList!B:B, 0)),
            INDEX(sizeList!C:C, MATCH(B49, sizeList!B:B, 0)),
            ""
        )
    ),
    ""
)</f>
        <v>15</v>
      </c>
    </row>
    <row r="50" spans="1:3" x14ac:dyDescent="0.25">
      <c r="A50" s="23" t="s">
        <v>528</v>
      </c>
      <c r="B50" s="23" t="s">
        <v>528</v>
      </c>
      <c r="C50" s="23">
        <f>IFERROR(
    IF(ISNUMBER(MATCH(B50, sizeList!A:A, 0)),
        INDEX(sizeList!C:C, MATCH(B50, sizeList!A:A, 0)),
        IF(ISNUMBER(MATCH(B50, sizeList!B:B, 0)),
            INDEX(sizeList!C:C, MATCH(B50, sizeList!B:B, 0)),
            ""
        )
    ),
    ""
)</f>
        <v>44</v>
      </c>
    </row>
    <row r="51" spans="1:3" x14ac:dyDescent="0.25">
      <c r="A51" s="23" t="s">
        <v>3742</v>
      </c>
      <c r="C51" s="23" t="str">
        <f>IFERROR(
    IF(ISNUMBER(MATCH(B51, sizeList!A:A, 0)),
        INDEX(sizeList!C:C, MATCH(B51, sizeList!A:A, 0)),
        IF(ISNUMBER(MATCH(B51, sizeList!B:B, 0)),
            INDEX(sizeList!C:C, MATCH(B51, sizeList!B:B, 0)),
            ""
        )
    ),
    ""
)</f>
        <v/>
      </c>
    </row>
    <row r="52" spans="1:3" x14ac:dyDescent="0.25">
      <c r="A52" s="23" t="s">
        <v>3742</v>
      </c>
      <c r="B52" s="23" t="s">
        <v>3742</v>
      </c>
      <c r="C52" s="23" t="str">
        <f>IFERROR(
    IF(ISNUMBER(MATCH(B52, sizeList!A:A, 0)),
        INDEX(sizeList!C:C, MATCH(B52, sizeList!A:A, 0)),
        IF(ISNUMBER(MATCH(B52, sizeList!B:B, 0)),
            INDEX(sizeList!C:C, MATCH(B52, sizeList!B:B, 0)),
            ""
        )
    ),
    ""
)</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13C8-9817-41BF-AC98-E1BA661105A9}">
  <sheetPr codeName="Sheet7"/>
  <dimension ref="A1:E584"/>
  <sheetViews>
    <sheetView topLeftCell="A550" workbookViewId="0">
      <selection activeCell="C2" sqref="C2:C584"/>
    </sheetView>
  </sheetViews>
  <sheetFormatPr defaultColWidth="9.140625" defaultRowHeight="15" x14ac:dyDescent="0.25"/>
  <cols>
    <col min="1" max="2" width="19.42578125" style="24" bestFit="1" customWidth="1"/>
    <col min="3" max="3" width="9.140625" style="23"/>
    <col min="4" max="4" width="13.5703125" style="23" customWidth="1"/>
    <col min="5" max="16384" width="9.140625" style="23"/>
  </cols>
  <sheetData>
    <row r="1" spans="1:3" x14ac:dyDescent="0.25">
      <c r="A1" s="24" t="s">
        <v>15</v>
      </c>
      <c r="B1" s="24" t="s">
        <v>16</v>
      </c>
      <c r="C1" s="23" t="s">
        <v>476</v>
      </c>
    </row>
    <row r="2" spans="1:3" x14ac:dyDescent="0.25">
      <c r="A2" s="24" t="s">
        <v>477</v>
      </c>
      <c r="B2" s="24" t="s">
        <v>478</v>
      </c>
      <c r="C2" s="23">
        <v>1</v>
      </c>
    </row>
    <row r="3" spans="1:3" x14ac:dyDescent="0.25">
      <c r="A3" s="24" t="s">
        <v>479</v>
      </c>
      <c r="B3" s="24" t="s">
        <v>478</v>
      </c>
      <c r="C3" s="23">
        <v>2</v>
      </c>
    </row>
    <row r="4" spans="1:3" x14ac:dyDescent="0.25">
      <c r="A4" s="24" t="s">
        <v>480</v>
      </c>
      <c r="B4" s="24" t="s">
        <v>481</v>
      </c>
      <c r="C4" s="23">
        <v>3</v>
      </c>
    </row>
    <row r="5" spans="1:3" x14ac:dyDescent="0.25">
      <c r="A5" s="24" t="s">
        <v>482</v>
      </c>
      <c r="B5" s="24" t="s">
        <v>483</v>
      </c>
      <c r="C5" s="23">
        <v>4</v>
      </c>
    </row>
    <row r="6" spans="1:3" x14ac:dyDescent="0.25">
      <c r="A6" s="24" t="s">
        <v>484</v>
      </c>
      <c r="B6" s="24" t="s">
        <v>485</v>
      </c>
      <c r="C6" s="23">
        <v>5</v>
      </c>
    </row>
    <row r="7" spans="1:3" x14ac:dyDescent="0.25">
      <c r="A7" s="24" t="s">
        <v>486</v>
      </c>
      <c r="B7" s="24" t="s">
        <v>487</v>
      </c>
      <c r="C7" s="23">
        <v>6</v>
      </c>
    </row>
    <row r="8" spans="1:3" x14ac:dyDescent="0.25">
      <c r="A8" s="24" t="s">
        <v>488</v>
      </c>
      <c r="B8" s="33" t="s">
        <v>489</v>
      </c>
      <c r="C8" s="23">
        <v>7</v>
      </c>
    </row>
    <row r="9" spans="1:3" x14ac:dyDescent="0.25">
      <c r="A9" s="24" t="s">
        <v>490</v>
      </c>
      <c r="B9" s="33" t="s">
        <v>489</v>
      </c>
      <c r="C9" s="23">
        <v>8</v>
      </c>
    </row>
    <row r="10" spans="1:3" x14ac:dyDescent="0.25">
      <c r="A10" s="24" t="s">
        <v>492</v>
      </c>
      <c r="B10" s="33" t="s">
        <v>489</v>
      </c>
      <c r="C10" s="23">
        <v>9</v>
      </c>
    </row>
    <row r="11" spans="1:3" x14ac:dyDescent="0.25">
      <c r="A11" s="26" t="s">
        <v>489</v>
      </c>
      <c r="B11" s="26" t="s">
        <v>489</v>
      </c>
      <c r="C11" s="23">
        <v>10</v>
      </c>
    </row>
    <row r="12" spans="1:3" x14ac:dyDescent="0.25">
      <c r="A12" s="26" t="s">
        <v>3520</v>
      </c>
      <c r="B12" s="26" t="s">
        <v>3520</v>
      </c>
      <c r="C12" s="23">
        <v>11</v>
      </c>
    </row>
    <row r="13" spans="1:3" x14ac:dyDescent="0.25">
      <c r="A13" s="24" t="s">
        <v>493</v>
      </c>
      <c r="B13" s="24" t="s">
        <v>494</v>
      </c>
      <c r="C13" s="23">
        <v>12</v>
      </c>
    </row>
    <row r="14" spans="1:3" x14ac:dyDescent="0.25">
      <c r="A14" s="24" t="s">
        <v>495</v>
      </c>
      <c r="B14" s="24" t="s">
        <v>496</v>
      </c>
      <c r="C14" s="23">
        <v>13</v>
      </c>
    </row>
    <row r="15" spans="1:3" x14ac:dyDescent="0.25">
      <c r="A15" s="24" t="s">
        <v>497</v>
      </c>
      <c r="B15" s="24" t="s">
        <v>496</v>
      </c>
      <c r="C15" s="23">
        <v>14</v>
      </c>
    </row>
    <row r="16" spans="1:3" x14ac:dyDescent="0.25">
      <c r="A16" s="24" t="s">
        <v>496</v>
      </c>
      <c r="B16" s="24" t="s">
        <v>496</v>
      </c>
      <c r="C16" s="23">
        <v>15</v>
      </c>
    </row>
    <row r="17" spans="1:3" x14ac:dyDescent="0.25">
      <c r="A17" s="24" t="s">
        <v>498</v>
      </c>
      <c r="B17" s="33" t="s">
        <v>499</v>
      </c>
      <c r="C17" s="23">
        <v>16</v>
      </c>
    </row>
    <row r="18" spans="1:3" x14ac:dyDescent="0.25">
      <c r="A18" s="24" t="s">
        <v>500</v>
      </c>
      <c r="B18" s="33" t="s">
        <v>499</v>
      </c>
      <c r="C18" s="23">
        <v>17</v>
      </c>
    </row>
    <row r="19" spans="1:3" x14ac:dyDescent="0.25">
      <c r="A19" s="24" t="s">
        <v>501</v>
      </c>
      <c r="B19" s="33" t="s">
        <v>499</v>
      </c>
      <c r="C19" s="23">
        <v>18</v>
      </c>
    </row>
    <row r="20" spans="1:3" x14ac:dyDescent="0.25">
      <c r="A20" s="24" t="s">
        <v>502</v>
      </c>
      <c r="B20" s="24" t="s">
        <v>499</v>
      </c>
      <c r="C20" s="23">
        <v>19</v>
      </c>
    </row>
    <row r="21" spans="1:3" x14ac:dyDescent="0.25">
      <c r="A21" s="24" t="s">
        <v>503</v>
      </c>
      <c r="B21" s="24" t="s">
        <v>499</v>
      </c>
      <c r="C21" s="23">
        <v>20</v>
      </c>
    </row>
    <row r="22" spans="1:3" x14ac:dyDescent="0.25">
      <c r="A22" s="24" t="s">
        <v>504</v>
      </c>
      <c r="B22" s="24" t="s">
        <v>499</v>
      </c>
      <c r="C22" s="23">
        <v>21</v>
      </c>
    </row>
    <row r="23" spans="1:3" x14ac:dyDescent="0.25">
      <c r="A23" s="24" t="s">
        <v>505</v>
      </c>
      <c r="B23" s="24" t="s">
        <v>506</v>
      </c>
      <c r="C23" s="23">
        <v>22</v>
      </c>
    </row>
    <row r="24" spans="1:3" x14ac:dyDescent="0.25">
      <c r="A24" s="24" t="s">
        <v>507</v>
      </c>
      <c r="B24" s="24" t="s">
        <v>508</v>
      </c>
      <c r="C24" s="23">
        <v>23</v>
      </c>
    </row>
    <row r="25" spans="1:3" x14ac:dyDescent="0.25">
      <c r="A25" s="24" t="s">
        <v>509</v>
      </c>
      <c r="B25" s="24" t="s">
        <v>508</v>
      </c>
      <c r="C25" s="23">
        <v>24</v>
      </c>
    </row>
    <row r="26" spans="1:3" x14ac:dyDescent="0.25">
      <c r="A26" s="24" t="s">
        <v>508</v>
      </c>
      <c r="B26" s="24" t="s">
        <v>508</v>
      </c>
      <c r="C26" s="23">
        <v>25</v>
      </c>
    </row>
    <row r="27" spans="1:3" x14ac:dyDescent="0.25">
      <c r="A27" s="32" t="s">
        <v>510</v>
      </c>
      <c r="B27" s="32" t="s">
        <v>508</v>
      </c>
      <c r="C27" s="23">
        <v>26</v>
      </c>
    </row>
    <row r="28" spans="1:3" x14ac:dyDescent="0.25">
      <c r="A28" s="24" t="s">
        <v>511</v>
      </c>
      <c r="B28" s="24" t="s">
        <v>512</v>
      </c>
      <c r="C28" s="23">
        <v>27</v>
      </c>
    </row>
    <row r="29" spans="1:3" x14ac:dyDescent="0.25">
      <c r="A29" s="26" t="s">
        <v>3519</v>
      </c>
      <c r="B29" s="26" t="s">
        <v>3519</v>
      </c>
      <c r="C29" s="23">
        <v>28</v>
      </c>
    </row>
    <row r="30" spans="1:3" x14ac:dyDescent="0.25">
      <c r="A30" s="24" t="s">
        <v>513</v>
      </c>
      <c r="B30" s="24" t="s">
        <v>513</v>
      </c>
      <c r="C30" s="23">
        <v>29</v>
      </c>
    </row>
    <row r="31" spans="1:3" x14ac:dyDescent="0.25">
      <c r="A31" s="24" t="s">
        <v>514</v>
      </c>
      <c r="B31" s="24" t="s">
        <v>513</v>
      </c>
      <c r="C31" s="23">
        <v>30</v>
      </c>
    </row>
    <row r="32" spans="1:3" x14ac:dyDescent="0.25">
      <c r="A32" s="24" t="s">
        <v>515</v>
      </c>
      <c r="B32" s="24" t="s">
        <v>513</v>
      </c>
      <c r="C32" s="23">
        <v>31</v>
      </c>
    </row>
    <row r="33" spans="1:3" x14ac:dyDescent="0.25">
      <c r="A33" s="32" t="s">
        <v>516</v>
      </c>
      <c r="B33" s="32" t="s">
        <v>513</v>
      </c>
      <c r="C33" s="23">
        <v>32</v>
      </c>
    </row>
    <row r="34" spans="1:3" x14ac:dyDescent="0.25">
      <c r="A34" s="24" t="s">
        <v>517</v>
      </c>
      <c r="B34" s="24" t="s">
        <v>518</v>
      </c>
      <c r="C34" s="23">
        <v>33</v>
      </c>
    </row>
    <row r="35" spans="1:3" x14ac:dyDescent="0.25">
      <c r="A35" s="24" t="s">
        <v>519</v>
      </c>
      <c r="B35" s="33" t="s">
        <v>518</v>
      </c>
      <c r="C35" s="23">
        <v>34</v>
      </c>
    </row>
    <row r="36" spans="1:3" x14ac:dyDescent="0.25">
      <c r="A36" s="24" t="s">
        <v>520</v>
      </c>
      <c r="B36" s="24" t="s">
        <v>518</v>
      </c>
      <c r="C36" s="23">
        <v>35</v>
      </c>
    </row>
    <row r="37" spans="1:3" x14ac:dyDescent="0.25">
      <c r="A37" s="24" t="s">
        <v>521</v>
      </c>
      <c r="B37" s="24" t="s">
        <v>522</v>
      </c>
      <c r="C37" s="23">
        <v>36</v>
      </c>
    </row>
    <row r="38" spans="1:3" x14ac:dyDescent="0.25">
      <c r="A38" s="25" t="s">
        <v>3518</v>
      </c>
      <c r="B38" s="25" t="s">
        <v>3518</v>
      </c>
      <c r="C38" s="23">
        <v>37</v>
      </c>
    </row>
    <row r="39" spans="1:3" x14ac:dyDescent="0.25">
      <c r="A39" s="24" t="s">
        <v>523</v>
      </c>
      <c r="B39" s="24" t="s">
        <v>523</v>
      </c>
      <c r="C39" s="23">
        <v>38</v>
      </c>
    </row>
    <row r="40" spans="1:3" x14ac:dyDescent="0.25">
      <c r="A40" s="24" t="s">
        <v>524</v>
      </c>
      <c r="B40" s="24" t="s">
        <v>524</v>
      </c>
      <c r="C40" s="23">
        <v>39</v>
      </c>
    </row>
    <row r="41" spans="1:3" x14ac:dyDescent="0.25">
      <c r="A41" s="32" t="s">
        <v>525</v>
      </c>
      <c r="B41" s="32" t="s">
        <v>525</v>
      </c>
      <c r="C41" s="23">
        <v>40</v>
      </c>
    </row>
    <row r="42" spans="1:3" x14ac:dyDescent="0.25">
      <c r="A42" s="32" t="s">
        <v>491</v>
      </c>
      <c r="B42" s="32" t="s">
        <v>3517</v>
      </c>
      <c r="C42" s="23">
        <v>41</v>
      </c>
    </row>
    <row r="43" spans="1:3" x14ac:dyDescent="0.25">
      <c r="A43" s="32" t="s">
        <v>526</v>
      </c>
      <c r="B43" s="32" t="s">
        <v>526</v>
      </c>
      <c r="C43" s="23">
        <v>42</v>
      </c>
    </row>
    <row r="44" spans="1:3" x14ac:dyDescent="0.25">
      <c r="A44" s="32" t="s">
        <v>527</v>
      </c>
      <c r="B44" s="32" t="s">
        <v>527</v>
      </c>
      <c r="C44" s="23">
        <v>43</v>
      </c>
    </row>
    <row r="45" spans="1:3" x14ac:dyDescent="0.25">
      <c r="A45" s="24" t="s">
        <v>528</v>
      </c>
      <c r="B45" s="24" t="s">
        <v>528</v>
      </c>
      <c r="C45" s="23">
        <v>44</v>
      </c>
    </row>
    <row r="46" spans="1:3" x14ac:dyDescent="0.25">
      <c r="A46" s="24" t="s">
        <v>529</v>
      </c>
      <c r="B46" s="24" t="s">
        <v>529</v>
      </c>
      <c r="C46" s="23">
        <v>45</v>
      </c>
    </row>
    <row r="47" spans="1:3" x14ac:dyDescent="0.25">
      <c r="A47" s="24" t="s">
        <v>530</v>
      </c>
      <c r="B47" s="24" t="s">
        <v>530</v>
      </c>
      <c r="C47" s="23">
        <v>46</v>
      </c>
    </row>
    <row r="48" spans="1:3" x14ac:dyDescent="0.25">
      <c r="A48" s="26" t="s">
        <v>3516</v>
      </c>
      <c r="B48" s="26" t="s">
        <v>3516</v>
      </c>
      <c r="C48" s="23">
        <v>47</v>
      </c>
    </row>
    <row r="49" spans="1:3" x14ac:dyDescent="0.25">
      <c r="A49" s="24" t="s">
        <v>531</v>
      </c>
      <c r="B49" s="24" t="s">
        <v>531</v>
      </c>
      <c r="C49" s="23">
        <v>48</v>
      </c>
    </row>
    <row r="50" spans="1:3" x14ac:dyDescent="0.25">
      <c r="A50" s="23" t="s">
        <v>3515</v>
      </c>
      <c r="B50" s="23" t="s">
        <v>3515</v>
      </c>
      <c r="C50" s="23">
        <v>49</v>
      </c>
    </row>
    <row r="51" spans="1:3" x14ac:dyDescent="0.25">
      <c r="A51" s="24" t="s">
        <v>532</v>
      </c>
      <c r="B51" s="24" t="s">
        <v>532</v>
      </c>
      <c r="C51" s="23">
        <v>50</v>
      </c>
    </row>
    <row r="52" spans="1:3" x14ac:dyDescent="0.25">
      <c r="A52" s="24" t="s">
        <v>533</v>
      </c>
      <c r="B52" s="24" t="s">
        <v>533</v>
      </c>
      <c r="C52" s="23">
        <v>51</v>
      </c>
    </row>
    <row r="53" spans="1:3" x14ac:dyDescent="0.25">
      <c r="A53" s="24" t="s">
        <v>534</v>
      </c>
      <c r="B53" s="24" t="s">
        <v>534</v>
      </c>
      <c r="C53" s="23">
        <v>52</v>
      </c>
    </row>
    <row r="54" spans="1:3" x14ac:dyDescent="0.25">
      <c r="A54" s="24" t="s">
        <v>535</v>
      </c>
      <c r="B54" s="24" t="s">
        <v>535</v>
      </c>
      <c r="C54" s="23">
        <v>53</v>
      </c>
    </row>
    <row r="55" spans="1:3" x14ac:dyDescent="0.25">
      <c r="A55" s="24" t="s">
        <v>536</v>
      </c>
      <c r="B55" s="24" t="s">
        <v>536</v>
      </c>
      <c r="C55" s="23">
        <v>54</v>
      </c>
    </row>
    <row r="56" spans="1:3" x14ac:dyDescent="0.25">
      <c r="A56" s="24" t="s">
        <v>537</v>
      </c>
      <c r="B56" s="24" t="s">
        <v>537</v>
      </c>
      <c r="C56" s="23">
        <v>55</v>
      </c>
    </row>
    <row r="57" spans="1:3" x14ac:dyDescent="0.25">
      <c r="A57" s="24" t="s">
        <v>538</v>
      </c>
      <c r="B57" s="24" t="s">
        <v>539</v>
      </c>
      <c r="C57" s="23">
        <v>56</v>
      </c>
    </row>
    <row r="58" spans="1:3" x14ac:dyDescent="0.25">
      <c r="A58" s="24" t="s">
        <v>540</v>
      </c>
      <c r="B58" s="24" t="s">
        <v>541</v>
      </c>
      <c r="C58" s="23">
        <v>57</v>
      </c>
    </row>
    <row r="59" spans="1:3" x14ac:dyDescent="0.25">
      <c r="A59" s="24" t="s">
        <v>3514</v>
      </c>
      <c r="B59" s="24" t="s">
        <v>63</v>
      </c>
      <c r="C59" s="23">
        <v>58</v>
      </c>
    </row>
    <row r="60" spans="1:3" x14ac:dyDescent="0.25">
      <c r="A60" s="24" t="s">
        <v>3513</v>
      </c>
      <c r="B60" s="24" t="s">
        <v>64</v>
      </c>
      <c r="C60" s="23">
        <v>59</v>
      </c>
    </row>
    <row r="61" spans="1:3" x14ac:dyDescent="0.25">
      <c r="A61" s="24" t="s">
        <v>3512</v>
      </c>
      <c r="B61" s="24" t="s">
        <v>57</v>
      </c>
      <c r="C61" s="23">
        <v>60</v>
      </c>
    </row>
    <row r="62" spans="1:3" x14ac:dyDescent="0.25">
      <c r="A62" s="24" t="s">
        <v>3511</v>
      </c>
      <c r="B62" s="24" t="s">
        <v>58</v>
      </c>
      <c r="C62" s="23">
        <v>61</v>
      </c>
    </row>
    <row r="63" spans="1:3" x14ac:dyDescent="0.25">
      <c r="A63" s="24" t="s">
        <v>3510</v>
      </c>
      <c r="B63" s="24" t="s">
        <v>59</v>
      </c>
      <c r="C63" s="23">
        <v>62</v>
      </c>
    </row>
    <row r="64" spans="1:3" x14ac:dyDescent="0.25">
      <c r="A64" s="24" t="s">
        <v>3509</v>
      </c>
      <c r="B64" s="24" t="s">
        <v>60</v>
      </c>
      <c r="C64" s="23">
        <v>63</v>
      </c>
    </row>
    <row r="65" spans="1:3" x14ac:dyDescent="0.25">
      <c r="A65" s="24" t="s">
        <v>3508</v>
      </c>
      <c r="B65" s="24" t="s">
        <v>61</v>
      </c>
      <c r="C65" s="23">
        <v>64</v>
      </c>
    </row>
    <row r="66" spans="1:3" x14ac:dyDescent="0.25">
      <c r="A66" s="24" t="s">
        <v>3507</v>
      </c>
      <c r="B66" s="24" t="s">
        <v>62</v>
      </c>
      <c r="C66" s="23">
        <v>65</v>
      </c>
    </row>
    <row r="67" spans="1:3" x14ac:dyDescent="0.25">
      <c r="A67" s="24" t="s">
        <v>3506</v>
      </c>
      <c r="B67" s="24" t="s">
        <v>49</v>
      </c>
      <c r="C67" s="23">
        <v>66</v>
      </c>
    </row>
    <row r="68" spans="1:3" x14ac:dyDescent="0.25">
      <c r="A68" s="24" t="s">
        <v>3505</v>
      </c>
      <c r="B68" s="24" t="s">
        <v>50</v>
      </c>
      <c r="C68" s="23">
        <v>67</v>
      </c>
    </row>
    <row r="69" spans="1:3" x14ac:dyDescent="0.25">
      <c r="A69" s="24" t="s">
        <v>3504</v>
      </c>
      <c r="B69" s="24" t="s">
        <v>51</v>
      </c>
      <c r="C69" s="23">
        <v>68</v>
      </c>
    </row>
    <row r="70" spans="1:3" x14ac:dyDescent="0.25">
      <c r="A70" s="24" t="s">
        <v>3503</v>
      </c>
      <c r="B70" s="24" t="s">
        <v>52</v>
      </c>
      <c r="C70" s="23">
        <v>69</v>
      </c>
    </row>
    <row r="71" spans="1:3" x14ac:dyDescent="0.25">
      <c r="A71" s="24" t="s">
        <v>3502</v>
      </c>
      <c r="B71" s="24" t="s">
        <v>53</v>
      </c>
      <c r="C71" s="23">
        <v>70</v>
      </c>
    </row>
    <row r="72" spans="1:3" x14ac:dyDescent="0.25">
      <c r="A72" s="24" t="s">
        <v>3501</v>
      </c>
      <c r="B72" s="24" t="s">
        <v>54</v>
      </c>
      <c r="C72" s="23">
        <v>71</v>
      </c>
    </row>
    <row r="73" spans="1:3" x14ac:dyDescent="0.25">
      <c r="A73" s="24" t="s">
        <v>3500</v>
      </c>
      <c r="B73" s="24" t="s">
        <v>55</v>
      </c>
      <c r="C73" s="23">
        <v>72</v>
      </c>
    </row>
    <row r="74" spans="1:3" x14ac:dyDescent="0.25">
      <c r="A74" s="24" t="s">
        <v>3499</v>
      </c>
      <c r="B74" s="24" t="s">
        <v>56</v>
      </c>
      <c r="C74" s="23">
        <v>73</v>
      </c>
    </row>
    <row r="75" spans="1:3" x14ac:dyDescent="0.25">
      <c r="A75" s="24" t="s">
        <v>3498</v>
      </c>
      <c r="B75" s="24" t="s">
        <v>614</v>
      </c>
      <c r="C75" s="23">
        <v>74</v>
      </c>
    </row>
    <row r="76" spans="1:3" x14ac:dyDescent="0.25">
      <c r="A76" s="24" t="s">
        <v>3497</v>
      </c>
      <c r="B76" s="24" t="s">
        <v>615</v>
      </c>
      <c r="C76" s="23">
        <v>75</v>
      </c>
    </row>
    <row r="77" spans="1:3" x14ac:dyDescent="0.25">
      <c r="A77" s="24" t="s">
        <v>560</v>
      </c>
      <c r="B77" s="24" t="s">
        <v>561</v>
      </c>
      <c r="C77" s="23">
        <v>76</v>
      </c>
    </row>
    <row r="78" spans="1:3" x14ac:dyDescent="0.25">
      <c r="A78" s="24" t="s">
        <v>562</v>
      </c>
      <c r="B78" s="24" t="s">
        <v>563</v>
      </c>
      <c r="C78" s="23">
        <v>77</v>
      </c>
    </row>
    <row r="79" spans="1:3" x14ac:dyDescent="0.25">
      <c r="A79" s="24" t="s">
        <v>542</v>
      </c>
      <c r="B79" s="24" t="s">
        <v>543</v>
      </c>
      <c r="C79" s="23">
        <v>78</v>
      </c>
    </row>
    <row r="80" spans="1:3" x14ac:dyDescent="0.25">
      <c r="A80" s="24" t="s">
        <v>557</v>
      </c>
      <c r="B80" s="33" t="s">
        <v>543</v>
      </c>
      <c r="C80" s="23">
        <v>79</v>
      </c>
    </row>
    <row r="81" spans="1:3" x14ac:dyDescent="0.25">
      <c r="A81" s="24" t="s">
        <v>554</v>
      </c>
      <c r="B81" s="33" t="s">
        <v>543</v>
      </c>
      <c r="C81" s="23">
        <v>80</v>
      </c>
    </row>
    <row r="82" spans="1:3" x14ac:dyDescent="0.25">
      <c r="A82" s="24" t="s">
        <v>548</v>
      </c>
      <c r="B82" s="24" t="s">
        <v>549</v>
      </c>
      <c r="C82" s="23">
        <v>81</v>
      </c>
    </row>
    <row r="83" spans="1:3" x14ac:dyDescent="0.25">
      <c r="A83" s="24" t="s">
        <v>544</v>
      </c>
      <c r="B83" s="24" t="s">
        <v>545</v>
      </c>
      <c r="C83" s="23">
        <v>82</v>
      </c>
    </row>
    <row r="84" spans="1:3" x14ac:dyDescent="0.25">
      <c r="A84" s="24" t="s">
        <v>555</v>
      </c>
      <c r="B84" s="33" t="s">
        <v>545</v>
      </c>
      <c r="C84" s="23">
        <v>83</v>
      </c>
    </row>
    <row r="85" spans="1:3" x14ac:dyDescent="0.25">
      <c r="A85" s="24" t="s">
        <v>3496</v>
      </c>
      <c r="B85" s="33" t="s">
        <v>545</v>
      </c>
      <c r="C85" s="23">
        <v>84</v>
      </c>
    </row>
    <row r="86" spans="1:3" x14ac:dyDescent="0.25">
      <c r="A86" s="24" t="s">
        <v>550</v>
      </c>
      <c r="B86" s="24" t="s">
        <v>551</v>
      </c>
      <c r="C86" s="23">
        <v>85</v>
      </c>
    </row>
    <row r="87" spans="1:3" x14ac:dyDescent="0.25">
      <c r="A87" s="24" t="s">
        <v>558</v>
      </c>
      <c r="B87" s="33" t="s">
        <v>545</v>
      </c>
      <c r="C87" s="23">
        <v>86</v>
      </c>
    </row>
    <row r="88" spans="1:3" x14ac:dyDescent="0.25">
      <c r="A88" s="24" t="s">
        <v>559</v>
      </c>
      <c r="B88" s="33" t="s">
        <v>547</v>
      </c>
      <c r="C88" s="23">
        <v>87</v>
      </c>
    </row>
    <row r="89" spans="1:3" x14ac:dyDescent="0.25">
      <c r="A89" s="24" t="s">
        <v>556</v>
      </c>
      <c r="B89" s="33" t="s">
        <v>547</v>
      </c>
      <c r="C89" s="23">
        <v>88</v>
      </c>
    </row>
    <row r="90" spans="1:3" x14ac:dyDescent="0.25">
      <c r="A90" s="24" t="s">
        <v>546</v>
      </c>
      <c r="B90" s="24" t="s">
        <v>547</v>
      </c>
      <c r="C90" s="23">
        <v>89</v>
      </c>
    </row>
    <row r="91" spans="1:3" x14ac:dyDescent="0.25">
      <c r="A91" s="24" t="s">
        <v>552</v>
      </c>
      <c r="B91" s="24" t="s">
        <v>553</v>
      </c>
      <c r="C91" s="23">
        <v>90</v>
      </c>
    </row>
    <row r="92" spans="1:3" x14ac:dyDescent="0.25">
      <c r="A92" s="24" t="s">
        <v>564</v>
      </c>
      <c r="B92" s="24" t="s">
        <v>543</v>
      </c>
      <c r="C92" s="23">
        <v>91</v>
      </c>
    </row>
    <row r="93" spans="1:3" x14ac:dyDescent="0.25">
      <c r="A93" s="24" t="s">
        <v>555</v>
      </c>
      <c r="B93" s="24" t="s">
        <v>545</v>
      </c>
      <c r="C93" s="23">
        <v>92</v>
      </c>
    </row>
    <row r="94" spans="1:3" x14ac:dyDescent="0.25">
      <c r="A94" s="24" t="s">
        <v>565</v>
      </c>
      <c r="B94" s="24" t="s">
        <v>547</v>
      </c>
      <c r="C94" s="23">
        <v>93</v>
      </c>
    </row>
    <row r="95" spans="1:3" x14ac:dyDescent="0.25">
      <c r="A95" s="24" t="s">
        <v>566</v>
      </c>
      <c r="B95" s="24" t="s">
        <v>567</v>
      </c>
      <c r="C95" s="23">
        <v>94</v>
      </c>
    </row>
    <row r="96" spans="1:3" x14ac:dyDescent="0.25">
      <c r="A96" s="24" t="s">
        <v>568</v>
      </c>
      <c r="B96" s="24" t="s">
        <v>568</v>
      </c>
      <c r="C96" s="23">
        <v>95</v>
      </c>
    </row>
    <row r="97" spans="1:3" x14ac:dyDescent="0.25">
      <c r="A97" s="24" t="s">
        <v>491</v>
      </c>
      <c r="B97" s="24" t="s">
        <v>491</v>
      </c>
      <c r="C97" s="23">
        <v>96</v>
      </c>
    </row>
    <row r="98" spans="1:3" x14ac:dyDescent="0.25">
      <c r="A98" s="24" t="s">
        <v>569</v>
      </c>
      <c r="B98" s="24" t="s">
        <v>569</v>
      </c>
      <c r="C98" s="23">
        <v>97</v>
      </c>
    </row>
    <row r="99" spans="1:3" x14ac:dyDescent="0.25">
      <c r="A99" s="24" t="s">
        <v>570</v>
      </c>
      <c r="B99" s="24" t="s">
        <v>570</v>
      </c>
      <c r="C99" s="23">
        <v>98</v>
      </c>
    </row>
    <row r="100" spans="1:3" x14ac:dyDescent="0.25">
      <c r="A100" s="32" t="s">
        <v>581</v>
      </c>
      <c r="B100" s="32" t="s">
        <v>581</v>
      </c>
      <c r="C100" s="23">
        <v>99</v>
      </c>
    </row>
    <row r="101" spans="1:3" x14ac:dyDescent="0.25">
      <c r="A101" s="24" t="s">
        <v>3495</v>
      </c>
      <c r="B101" s="24" t="s">
        <v>3495</v>
      </c>
      <c r="C101" s="23">
        <v>100</v>
      </c>
    </row>
    <row r="102" spans="1:3" x14ac:dyDescent="0.25">
      <c r="A102" s="32" t="s">
        <v>3494</v>
      </c>
      <c r="B102" s="32" t="s">
        <v>3494</v>
      </c>
      <c r="C102" s="23">
        <v>101</v>
      </c>
    </row>
    <row r="103" spans="1:3" x14ac:dyDescent="0.25">
      <c r="A103" s="24" t="s">
        <v>572</v>
      </c>
      <c r="B103" s="24" t="s">
        <v>572</v>
      </c>
      <c r="C103" s="23">
        <v>102</v>
      </c>
    </row>
    <row r="104" spans="1:3" x14ac:dyDescent="0.25">
      <c r="A104" s="24" t="s">
        <v>571</v>
      </c>
      <c r="B104" s="24" t="s">
        <v>571</v>
      </c>
      <c r="C104" s="23">
        <v>103</v>
      </c>
    </row>
    <row r="105" spans="1:3" x14ac:dyDescent="0.25">
      <c r="A105" s="24" t="s">
        <v>3493</v>
      </c>
      <c r="B105" s="24" t="s">
        <v>3493</v>
      </c>
      <c r="C105" s="23">
        <v>104</v>
      </c>
    </row>
    <row r="106" spans="1:3" x14ac:dyDescent="0.25">
      <c r="A106" s="24" t="s">
        <v>3492</v>
      </c>
      <c r="B106" s="24" t="s">
        <v>3492</v>
      </c>
      <c r="C106" s="23">
        <v>105</v>
      </c>
    </row>
    <row r="107" spans="1:3" x14ac:dyDescent="0.25">
      <c r="A107" s="24" t="s">
        <v>573</v>
      </c>
      <c r="B107" s="24" t="s">
        <v>574</v>
      </c>
      <c r="C107" s="23">
        <v>106</v>
      </c>
    </row>
    <row r="108" spans="1:3" x14ac:dyDescent="0.25">
      <c r="A108" s="24" t="s">
        <v>575</v>
      </c>
      <c r="B108" s="24" t="s">
        <v>575</v>
      </c>
      <c r="C108" s="23">
        <v>107</v>
      </c>
    </row>
    <row r="109" spans="1:3" x14ac:dyDescent="0.25">
      <c r="A109" s="24" t="s">
        <v>576</v>
      </c>
      <c r="B109" s="24" t="s">
        <v>576</v>
      </c>
      <c r="C109" s="23">
        <v>108</v>
      </c>
    </row>
    <row r="110" spans="1:3" x14ac:dyDescent="0.25">
      <c r="A110" s="24" t="s">
        <v>577</v>
      </c>
      <c r="B110" s="24" t="s">
        <v>577</v>
      </c>
      <c r="C110" s="23">
        <v>109</v>
      </c>
    </row>
    <row r="111" spans="1:3" x14ac:dyDescent="0.25">
      <c r="A111" s="24" t="s">
        <v>578</v>
      </c>
      <c r="B111" s="24" t="s">
        <v>578</v>
      </c>
      <c r="C111" s="23">
        <v>110</v>
      </c>
    </row>
    <row r="112" spans="1:3" x14ac:dyDescent="0.25">
      <c r="A112" s="24" t="s">
        <v>579</v>
      </c>
      <c r="B112" s="24" t="s">
        <v>579</v>
      </c>
      <c r="C112" s="23">
        <v>111</v>
      </c>
    </row>
    <row r="113" spans="1:3" x14ac:dyDescent="0.25">
      <c r="A113" s="24" t="s">
        <v>580</v>
      </c>
      <c r="B113" s="24" t="s">
        <v>580</v>
      </c>
      <c r="C113" s="23">
        <v>112</v>
      </c>
    </row>
    <row r="114" spans="1:3" x14ac:dyDescent="0.25">
      <c r="A114" s="32" t="s">
        <v>582</v>
      </c>
      <c r="B114" s="32" t="s">
        <v>582</v>
      </c>
      <c r="C114" s="23">
        <v>113</v>
      </c>
    </row>
    <row r="115" spans="1:3" x14ac:dyDescent="0.25">
      <c r="A115" s="24" t="s">
        <v>583</v>
      </c>
      <c r="B115" s="24" t="s">
        <v>524</v>
      </c>
      <c r="C115" s="23">
        <v>114</v>
      </c>
    </row>
    <row r="116" spans="1:3" x14ac:dyDescent="0.25">
      <c r="A116" s="24" t="s">
        <v>584</v>
      </c>
      <c r="B116" s="24" t="s">
        <v>525</v>
      </c>
      <c r="C116" s="23">
        <v>115</v>
      </c>
    </row>
    <row r="117" spans="1:3" x14ac:dyDescent="0.25">
      <c r="A117" s="24" t="s">
        <v>585</v>
      </c>
      <c r="B117" s="24" t="s">
        <v>526</v>
      </c>
      <c r="C117" s="23">
        <v>116</v>
      </c>
    </row>
    <row r="118" spans="1:3" x14ac:dyDescent="0.25">
      <c r="A118" s="24" t="s">
        <v>586</v>
      </c>
      <c r="B118" s="24" t="s">
        <v>527</v>
      </c>
      <c r="C118" s="23">
        <v>117</v>
      </c>
    </row>
    <row r="119" spans="1:3" x14ac:dyDescent="0.25">
      <c r="A119" s="24" t="s">
        <v>587</v>
      </c>
      <c r="B119" s="24" t="s">
        <v>528</v>
      </c>
      <c r="C119" s="23">
        <v>118</v>
      </c>
    </row>
    <row r="120" spans="1:3" x14ac:dyDescent="0.25">
      <c r="A120" s="24" t="s">
        <v>588</v>
      </c>
      <c r="B120" s="24" t="s">
        <v>588</v>
      </c>
      <c r="C120" s="23">
        <v>119</v>
      </c>
    </row>
    <row r="121" spans="1:3" x14ac:dyDescent="0.25">
      <c r="A121" s="24" t="s">
        <v>589</v>
      </c>
      <c r="B121" s="24" t="s">
        <v>589</v>
      </c>
      <c r="C121" s="23">
        <v>120</v>
      </c>
    </row>
    <row r="122" spans="1:3" x14ac:dyDescent="0.25">
      <c r="A122" s="24" t="s">
        <v>590</v>
      </c>
      <c r="B122" s="24" t="s">
        <v>590</v>
      </c>
      <c r="C122" s="23">
        <v>121</v>
      </c>
    </row>
    <row r="123" spans="1:3" x14ac:dyDescent="0.25">
      <c r="A123" s="24" t="s">
        <v>591</v>
      </c>
      <c r="B123" s="24" t="s">
        <v>591</v>
      </c>
      <c r="C123" s="23">
        <v>122</v>
      </c>
    </row>
    <row r="124" spans="1:3" x14ac:dyDescent="0.25">
      <c r="A124" s="24" t="s">
        <v>592</v>
      </c>
      <c r="B124" s="24" t="s">
        <v>592</v>
      </c>
      <c r="C124" s="23">
        <v>123</v>
      </c>
    </row>
    <row r="125" spans="1:3" x14ac:dyDescent="0.25">
      <c r="A125" s="31" t="s">
        <v>593</v>
      </c>
      <c r="B125" s="31" t="s">
        <v>593</v>
      </c>
      <c r="C125" s="23">
        <v>124</v>
      </c>
    </row>
    <row r="126" spans="1:3" x14ac:dyDescent="0.25">
      <c r="A126" s="31" t="s">
        <v>594</v>
      </c>
      <c r="B126" s="31" t="s">
        <v>594</v>
      </c>
      <c r="C126" s="23">
        <v>125</v>
      </c>
    </row>
    <row r="127" spans="1:3" x14ac:dyDescent="0.25">
      <c r="A127" s="31" t="s">
        <v>595</v>
      </c>
      <c r="B127" s="31" t="s">
        <v>595</v>
      </c>
      <c r="C127" s="23">
        <v>126</v>
      </c>
    </row>
    <row r="128" spans="1:3" x14ac:dyDescent="0.25">
      <c r="A128" s="31" t="s">
        <v>596</v>
      </c>
      <c r="B128" s="31" t="s">
        <v>596</v>
      </c>
      <c r="C128" s="23">
        <v>127</v>
      </c>
    </row>
    <row r="129" spans="1:3" x14ac:dyDescent="0.25">
      <c r="A129" s="31" t="s">
        <v>597</v>
      </c>
      <c r="B129" s="31" t="s">
        <v>597</v>
      </c>
      <c r="C129" s="23">
        <v>128</v>
      </c>
    </row>
    <row r="130" spans="1:3" x14ac:dyDescent="0.25">
      <c r="A130" s="31" t="s">
        <v>598</v>
      </c>
      <c r="B130" s="31" t="s">
        <v>598</v>
      </c>
      <c r="C130" s="23">
        <v>129</v>
      </c>
    </row>
    <row r="131" spans="1:3" x14ac:dyDescent="0.25">
      <c r="A131" s="31" t="s">
        <v>599</v>
      </c>
      <c r="B131" s="31" t="s">
        <v>599</v>
      </c>
      <c r="C131" s="23">
        <v>130</v>
      </c>
    </row>
    <row r="132" spans="1:3" x14ac:dyDescent="0.25">
      <c r="A132" s="31" t="s">
        <v>600</v>
      </c>
      <c r="B132" s="31" t="s">
        <v>600</v>
      </c>
      <c r="C132" s="23">
        <v>131</v>
      </c>
    </row>
    <row r="133" spans="1:3" x14ac:dyDescent="0.25">
      <c r="A133" s="31" t="s">
        <v>601</v>
      </c>
      <c r="B133" s="31" t="s">
        <v>601</v>
      </c>
      <c r="C133" s="23">
        <v>132</v>
      </c>
    </row>
    <row r="134" spans="1:3" x14ac:dyDescent="0.25">
      <c r="A134" s="31" t="s">
        <v>602</v>
      </c>
      <c r="B134" s="31" t="s">
        <v>602</v>
      </c>
      <c r="C134" s="23">
        <v>133</v>
      </c>
    </row>
    <row r="135" spans="1:3" x14ac:dyDescent="0.25">
      <c r="A135" s="23" t="s">
        <v>3226</v>
      </c>
      <c r="B135" s="23" t="s">
        <v>3226</v>
      </c>
      <c r="C135" s="23">
        <v>134</v>
      </c>
    </row>
    <row r="136" spans="1:3" x14ac:dyDescent="0.25">
      <c r="A136" s="31" t="s">
        <v>603</v>
      </c>
      <c r="B136" s="31" t="s">
        <v>603</v>
      </c>
      <c r="C136" s="23">
        <v>135</v>
      </c>
    </row>
    <row r="137" spans="1:3" x14ac:dyDescent="0.25">
      <c r="A137" s="23" t="s">
        <v>3227</v>
      </c>
      <c r="B137" s="23" t="s">
        <v>3227</v>
      </c>
      <c r="C137" s="23">
        <v>136</v>
      </c>
    </row>
    <row r="138" spans="1:3" x14ac:dyDescent="0.25">
      <c r="A138" s="23" t="s">
        <v>3228</v>
      </c>
      <c r="B138" s="23" t="s">
        <v>3228</v>
      </c>
      <c r="C138" s="23">
        <v>137</v>
      </c>
    </row>
    <row r="139" spans="1:3" x14ac:dyDescent="0.25">
      <c r="A139" s="23" t="s">
        <v>3229</v>
      </c>
      <c r="B139" s="23" t="s">
        <v>3229</v>
      </c>
      <c r="C139" s="23">
        <v>138</v>
      </c>
    </row>
    <row r="140" spans="1:3" x14ac:dyDescent="0.25">
      <c r="A140" s="31" t="s">
        <v>604</v>
      </c>
      <c r="B140" s="31" t="s">
        <v>604</v>
      </c>
      <c r="C140" s="23">
        <v>139</v>
      </c>
    </row>
    <row r="141" spans="1:3" x14ac:dyDescent="0.25">
      <c r="A141" s="31" t="s">
        <v>605</v>
      </c>
      <c r="B141" s="31" t="s">
        <v>605</v>
      </c>
      <c r="C141" s="23">
        <v>140</v>
      </c>
    </row>
    <row r="142" spans="1:3" x14ac:dyDescent="0.25">
      <c r="A142" s="23" t="s">
        <v>3230</v>
      </c>
      <c r="B142" s="23" t="s">
        <v>3230</v>
      </c>
      <c r="C142" s="23">
        <v>141</v>
      </c>
    </row>
    <row r="143" spans="1:3" x14ac:dyDescent="0.25">
      <c r="A143" s="23" t="s">
        <v>3231</v>
      </c>
      <c r="B143" s="23" t="s">
        <v>3231</v>
      </c>
      <c r="C143" s="23">
        <v>142</v>
      </c>
    </row>
    <row r="144" spans="1:3" x14ac:dyDescent="0.25">
      <c r="A144" s="23" t="s">
        <v>3232</v>
      </c>
      <c r="B144" s="23" t="s">
        <v>3232</v>
      </c>
      <c r="C144" s="23">
        <v>143</v>
      </c>
    </row>
    <row r="145" spans="1:3" x14ac:dyDescent="0.25">
      <c r="A145" s="23" t="s">
        <v>3233</v>
      </c>
      <c r="B145" s="23" t="s">
        <v>3233</v>
      </c>
      <c r="C145" s="23">
        <v>144</v>
      </c>
    </row>
    <row r="146" spans="1:3" x14ac:dyDescent="0.25">
      <c r="A146" s="23" t="s">
        <v>3234</v>
      </c>
      <c r="B146" s="23" t="s">
        <v>3234</v>
      </c>
      <c r="C146" s="23">
        <v>145</v>
      </c>
    </row>
    <row r="147" spans="1:3" x14ac:dyDescent="0.25">
      <c r="A147" s="23" t="s">
        <v>3235</v>
      </c>
      <c r="B147" s="23" t="s">
        <v>3235</v>
      </c>
      <c r="C147" s="23">
        <v>146</v>
      </c>
    </row>
    <row r="148" spans="1:3" x14ac:dyDescent="0.25">
      <c r="A148" s="23" t="s">
        <v>3236</v>
      </c>
      <c r="B148" s="23" t="s">
        <v>3236</v>
      </c>
      <c r="C148" s="23">
        <v>147</v>
      </c>
    </row>
    <row r="149" spans="1:3" x14ac:dyDescent="0.25">
      <c r="A149" s="23" t="s">
        <v>3237</v>
      </c>
      <c r="B149" s="23" t="s">
        <v>3237</v>
      </c>
      <c r="C149" s="23">
        <v>148</v>
      </c>
    </row>
    <row r="150" spans="1:3" x14ac:dyDescent="0.25">
      <c r="A150" s="23" t="s">
        <v>3238</v>
      </c>
      <c r="B150" s="23" t="s">
        <v>3238</v>
      </c>
      <c r="C150" s="23">
        <v>149</v>
      </c>
    </row>
    <row r="151" spans="1:3" x14ac:dyDescent="0.25">
      <c r="A151" s="23" t="s">
        <v>3240</v>
      </c>
      <c r="B151" s="23" t="s">
        <v>3240</v>
      </c>
      <c r="C151" s="23">
        <v>150</v>
      </c>
    </row>
    <row r="152" spans="1:3" x14ac:dyDescent="0.25">
      <c r="A152" s="23" t="s">
        <v>596</v>
      </c>
      <c r="B152" s="23" t="s">
        <v>596</v>
      </c>
      <c r="C152" s="23">
        <v>151</v>
      </c>
    </row>
    <row r="153" spans="1:3" x14ac:dyDescent="0.25">
      <c r="A153" s="23" t="s">
        <v>3239</v>
      </c>
      <c r="B153" s="23" t="s">
        <v>3239</v>
      </c>
      <c r="C153" s="23">
        <v>152</v>
      </c>
    </row>
    <row r="154" spans="1:3" x14ac:dyDescent="0.25">
      <c r="A154" s="24" t="s">
        <v>782</v>
      </c>
      <c r="B154" s="24" t="s">
        <v>783</v>
      </c>
      <c r="C154" s="23">
        <v>153</v>
      </c>
    </row>
    <row r="155" spans="1:3" x14ac:dyDescent="0.25">
      <c r="A155" s="24" t="s">
        <v>787</v>
      </c>
      <c r="B155" s="24" t="s">
        <v>788</v>
      </c>
      <c r="C155" s="23">
        <v>154</v>
      </c>
    </row>
    <row r="156" spans="1:3" x14ac:dyDescent="0.25">
      <c r="A156" s="24" t="s">
        <v>811</v>
      </c>
      <c r="B156" s="24" t="s">
        <v>811</v>
      </c>
      <c r="C156" s="23">
        <v>155</v>
      </c>
    </row>
    <row r="157" spans="1:3" x14ac:dyDescent="0.25">
      <c r="A157" s="24" t="s">
        <v>826</v>
      </c>
      <c r="B157" s="24" t="s">
        <v>826</v>
      </c>
      <c r="C157" s="23">
        <v>156</v>
      </c>
    </row>
    <row r="158" spans="1:3" x14ac:dyDescent="0.25">
      <c r="A158" s="24" t="s">
        <v>827</v>
      </c>
      <c r="B158" s="24" t="s">
        <v>827</v>
      </c>
      <c r="C158" s="23">
        <v>157</v>
      </c>
    </row>
    <row r="159" spans="1:3" x14ac:dyDescent="0.25">
      <c r="A159" s="24" t="s">
        <v>798</v>
      </c>
      <c r="B159" s="24" t="s">
        <v>798</v>
      </c>
      <c r="C159" s="23">
        <v>158</v>
      </c>
    </row>
    <row r="160" spans="1:3" x14ac:dyDescent="0.25">
      <c r="A160" s="24" t="s">
        <v>754</v>
      </c>
      <c r="B160" s="24" t="s">
        <v>754</v>
      </c>
      <c r="C160" s="23">
        <v>159</v>
      </c>
    </row>
    <row r="161" spans="1:3" x14ac:dyDescent="0.25">
      <c r="A161" s="24" t="s">
        <v>746</v>
      </c>
      <c r="B161" s="24" t="s">
        <v>746</v>
      </c>
      <c r="C161" s="23">
        <v>160</v>
      </c>
    </row>
    <row r="162" spans="1:3" x14ac:dyDescent="0.25">
      <c r="A162" s="24" t="s">
        <v>733</v>
      </c>
      <c r="B162" s="24" t="s">
        <v>733</v>
      </c>
      <c r="C162" s="23">
        <v>161</v>
      </c>
    </row>
    <row r="163" spans="1:3" x14ac:dyDescent="0.25">
      <c r="A163" s="24" t="s">
        <v>742</v>
      </c>
      <c r="B163" s="24" t="s">
        <v>742</v>
      </c>
      <c r="C163" s="23">
        <v>162</v>
      </c>
    </row>
    <row r="164" spans="1:3" x14ac:dyDescent="0.25">
      <c r="A164" s="24" t="s">
        <v>743</v>
      </c>
      <c r="B164" s="24" t="s">
        <v>743</v>
      </c>
      <c r="C164" s="23">
        <v>163</v>
      </c>
    </row>
    <row r="165" spans="1:3" x14ac:dyDescent="0.25">
      <c r="A165" s="24" t="s">
        <v>714</v>
      </c>
      <c r="B165" s="24" t="s">
        <v>714</v>
      </c>
      <c r="C165" s="23">
        <v>164</v>
      </c>
    </row>
    <row r="166" spans="1:3" x14ac:dyDescent="0.25">
      <c r="A166" s="24" t="s">
        <v>715</v>
      </c>
      <c r="B166" s="24" t="s">
        <v>715</v>
      </c>
      <c r="C166" s="23">
        <v>165</v>
      </c>
    </row>
    <row r="167" spans="1:3" x14ac:dyDescent="0.25">
      <c r="A167" s="24" t="s">
        <v>694</v>
      </c>
      <c r="B167" s="24" t="s">
        <v>694</v>
      </c>
      <c r="C167" s="23">
        <v>166</v>
      </c>
    </row>
    <row r="168" spans="1:3" x14ac:dyDescent="0.25">
      <c r="A168" s="24" t="s">
        <v>690</v>
      </c>
      <c r="B168" s="24" t="s">
        <v>690</v>
      </c>
      <c r="C168" s="23">
        <v>167</v>
      </c>
    </row>
    <row r="169" spans="1:3" x14ac:dyDescent="0.25">
      <c r="A169" s="24" t="s">
        <v>670</v>
      </c>
      <c r="B169" s="24" t="s">
        <v>670</v>
      </c>
      <c r="C169" s="23">
        <v>168</v>
      </c>
    </row>
    <row r="170" spans="1:3" x14ac:dyDescent="0.25">
      <c r="A170" s="24" t="s">
        <v>658</v>
      </c>
      <c r="B170" s="24" t="s">
        <v>658</v>
      </c>
      <c r="C170" s="23">
        <v>169</v>
      </c>
    </row>
    <row r="171" spans="1:3" x14ac:dyDescent="0.25">
      <c r="A171" s="24" t="s">
        <v>630</v>
      </c>
      <c r="B171" s="24" t="s">
        <v>630</v>
      </c>
      <c r="C171" s="23">
        <v>170</v>
      </c>
    </row>
    <row r="172" spans="1:3" x14ac:dyDescent="0.25">
      <c r="A172" s="24" t="s">
        <v>632</v>
      </c>
      <c r="B172" s="24" t="s">
        <v>632</v>
      </c>
      <c r="C172" s="23">
        <v>171</v>
      </c>
    </row>
    <row r="173" spans="1:3" x14ac:dyDescent="0.25">
      <c r="A173" s="23">
        <v>-3</v>
      </c>
      <c r="B173" s="23">
        <v>-3</v>
      </c>
      <c r="C173" s="23">
        <v>172</v>
      </c>
    </row>
    <row r="174" spans="1:3" x14ac:dyDescent="0.25">
      <c r="A174" s="23">
        <v>1</v>
      </c>
      <c r="B174" s="30">
        <v>1</v>
      </c>
      <c r="C174" s="23">
        <v>173</v>
      </c>
    </row>
    <row r="175" spans="1:3" x14ac:dyDescent="0.25">
      <c r="A175" s="23">
        <v>2</v>
      </c>
      <c r="B175" s="23">
        <v>2</v>
      </c>
      <c r="C175" s="23">
        <v>174</v>
      </c>
    </row>
    <row r="176" spans="1:3" x14ac:dyDescent="0.25">
      <c r="A176" s="23">
        <v>3</v>
      </c>
      <c r="B176" s="23">
        <v>3</v>
      </c>
      <c r="C176" s="23">
        <v>175</v>
      </c>
    </row>
    <row r="177" spans="1:3" x14ac:dyDescent="0.25">
      <c r="A177" s="23">
        <v>4</v>
      </c>
      <c r="B177" s="23">
        <v>4</v>
      </c>
      <c r="C177" s="23">
        <v>176</v>
      </c>
    </row>
    <row r="178" spans="1:3" x14ac:dyDescent="0.25">
      <c r="A178" s="23">
        <v>5</v>
      </c>
      <c r="B178" s="23">
        <v>5</v>
      </c>
      <c r="C178" s="23">
        <v>177</v>
      </c>
    </row>
    <row r="179" spans="1:3" x14ac:dyDescent="0.25">
      <c r="A179" s="23">
        <v>6</v>
      </c>
      <c r="B179" s="23">
        <v>6</v>
      </c>
      <c r="C179" s="23">
        <v>178</v>
      </c>
    </row>
    <row r="180" spans="1:3" x14ac:dyDescent="0.25">
      <c r="A180" s="23">
        <v>7</v>
      </c>
      <c r="B180" s="23">
        <v>7</v>
      </c>
      <c r="C180" s="23">
        <v>179</v>
      </c>
    </row>
    <row r="181" spans="1:3" x14ac:dyDescent="0.25">
      <c r="A181" s="23">
        <v>8</v>
      </c>
      <c r="B181" s="23">
        <v>8</v>
      </c>
      <c r="C181" s="23">
        <v>180</v>
      </c>
    </row>
    <row r="182" spans="1:3" x14ac:dyDescent="0.25">
      <c r="A182" s="23">
        <v>9</v>
      </c>
      <c r="B182" s="23">
        <v>9</v>
      </c>
      <c r="C182" s="23">
        <v>181</v>
      </c>
    </row>
    <row r="183" spans="1:3" x14ac:dyDescent="0.25">
      <c r="A183" s="23">
        <v>10</v>
      </c>
      <c r="B183" s="23">
        <v>10</v>
      </c>
      <c r="C183" s="23">
        <v>182</v>
      </c>
    </row>
    <row r="184" spans="1:3" x14ac:dyDescent="0.25">
      <c r="A184" s="23">
        <v>11</v>
      </c>
      <c r="B184" s="23">
        <v>11</v>
      </c>
      <c r="C184" s="23">
        <v>183</v>
      </c>
    </row>
    <row r="185" spans="1:3" x14ac:dyDescent="0.25">
      <c r="A185" s="23">
        <v>12</v>
      </c>
      <c r="B185" s="23">
        <v>12</v>
      </c>
      <c r="C185" s="23">
        <v>184</v>
      </c>
    </row>
    <row r="186" spans="1:3" x14ac:dyDescent="0.25">
      <c r="A186" s="23">
        <v>13</v>
      </c>
      <c r="B186" s="23">
        <v>13</v>
      </c>
      <c r="C186" s="23">
        <v>185</v>
      </c>
    </row>
    <row r="187" spans="1:3" x14ac:dyDescent="0.25">
      <c r="A187" s="23">
        <v>14</v>
      </c>
      <c r="B187" s="23">
        <v>14</v>
      </c>
      <c r="C187" s="23">
        <v>186</v>
      </c>
    </row>
    <row r="188" spans="1:3" x14ac:dyDescent="0.25">
      <c r="A188" s="23">
        <v>15</v>
      </c>
      <c r="B188" s="23">
        <v>15</v>
      </c>
      <c r="C188" s="23">
        <v>187</v>
      </c>
    </row>
    <row r="189" spans="1:3" x14ac:dyDescent="0.25">
      <c r="A189" s="23">
        <v>16</v>
      </c>
      <c r="B189" s="23">
        <v>16</v>
      </c>
      <c r="C189" s="23">
        <v>188</v>
      </c>
    </row>
    <row r="190" spans="1:3" x14ac:dyDescent="0.25">
      <c r="A190" s="26">
        <v>28</v>
      </c>
      <c r="B190" s="26">
        <v>28</v>
      </c>
      <c r="C190" s="23">
        <v>189</v>
      </c>
    </row>
    <row r="191" spans="1:3" x14ac:dyDescent="0.25">
      <c r="A191" s="23">
        <v>29</v>
      </c>
      <c r="B191" s="23">
        <v>29</v>
      </c>
      <c r="C191" s="23">
        <v>190</v>
      </c>
    </row>
    <row r="192" spans="1:3" x14ac:dyDescent="0.25">
      <c r="A192" s="23">
        <v>30</v>
      </c>
      <c r="B192" s="23">
        <v>30</v>
      </c>
      <c r="C192" s="23">
        <v>191</v>
      </c>
    </row>
    <row r="193" spans="1:3" x14ac:dyDescent="0.25">
      <c r="A193" s="23">
        <v>31</v>
      </c>
      <c r="B193" s="23">
        <v>31</v>
      </c>
      <c r="C193" s="23">
        <v>192</v>
      </c>
    </row>
    <row r="194" spans="1:3" x14ac:dyDescent="0.25">
      <c r="A194" s="23">
        <v>32</v>
      </c>
      <c r="B194" s="23">
        <v>32</v>
      </c>
      <c r="C194" s="23">
        <v>193</v>
      </c>
    </row>
    <row r="195" spans="1:3" x14ac:dyDescent="0.25">
      <c r="A195" s="23">
        <v>33</v>
      </c>
      <c r="B195" s="23">
        <v>33</v>
      </c>
      <c r="C195" s="23">
        <v>194</v>
      </c>
    </row>
    <row r="196" spans="1:3" x14ac:dyDescent="0.25">
      <c r="A196" s="23">
        <v>34</v>
      </c>
      <c r="B196" s="23">
        <v>34</v>
      </c>
      <c r="C196" s="23">
        <v>195</v>
      </c>
    </row>
    <row r="197" spans="1:3" x14ac:dyDescent="0.25">
      <c r="A197" s="23">
        <v>35</v>
      </c>
      <c r="B197" s="23">
        <v>35</v>
      </c>
      <c r="C197" s="23">
        <v>196</v>
      </c>
    </row>
    <row r="198" spans="1:3" x14ac:dyDescent="0.25">
      <c r="A198" s="23">
        <v>36</v>
      </c>
      <c r="B198" s="23">
        <v>36</v>
      </c>
      <c r="C198" s="23">
        <v>197</v>
      </c>
    </row>
    <row r="199" spans="1:3" x14ac:dyDescent="0.25">
      <c r="A199" s="23">
        <v>37</v>
      </c>
      <c r="B199" s="23">
        <v>37</v>
      </c>
      <c r="C199" s="23">
        <v>198</v>
      </c>
    </row>
    <row r="200" spans="1:3" x14ac:dyDescent="0.25">
      <c r="A200" s="23">
        <v>38</v>
      </c>
      <c r="B200" s="23">
        <v>38</v>
      </c>
      <c r="C200" s="23">
        <v>199</v>
      </c>
    </row>
    <row r="201" spans="1:3" x14ac:dyDescent="0.25">
      <c r="A201" s="23">
        <v>39</v>
      </c>
      <c r="B201" s="23">
        <v>39</v>
      </c>
      <c r="C201" s="23">
        <v>200</v>
      </c>
    </row>
    <row r="202" spans="1:3" x14ac:dyDescent="0.25">
      <c r="A202" s="23">
        <v>40</v>
      </c>
      <c r="B202" s="23">
        <v>40</v>
      </c>
      <c r="C202" s="23">
        <v>201</v>
      </c>
    </row>
    <row r="203" spans="1:3" x14ac:dyDescent="0.25">
      <c r="A203" s="23">
        <v>41</v>
      </c>
      <c r="B203" s="23">
        <v>41</v>
      </c>
      <c r="C203" s="23">
        <v>202</v>
      </c>
    </row>
    <row r="204" spans="1:3" x14ac:dyDescent="0.25">
      <c r="A204" s="23">
        <v>42</v>
      </c>
      <c r="B204" s="23">
        <v>42</v>
      </c>
      <c r="C204" s="23">
        <v>203</v>
      </c>
    </row>
    <row r="205" spans="1:3" x14ac:dyDescent="0.25">
      <c r="A205" s="23">
        <v>43</v>
      </c>
      <c r="B205" s="23">
        <v>43</v>
      </c>
      <c r="C205" s="23">
        <v>204</v>
      </c>
    </row>
    <row r="206" spans="1:3" x14ac:dyDescent="0.25">
      <c r="A206" s="23">
        <v>44</v>
      </c>
      <c r="B206" s="23">
        <v>44</v>
      </c>
      <c r="C206" s="23">
        <v>205</v>
      </c>
    </row>
    <row r="207" spans="1:3" x14ac:dyDescent="0.25">
      <c r="A207" s="23">
        <v>45</v>
      </c>
      <c r="B207" s="23">
        <v>45</v>
      </c>
      <c r="C207" s="23">
        <v>206</v>
      </c>
    </row>
    <row r="208" spans="1:3" x14ac:dyDescent="0.25">
      <c r="A208" s="23">
        <v>46</v>
      </c>
      <c r="B208" s="23">
        <v>46</v>
      </c>
      <c r="C208" s="23">
        <v>207</v>
      </c>
    </row>
    <row r="209" spans="1:3" x14ac:dyDescent="0.25">
      <c r="A209" s="23">
        <v>47</v>
      </c>
      <c r="B209" s="23">
        <v>47</v>
      </c>
      <c r="C209" s="23">
        <v>208</v>
      </c>
    </row>
    <row r="210" spans="1:3" x14ac:dyDescent="0.25">
      <c r="A210" s="23">
        <v>48</v>
      </c>
      <c r="B210" s="23">
        <v>48</v>
      </c>
      <c r="C210" s="23">
        <v>209</v>
      </c>
    </row>
    <row r="211" spans="1:3" x14ac:dyDescent="0.25">
      <c r="A211" s="23">
        <v>49</v>
      </c>
      <c r="B211" s="23">
        <v>49</v>
      </c>
      <c r="C211" s="23">
        <v>210</v>
      </c>
    </row>
    <row r="212" spans="1:3" x14ac:dyDescent="0.25">
      <c r="A212" s="23">
        <v>50</v>
      </c>
      <c r="B212" s="23">
        <v>50</v>
      </c>
      <c r="C212" s="23">
        <v>211</v>
      </c>
    </row>
    <row r="213" spans="1:3" x14ac:dyDescent="0.25">
      <c r="A213" s="23">
        <v>52</v>
      </c>
      <c r="B213" s="23">
        <v>52</v>
      </c>
      <c r="C213" s="23">
        <v>212</v>
      </c>
    </row>
    <row r="214" spans="1:3" x14ac:dyDescent="0.25">
      <c r="A214" s="23">
        <v>53</v>
      </c>
      <c r="B214" s="23">
        <v>53</v>
      </c>
      <c r="C214" s="23">
        <v>213</v>
      </c>
    </row>
    <row r="215" spans="1:3" x14ac:dyDescent="0.25">
      <c r="A215" s="23">
        <v>54</v>
      </c>
      <c r="B215" s="23">
        <v>54</v>
      </c>
      <c r="C215" s="23">
        <v>214</v>
      </c>
    </row>
    <row r="216" spans="1:3" x14ac:dyDescent="0.25">
      <c r="A216" s="23">
        <v>55</v>
      </c>
      <c r="B216" s="23">
        <v>55</v>
      </c>
      <c r="C216" s="23">
        <v>215</v>
      </c>
    </row>
    <row r="217" spans="1:3" x14ac:dyDescent="0.25">
      <c r="A217" s="23">
        <v>56</v>
      </c>
      <c r="B217" s="23">
        <v>56</v>
      </c>
      <c r="C217" s="23">
        <v>216</v>
      </c>
    </row>
    <row r="218" spans="1:3" x14ac:dyDescent="0.25">
      <c r="A218" s="23">
        <v>57</v>
      </c>
      <c r="B218" s="23">
        <v>57</v>
      </c>
      <c r="C218" s="23">
        <v>217</v>
      </c>
    </row>
    <row r="219" spans="1:3" x14ac:dyDescent="0.25">
      <c r="A219" s="23">
        <v>58</v>
      </c>
      <c r="B219" s="23">
        <v>58</v>
      </c>
      <c r="C219" s="23">
        <v>218</v>
      </c>
    </row>
    <row r="220" spans="1:3" x14ac:dyDescent="0.25">
      <c r="A220" s="23">
        <v>59</v>
      </c>
      <c r="B220" s="23">
        <v>59</v>
      </c>
      <c r="C220" s="23">
        <v>219</v>
      </c>
    </row>
    <row r="221" spans="1:3" x14ac:dyDescent="0.25">
      <c r="A221" s="23">
        <v>60</v>
      </c>
      <c r="B221" s="23">
        <v>60</v>
      </c>
      <c r="C221" s="23">
        <v>220</v>
      </c>
    </row>
    <row r="222" spans="1:3" x14ac:dyDescent="0.25">
      <c r="A222" s="23">
        <v>61</v>
      </c>
      <c r="B222" s="23">
        <v>61</v>
      </c>
      <c r="C222" s="23">
        <v>221</v>
      </c>
    </row>
    <row r="223" spans="1:3" x14ac:dyDescent="0.25">
      <c r="A223" s="23">
        <v>104</v>
      </c>
      <c r="B223" s="23">
        <v>104</v>
      </c>
      <c r="C223" s="23">
        <v>222</v>
      </c>
    </row>
    <row r="224" spans="1:3" x14ac:dyDescent="0.25">
      <c r="A224" s="23">
        <v>110</v>
      </c>
      <c r="B224" s="23">
        <v>110</v>
      </c>
      <c r="C224" s="23">
        <v>223</v>
      </c>
    </row>
    <row r="225" spans="1:3" x14ac:dyDescent="0.25">
      <c r="A225" s="23">
        <v>116</v>
      </c>
      <c r="B225" s="23">
        <v>116</v>
      </c>
      <c r="C225" s="23">
        <v>224</v>
      </c>
    </row>
    <row r="226" spans="1:3" x14ac:dyDescent="0.25">
      <c r="A226" s="23">
        <v>122</v>
      </c>
      <c r="B226" s="23">
        <v>122</v>
      </c>
      <c r="C226" s="23">
        <v>225</v>
      </c>
    </row>
    <row r="227" spans="1:3" x14ac:dyDescent="0.25">
      <c r="A227" s="23">
        <v>128</v>
      </c>
      <c r="B227" s="23">
        <v>128</v>
      </c>
      <c r="C227" s="23">
        <v>226</v>
      </c>
    </row>
    <row r="228" spans="1:3" x14ac:dyDescent="0.25">
      <c r="A228" s="23">
        <v>134</v>
      </c>
      <c r="B228" s="23">
        <v>134</v>
      </c>
      <c r="C228" s="23">
        <v>227</v>
      </c>
    </row>
    <row r="229" spans="1:3" x14ac:dyDescent="0.25">
      <c r="A229" s="23">
        <v>135</v>
      </c>
      <c r="B229" s="23">
        <v>135</v>
      </c>
      <c r="C229" s="23">
        <v>228</v>
      </c>
    </row>
    <row r="230" spans="1:3" x14ac:dyDescent="0.25">
      <c r="A230" s="23">
        <v>140</v>
      </c>
      <c r="B230" s="23">
        <v>140</v>
      </c>
      <c r="C230" s="23">
        <v>229</v>
      </c>
    </row>
    <row r="231" spans="1:3" x14ac:dyDescent="0.25">
      <c r="A231" s="23">
        <v>145</v>
      </c>
      <c r="B231" s="23">
        <v>145</v>
      </c>
      <c r="C231" s="23">
        <v>230</v>
      </c>
    </row>
    <row r="232" spans="1:3" x14ac:dyDescent="0.25">
      <c r="A232" s="23">
        <v>152</v>
      </c>
      <c r="B232" s="23">
        <v>152</v>
      </c>
      <c r="C232" s="23">
        <v>231</v>
      </c>
    </row>
    <row r="233" spans="1:3" x14ac:dyDescent="0.25">
      <c r="A233" s="23">
        <v>164</v>
      </c>
      <c r="B233" s="23">
        <v>164</v>
      </c>
      <c r="C233" s="23">
        <v>232</v>
      </c>
    </row>
    <row r="234" spans="1:3" x14ac:dyDescent="0.25">
      <c r="A234" s="23">
        <v>176</v>
      </c>
      <c r="B234" s="23">
        <v>176</v>
      </c>
      <c r="C234" s="23">
        <v>233</v>
      </c>
    </row>
    <row r="235" spans="1:3" x14ac:dyDescent="0.25">
      <c r="A235" s="23" t="s">
        <v>3241</v>
      </c>
      <c r="B235" s="23" t="s">
        <v>3241</v>
      </c>
      <c r="C235" s="23">
        <v>234</v>
      </c>
    </row>
    <row r="236" spans="1:3" x14ac:dyDescent="0.25">
      <c r="A236" s="23" t="s">
        <v>3242</v>
      </c>
      <c r="B236" s="23" t="s">
        <v>3242</v>
      </c>
      <c r="C236" s="23">
        <v>235</v>
      </c>
    </row>
    <row r="237" spans="1:3" x14ac:dyDescent="0.25">
      <c r="A237" s="23" t="s">
        <v>3243</v>
      </c>
      <c r="B237" s="23" t="s">
        <v>3243</v>
      </c>
      <c r="C237" s="23">
        <v>236</v>
      </c>
    </row>
    <row r="238" spans="1:3" x14ac:dyDescent="0.25">
      <c r="A238" s="24" t="s">
        <v>710</v>
      </c>
      <c r="B238" s="24" t="s">
        <v>710</v>
      </c>
      <c r="C238" s="23">
        <v>237</v>
      </c>
    </row>
    <row r="239" spans="1:3" x14ac:dyDescent="0.25">
      <c r="A239" s="24" t="s">
        <v>734</v>
      </c>
      <c r="B239" s="24" t="s">
        <v>734</v>
      </c>
      <c r="C239" s="23">
        <v>238</v>
      </c>
    </row>
    <row r="240" spans="1:3" x14ac:dyDescent="0.25">
      <c r="A240" s="24" t="s">
        <v>803</v>
      </c>
      <c r="B240" s="24" t="s">
        <v>804</v>
      </c>
      <c r="C240" s="23">
        <v>239</v>
      </c>
    </row>
    <row r="241" spans="1:3" x14ac:dyDescent="0.25">
      <c r="A241" s="24" t="s">
        <v>807</v>
      </c>
      <c r="B241" s="24" t="s">
        <v>808</v>
      </c>
      <c r="C241" s="23">
        <v>240</v>
      </c>
    </row>
    <row r="242" spans="1:3" x14ac:dyDescent="0.25">
      <c r="A242" s="24" t="s">
        <v>691</v>
      </c>
      <c r="B242" s="24" t="s">
        <v>691</v>
      </c>
      <c r="C242" s="23">
        <v>241</v>
      </c>
    </row>
    <row r="243" spans="1:3" x14ac:dyDescent="0.25">
      <c r="A243" s="24" t="s">
        <v>702</v>
      </c>
      <c r="B243" s="24" t="s">
        <v>702</v>
      </c>
      <c r="C243" s="23">
        <v>242</v>
      </c>
    </row>
    <row r="244" spans="1:3" x14ac:dyDescent="0.25">
      <c r="A244" s="24" t="s">
        <v>610</v>
      </c>
      <c r="B244" s="24" t="s">
        <v>611</v>
      </c>
      <c r="C244" s="23">
        <v>243</v>
      </c>
    </row>
    <row r="245" spans="1:3" x14ac:dyDescent="0.25">
      <c r="A245" s="24" t="s">
        <v>612</v>
      </c>
      <c r="B245" s="24" t="s">
        <v>613</v>
      </c>
      <c r="C245" s="23">
        <v>244</v>
      </c>
    </row>
    <row r="246" spans="1:3" x14ac:dyDescent="0.25">
      <c r="A246" s="24" t="s">
        <v>745</v>
      </c>
      <c r="B246" s="24" t="s">
        <v>820</v>
      </c>
      <c r="C246" s="23">
        <v>245</v>
      </c>
    </row>
    <row r="247" spans="1:3" x14ac:dyDescent="0.25">
      <c r="A247" s="24" t="s">
        <v>820</v>
      </c>
      <c r="B247" s="24" t="s">
        <v>820</v>
      </c>
      <c r="C247" s="23">
        <v>246</v>
      </c>
    </row>
    <row r="248" spans="1:3" x14ac:dyDescent="0.25">
      <c r="A248" s="24" t="s">
        <v>822</v>
      </c>
      <c r="B248" s="24" t="s">
        <v>822</v>
      </c>
      <c r="C248" s="23">
        <v>247</v>
      </c>
    </row>
    <row r="249" spans="1:3" x14ac:dyDescent="0.25">
      <c r="A249" s="24" t="s">
        <v>822</v>
      </c>
      <c r="B249" s="24" t="s">
        <v>822</v>
      </c>
      <c r="C249" s="23">
        <v>248</v>
      </c>
    </row>
    <row r="250" spans="1:3" x14ac:dyDescent="0.25">
      <c r="A250" s="24" t="s">
        <v>772</v>
      </c>
      <c r="B250" s="24" t="s">
        <v>772</v>
      </c>
      <c r="C250" s="23">
        <v>249</v>
      </c>
    </row>
    <row r="251" spans="1:3" x14ac:dyDescent="0.25">
      <c r="A251" s="24" t="s">
        <v>771</v>
      </c>
      <c r="B251" s="24" t="s">
        <v>772</v>
      </c>
      <c r="C251" s="23">
        <v>250</v>
      </c>
    </row>
    <row r="252" spans="1:3" x14ac:dyDescent="0.25">
      <c r="A252" s="24" t="s">
        <v>789</v>
      </c>
      <c r="B252" s="24" t="s">
        <v>582</v>
      </c>
      <c r="C252" s="23">
        <v>251</v>
      </c>
    </row>
    <row r="253" spans="1:3" x14ac:dyDescent="0.25">
      <c r="A253" s="24" t="s">
        <v>582</v>
      </c>
      <c r="B253" s="24" t="s">
        <v>582</v>
      </c>
      <c r="C253" s="23">
        <v>252</v>
      </c>
    </row>
    <row r="254" spans="1:3" x14ac:dyDescent="0.25">
      <c r="A254" s="24" t="s">
        <v>640</v>
      </c>
      <c r="B254" s="24" t="s">
        <v>640</v>
      </c>
      <c r="C254" s="23">
        <v>253</v>
      </c>
    </row>
    <row r="255" spans="1:3" x14ac:dyDescent="0.25">
      <c r="A255" s="24" t="s">
        <v>735</v>
      </c>
      <c r="B255" s="24" t="s">
        <v>735</v>
      </c>
      <c r="C255" s="23">
        <v>254</v>
      </c>
    </row>
    <row r="256" spans="1:3" x14ac:dyDescent="0.25">
      <c r="A256" s="24" t="s">
        <v>759</v>
      </c>
      <c r="B256" s="24" t="s">
        <v>759</v>
      </c>
      <c r="C256" s="23">
        <v>255</v>
      </c>
    </row>
    <row r="257" spans="1:3" x14ac:dyDescent="0.25">
      <c r="A257" s="24" t="s">
        <v>785</v>
      </c>
      <c r="B257" s="24" t="s">
        <v>785</v>
      </c>
      <c r="C257" s="23">
        <v>256</v>
      </c>
    </row>
    <row r="258" spans="1:3" x14ac:dyDescent="0.25">
      <c r="A258" s="24" t="s">
        <v>793</v>
      </c>
      <c r="B258" s="24" t="s">
        <v>793</v>
      </c>
      <c r="C258" s="23">
        <v>257</v>
      </c>
    </row>
    <row r="259" spans="1:3" x14ac:dyDescent="0.25">
      <c r="A259" s="24" t="s">
        <v>635</v>
      </c>
      <c r="B259" s="24" t="s">
        <v>635</v>
      </c>
      <c r="C259" s="23">
        <v>258</v>
      </c>
    </row>
    <row r="260" spans="1:3" x14ac:dyDescent="0.25">
      <c r="A260" s="24" t="s">
        <v>685</v>
      </c>
      <c r="B260" s="24" t="s">
        <v>685</v>
      </c>
      <c r="C260" s="23">
        <v>259</v>
      </c>
    </row>
    <row r="261" spans="1:3" x14ac:dyDescent="0.25">
      <c r="A261" s="22" t="s">
        <v>3491</v>
      </c>
      <c r="B261" s="22" t="s">
        <v>3491</v>
      </c>
      <c r="C261" s="23">
        <v>260</v>
      </c>
    </row>
    <row r="262" spans="1:3" x14ac:dyDescent="0.25">
      <c r="A262" s="23" t="s">
        <v>3490</v>
      </c>
      <c r="B262" s="23" t="s">
        <v>3490</v>
      </c>
      <c r="C262" s="23">
        <v>261</v>
      </c>
    </row>
    <row r="263" spans="1:3" x14ac:dyDescent="0.25">
      <c r="A263" s="24" t="s">
        <v>722</v>
      </c>
      <c r="B263" s="24" t="s">
        <v>722</v>
      </c>
      <c r="C263" s="23">
        <v>262</v>
      </c>
    </row>
    <row r="264" spans="1:3" x14ac:dyDescent="0.25">
      <c r="A264" s="24" t="s">
        <v>31</v>
      </c>
      <c r="B264" s="24" t="s">
        <v>31</v>
      </c>
      <c r="C264" s="23">
        <v>263</v>
      </c>
    </row>
    <row r="265" spans="1:3" x14ac:dyDescent="0.25">
      <c r="A265" s="24" t="s">
        <v>21</v>
      </c>
      <c r="B265" s="24" t="s">
        <v>21</v>
      </c>
      <c r="C265" s="23">
        <v>264</v>
      </c>
    </row>
    <row r="266" spans="1:3" x14ac:dyDescent="0.25">
      <c r="A266" s="24" t="s">
        <v>769</v>
      </c>
      <c r="B266" s="24" t="s">
        <v>769</v>
      </c>
      <c r="C266" s="23">
        <v>265</v>
      </c>
    </row>
    <row r="267" spans="1:3" x14ac:dyDescent="0.25">
      <c r="A267" s="24" t="s">
        <v>35</v>
      </c>
      <c r="B267" s="24" t="s">
        <v>35</v>
      </c>
      <c r="C267" s="23">
        <v>266</v>
      </c>
    </row>
    <row r="268" spans="1:3" x14ac:dyDescent="0.25">
      <c r="A268" s="24" t="s">
        <v>27</v>
      </c>
      <c r="B268" s="24" t="s">
        <v>27</v>
      </c>
      <c r="C268" s="23">
        <v>267</v>
      </c>
    </row>
    <row r="269" spans="1:3" x14ac:dyDescent="0.25">
      <c r="A269" s="24" t="s">
        <v>32</v>
      </c>
      <c r="B269" s="24" t="s">
        <v>32</v>
      </c>
      <c r="C269" s="23">
        <v>268</v>
      </c>
    </row>
    <row r="270" spans="1:3" x14ac:dyDescent="0.25">
      <c r="A270" s="24" t="s">
        <v>41</v>
      </c>
      <c r="B270" s="24" t="s">
        <v>41</v>
      </c>
      <c r="C270" s="23">
        <v>269</v>
      </c>
    </row>
    <row r="271" spans="1:3" x14ac:dyDescent="0.25">
      <c r="A271" s="24" t="s">
        <v>36</v>
      </c>
      <c r="B271" s="24" t="s">
        <v>36</v>
      </c>
      <c r="C271" s="23">
        <v>270</v>
      </c>
    </row>
    <row r="272" spans="1:3" x14ac:dyDescent="0.25">
      <c r="A272" s="24" t="s">
        <v>637</v>
      </c>
      <c r="B272" s="24" t="s">
        <v>637</v>
      </c>
      <c r="C272" s="23">
        <v>271</v>
      </c>
    </row>
    <row r="273" spans="1:3" x14ac:dyDescent="0.25">
      <c r="A273" s="24" t="s">
        <v>747</v>
      </c>
      <c r="B273" s="24" t="s">
        <v>747</v>
      </c>
      <c r="C273" s="23">
        <v>272</v>
      </c>
    </row>
    <row r="274" spans="1:3" x14ac:dyDescent="0.25">
      <c r="A274" s="24" t="s">
        <v>791</v>
      </c>
      <c r="B274" s="24" t="s">
        <v>791</v>
      </c>
      <c r="C274" s="23">
        <v>273</v>
      </c>
    </row>
    <row r="275" spans="1:3" x14ac:dyDescent="0.25">
      <c r="A275" s="24" t="s">
        <v>631</v>
      </c>
      <c r="B275" s="24" t="s">
        <v>631</v>
      </c>
      <c r="C275" s="23">
        <v>274</v>
      </c>
    </row>
    <row r="276" spans="1:3" x14ac:dyDescent="0.25">
      <c r="A276" s="24" t="s">
        <v>655</v>
      </c>
      <c r="B276" s="24" t="s">
        <v>655</v>
      </c>
      <c r="C276" s="23">
        <v>275</v>
      </c>
    </row>
    <row r="277" spans="1:3" x14ac:dyDescent="0.25">
      <c r="A277" s="23" t="s">
        <v>3489</v>
      </c>
      <c r="B277" s="23" t="s">
        <v>3489</v>
      </c>
      <c r="C277" s="23">
        <v>276</v>
      </c>
    </row>
    <row r="278" spans="1:3" x14ac:dyDescent="0.25">
      <c r="A278" s="24" t="s">
        <v>681</v>
      </c>
      <c r="B278" s="24" t="s">
        <v>681</v>
      </c>
      <c r="C278" s="23">
        <v>277</v>
      </c>
    </row>
    <row r="279" spans="1:3" x14ac:dyDescent="0.25">
      <c r="A279" s="24" t="s">
        <v>607</v>
      </c>
      <c r="B279" s="24" t="s">
        <v>607</v>
      </c>
      <c r="C279" s="23">
        <v>278</v>
      </c>
    </row>
    <row r="280" spans="1:3" x14ac:dyDescent="0.25">
      <c r="A280" s="24" t="s">
        <v>606</v>
      </c>
      <c r="B280" s="24" t="s">
        <v>607</v>
      </c>
      <c r="C280" s="23">
        <v>279</v>
      </c>
    </row>
    <row r="281" spans="1:3" x14ac:dyDescent="0.25">
      <c r="A281" s="24" t="s">
        <v>3488</v>
      </c>
      <c r="B281" s="24" t="s">
        <v>3487</v>
      </c>
      <c r="C281" s="23">
        <v>280</v>
      </c>
    </row>
    <row r="282" spans="1:3" x14ac:dyDescent="0.25">
      <c r="A282" s="24" t="s">
        <v>704</v>
      </c>
      <c r="B282" s="24" t="s">
        <v>704</v>
      </c>
      <c r="C282" s="23">
        <v>281</v>
      </c>
    </row>
    <row r="283" spans="1:3" x14ac:dyDescent="0.25">
      <c r="A283" s="24" t="s">
        <v>705</v>
      </c>
      <c r="B283" s="24" t="s">
        <v>704</v>
      </c>
      <c r="C283" s="23">
        <v>282</v>
      </c>
    </row>
    <row r="284" spans="1:3" x14ac:dyDescent="0.25">
      <c r="A284" s="24" t="s">
        <v>609</v>
      </c>
      <c r="B284" s="24" t="s">
        <v>609</v>
      </c>
      <c r="C284" s="23">
        <v>283</v>
      </c>
    </row>
    <row r="285" spans="1:3" x14ac:dyDescent="0.25">
      <c r="A285" s="24" t="s">
        <v>608</v>
      </c>
      <c r="B285" s="24" t="s">
        <v>609</v>
      </c>
      <c r="C285" s="23">
        <v>284</v>
      </c>
    </row>
    <row r="286" spans="1:3" x14ac:dyDescent="0.25">
      <c r="A286" s="24" t="s">
        <v>718</v>
      </c>
      <c r="B286" s="24" t="s">
        <v>718</v>
      </c>
      <c r="C286" s="23">
        <v>285</v>
      </c>
    </row>
    <row r="287" spans="1:3" x14ac:dyDescent="0.25">
      <c r="A287" s="24" t="s">
        <v>736</v>
      </c>
      <c r="B287" s="24" t="s">
        <v>736</v>
      </c>
      <c r="C287" s="23">
        <v>286</v>
      </c>
    </row>
    <row r="288" spans="1:3" x14ac:dyDescent="0.25">
      <c r="A288" s="24" t="s">
        <v>639</v>
      </c>
      <c r="B288" s="24" t="s">
        <v>3486</v>
      </c>
      <c r="C288" s="23">
        <v>287</v>
      </c>
    </row>
    <row r="289" spans="1:3" x14ac:dyDescent="0.25">
      <c r="A289" s="24" t="s">
        <v>648</v>
      </c>
      <c r="B289" s="24" t="s">
        <v>3485</v>
      </c>
      <c r="C289" s="23">
        <v>288</v>
      </c>
    </row>
    <row r="290" spans="1:3" x14ac:dyDescent="0.25">
      <c r="A290" s="26" t="s">
        <v>3485</v>
      </c>
      <c r="B290" s="26" t="s">
        <v>3485</v>
      </c>
      <c r="C290" s="23">
        <v>289</v>
      </c>
    </row>
    <row r="291" spans="1:3" x14ac:dyDescent="0.25">
      <c r="A291" s="24" t="s">
        <v>660</v>
      </c>
      <c r="B291" s="24" t="s">
        <v>813</v>
      </c>
      <c r="C291" s="23">
        <v>290</v>
      </c>
    </row>
    <row r="292" spans="1:3" x14ac:dyDescent="0.25">
      <c r="A292" s="24" t="s">
        <v>813</v>
      </c>
      <c r="B292" s="24" t="s">
        <v>813</v>
      </c>
      <c r="C292" s="23">
        <v>291</v>
      </c>
    </row>
    <row r="293" spans="1:3" x14ac:dyDescent="0.25">
      <c r="A293" s="24" t="s">
        <v>660</v>
      </c>
      <c r="B293" s="24" t="s">
        <v>813</v>
      </c>
      <c r="C293" s="23">
        <v>292</v>
      </c>
    </row>
    <row r="294" spans="1:3" x14ac:dyDescent="0.25">
      <c r="A294" s="24" t="s">
        <v>662</v>
      </c>
      <c r="B294" s="24" t="s">
        <v>3484</v>
      </c>
      <c r="C294" s="23">
        <v>293</v>
      </c>
    </row>
    <row r="295" spans="1:3" x14ac:dyDescent="0.25">
      <c r="A295" s="24" t="s">
        <v>815</v>
      </c>
      <c r="B295" s="24" t="s">
        <v>815</v>
      </c>
      <c r="C295" s="23">
        <v>294</v>
      </c>
    </row>
    <row r="296" spans="1:3" x14ac:dyDescent="0.25">
      <c r="A296" s="24" t="s">
        <v>668</v>
      </c>
      <c r="B296" s="24" t="s">
        <v>815</v>
      </c>
      <c r="C296" s="23">
        <v>295</v>
      </c>
    </row>
    <row r="297" spans="1:3" x14ac:dyDescent="0.25">
      <c r="A297" s="24" t="s">
        <v>668</v>
      </c>
      <c r="B297" s="24" t="s">
        <v>815</v>
      </c>
      <c r="C297" s="23">
        <v>296</v>
      </c>
    </row>
    <row r="298" spans="1:3" x14ac:dyDescent="0.25">
      <c r="A298" s="24" t="s">
        <v>671</v>
      </c>
      <c r="B298" s="24" t="s">
        <v>3483</v>
      </c>
      <c r="C298" s="23">
        <v>297</v>
      </c>
    </row>
    <row r="299" spans="1:3" x14ac:dyDescent="0.25">
      <c r="A299" s="24" t="s">
        <v>816</v>
      </c>
      <c r="B299" s="24" t="s">
        <v>816</v>
      </c>
      <c r="C299" s="23">
        <v>298</v>
      </c>
    </row>
    <row r="300" spans="1:3" x14ac:dyDescent="0.25">
      <c r="A300" s="24" t="s">
        <v>676</v>
      </c>
      <c r="B300" s="24" t="s">
        <v>816</v>
      </c>
      <c r="C300" s="23">
        <v>299</v>
      </c>
    </row>
    <row r="301" spans="1:3" x14ac:dyDescent="0.25">
      <c r="A301" s="24" t="s">
        <v>676</v>
      </c>
      <c r="B301" s="24" t="s">
        <v>816</v>
      </c>
      <c r="C301" s="23">
        <v>300</v>
      </c>
    </row>
    <row r="302" spans="1:3" x14ac:dyDescent="0.25">
      <c r="A302" s="24" t="s">
        <v>678</v>
      </c>
      <c r="B302" s="24" t="s">
        <v>3482</v>
      </c>
      <c r="C302" s="23">
        <v>301</v>
      </c>
    </row>
    <row r="303" spans="1:3" x14ac:dyDescent="0.25">
      <c r="A303" s="24" t="s">
        <v>3481</v>
      </c>
      <c r="B303" s="24" t="s">
        <v>3481</v>
      </c>
      <c r="C303" s="23">
        <v>302</v>
      </c>
    </row>
    <row r="304" spans="1:3" x14ac:dyDescent="0.25">
      <c r="A304" s="24" t="s">
        <v>22</v>
      </c>
      <c r="B304" s="24" t="s">
        <v>22</v>
      </c>
      <c r="C304" s="23">
        <v>303</v>
      </c>
    </row>
    <row r="305" spans="1:3" x14ac:dyDescent="0.25">
      <c r="A305" s="24" t="s">
        <v>627</v>
      </c>
      <c r="B305" s="24" t="s">
        <v>22</v>
      </c>
      <c r="C305" s="23">
        <v>304</v>
      </c>
    </row>
    <row r="306" spans="1:3" x14ac:dyDescent="0.25">
      <c r="A306" s="24" t="s">
        <v>707</v>
      </c>
      <c r="B306" s="24" t="s">
        <v>22</v>
      </c>
      <c r="C306" s="23">
        <v>305</v>
      </c>
    </row>
    <row r="307" spans="1:3" x14ac:dyDescent="0.25">
      <c r="A307" s="24" t="s">
        <v>709</v>
      </c>
      <c r="B307" s="24" t="s">
        <v>709</v>
      </c>
      <c r="C307" s="23">
        <v>306</v>
      </c>
    </row>
    <row r="308" spans="1:3" x14ac:dyDescent="0.25">
      <c r="A308" s="24" t="s">
        <v>45</v>
      </c>
      <c r="B308" s="24" t="s">
        <v>45</v>
      </c>
      <c r="C308" s="23">
        <v>307</v>
      </c>
    </row>
    <row r="309" spans="1:3" x14ac:dyDescent="0.25">
      <c r="A309" s="24" t="s">
        <v>30</v>
      </c>
      <c r="B309" s="24" t="s">
        <v>30</v>
      </c>
      <c r="C309" s="23">
        <v>308</v>
      </c>
    </row>
    <row r="310" spans="1:3" x14ac:dyDescent="0.25">
      <c r="A310" s="24" t="s">
        <v>755</v>
      </c>
      <c r="B310" s="24" t="s">
        <v>30</v>
      </c>
      <c r="C310" s="23">
        <v>309</v>
      </c>
    </row>
    <row r="311" spans="1:3" x14ac:dyDescent="0.25">
      <c r="A311" s="24" t="s">
        <v>825</v>
      </c>
      <c r="B311" s="24" t="s">
        <v>30</v>
      </c>
      <c r="C311" s="23">
        <v>310</v>
      </c>
    </row>
    <row r="312" spans="1:3" x14ac:dyDescent="0.25">
      <c r="A312" s="24" t="s">
        <v>30</v>
      </c>
      <c r="B312" s="24" t="s">
        <v>30</v>
      </c>
      <c r="C312" s="23">
        <v>311</v>
      </c>
    </row>
    <row r="313" spans="1:3" x14ac:dyDescent="0.25">
      <c r="A313" s="24" t="s">
        <v>3480</v>
      </c>
      <c r="B313" s="24" t="s">
        <v>3480</v>
      </c>
      <c r="C313" s="23">
        <v>312</v>
      </c>
    </row>
    <row r="314" spans="1:3" x14ac:dyDescent="0.25">
      <c r="A314" s="24" t="s">
        <v>790</v>
      </c>
      <c r="B314" s="24" t="s">
        <v>790</v>
      </c>
      <c r="C314" s="23">
        <v>313</v>
      </c>
    </row>
    <row r="315" spans="1:3" x14ac:dyDescent="0.25">
      <c r="A315" s="24" t="s">
        <v>629</v>
      </c>
      <c r="B315" s="24" t="s">
        <v>3479</v>
      </c>
      <c r="C315" s="23">
        <v>314</v>
      </c>
    </row>
    <row r="316" spans="1:3" x14ac:dyDescent="0.25">
      <c r="A316" s="24" t="s">
        <v>654</v>
      </c>
      <c r="B316" s="24" t="s">
        <v>3478</v>
      </c>
      <c r="C316" s="23">
        <v>315</v>
      </c>
    </row>
    <row r="317" spans="1:3" x14ac:dyDescent="0.25">
      <c r="A317" s="24" t="s">
        <v>680</v>
      </c>
      <c r="B317" s="24" t="s">
        <v>680</v>
      </c>
      <c r="C317" s="23">
        <v>316</v>
      </c>
    </row>
    <row r="318" spans="1:3" x14ac:dyDescent="0.25">
      <c r="A318" s="24" t="s">
        <v>700</v>
      </c>
      <c r="B318" s="24" t="s">
        <v>700</v>
      </c>
      <c r="C318" s="23">
        <v>317</v>
      </c>
    </row>
    <row r="319" spans="1:3" x14ac:dyDescent="0.25">
      <c r="A319" s="24" t="s">
        <v>713</v>
      </c>
      <c r="B319" s="24" t="s">
        <v>3477</v>
      </c>
      <c r="C319" s="23">
        <v>318</v>
      </c>
    </row>
    <row r="320" spans="1:3" x14ac:dyDescent="0.25">
      <c r="A320" s="24" t="s">
        <v>730</v>
      </c>
      <c r="B320" s="24" t="s">
        <v>730</v>
      </c>
      <c r="C320" s="23">
        <v>319</v>
      </c>
    </row>
    <row r="321" spans="1:3" x14ac:dyDescent="0.25">
      <c r="A321" s="24" t="s">
        <v>3476</v>
      </c>
      <c r="B321" s="24" t="s">
        <v>3476</v>
      </c>
      <c r="C321" s="23">
        <v>320</v>
      </c>
    </row>
    <row r="322" spans="1:3" x14ac:dyDescent="0.25">
      <c r="A322" s="24" t="s">
        <v>626</v>
      </c>
      <c r="B322" s="24" t="s">
        <v>20</v>
      </c>
      <c r="C322" s="23">
        <v>321</v>
      </c>
    </row>
    <row r="323" spans="1:3" x14ac:dyDescent="0.25">
      <c r="A323" s="24" t="s">
        <v>706</v>
      </c>
      <c r="B323" s="24" t="s">
        <v>20</v>
      </c>
      <c r="C323" s="23">
        <v>322</v>
      </c>
    </row>
    <row r="324" spans="1:3" x14ac:dyDescent="0.25">
      <c r="A324" s="24" t="s">
        <v>20</v>
      </c>
      <c r="B324" s="24" t="s">
        <v>20</v>
      </c>
      <c r="C324" s="23">
        <v>323</v>
      </c>
    </row>
    <row r="325" spans="1:3" x14ac:dyDescent="0.25">
      <c r="A325" s="24" t="s">
        <v>20</v>
      </c>
      <c r="B325" s="24" t="s">
        <v>20</v>
      </c>
      <c r="C325" s="23">
        <v>324</v>
      </c>
    </row>
    <row r="326" spans="1:3" x14ac:dyDescent="0.25">
      <c r="A326" s="24" t="s">
        <v>25</v>
      </c>
      <c r="B326" s="24" t="s">
        <v>25</v>
      </c>
      <c r="C326" s="23">
        <v>325</v>
      </c>
    </row>
    <row r="327" spans="1:3" x14ac:dyDescent="0.25">
      <c r="A327" s="24" t="s">
        <v>28</v>
      </c>
      <c r="B327" s="24" t="s">
        <v>28</v>
      </c>
      <c r="C327" s="23">
        <v>326</v>
      </c>
    </row>
    <row r="328" spans="1:3" x14ac:dyDescent="0.25">
      <c r="A328" s="24" t="s">
        <v>33</v>
      </c>
      <c r="B328" s="24" t="s">
        <v>33</v>
      </c>
      <c r="C328" s="23">
        <v>327</v>
      </c>
    </row>
    <row r="329" spans="1:3" x14ac:dyDescent="0.25">
      <c r="A329" s="24" t="s">
        <v>42</v>
      </c>
      <c r="B329" s="24" t="s">
        <v>42</v>
      </c>
      <c r="C329" s="23">
        <v>328</v>
      </c>
    </row>
    <row r="330" spans="1:3" x14ac:dyDescent="0.25">
      <c r="A330" s="24" t="s">
        <v>26</v>
      </c>
      <c r="B330" s="24" t="s">
        <v>26</v>
      </c>
      <c r="C330" s="23">
        <v>329</v>
      </c>
    </row>
    <row r="331" spans="1:3" x14ac:dyDescent="0.25">
      <c r="A331" s="24" t="s">
        <v>23</v>
      </c>
      <c r="B331" s="24" t="s">
        <v>23</v>
      </c>
      <c r="C331" s="23">
        <v>330</v>
      </c>
    </row>
    <row r="332" spans="1:3" x14ac:dyDescent="0.25">
      <c r="A332" s="24" t="s">
        <v>29</v>
      </c>
      <c r="B332" s="24" t="s">
        <v>29</v>
      </c>
      <c r="C332" s="23">
        <v>331</v>
      </c>
    </row>
    <row r="333" spans="1:3" x14ac:dyDescent="0.25">
      <c r="A333" s="24" t="s">
        <v>834</v>
      </c>
      <c r="B333" s="24" t="s">
        <v>834</v>
      </c>
      <c r="C333" s="23">
        <v>332</v>
      </c>
    </row>
    <row r="334" spans="1:3" x14ac:dyDescent="0.25">
      <c r="A334" s="24" t="s">
        <v>24</v>
      </c>
      <c r="B334" s="24" t="s">
        <v>24</v>
      </c>
      <c r="C334" s="23">
        <v>333</v>
      </c>
    </row>
    <row r="335" spans="1:3" x14ac:dyDescent="0.25">
      <c r="A335" s="24" t="s">
        <v>712</v>
      </c>
      <c r="B335" s="24" t="s">
        <v>712</v>
      </c>
      <c r="C335" s="23">
        <v>334</v>
      </c>
    </row>
    <row r="336" spans="1:3" x14ac:dyDescent="0.25">
      <c r="A336" s="24" t="s">
        <v>760</v>
      </c>
      <c r="B336" s="24" t="s">
        <v>760</v>
      </c>
      <c r="C336" s="23">
        <v>335</v>
      </c>
    </row>
    <row r="337" spans="1:3" x14ac:dyDescent="0.25">
      <c r="A337" s="24" t="s">
        <v>776</v>
      </c>
      <c r="B337" s="24" t="s">
        <v>776</v>
      </c>
      <c r="C337" s="23">
        <v>336</v>
      </c>
    </row>
    <row r="338" spans="1:3" x14ac:dyDescent="0.25">
      <c r="A338" s="24" t="s">
        <v>44</v>
      </c>
      <c r="B338" s="24" t="s">
        <v>44</v>
      </c>
      <c r="C338" s="23">
        <v>337</v>
      </c>
    </row>
    <row r="339" spans="1:3" x14ac:dyDescent="0.25">
      <c r="A339" s="24" t="s">
        <v>46</v>
      </c>
      <c r="B339" s="24" t="s">
        <v>46</v>
      </c>
      <c r="C339" s="23">
        <v>338</v>
      </c>
    </row>
    <row r="340" spans="1:3" x14ac:dyDescent="0.25">
      <c r="A340" s="24" t="s">
        <v>636</v>
      </c>
      <c r="B340" s="24" t="s">
        <v>636</v>
      </c>
      <c r="C340" s="23">
        <v>339</v>
      </c>
    </row>
    <row r="341" spans="1:3" x14ac:dyDescent="0.25">
      <c r="A341" s="24" t="s">
        <v>38</v>
      </c>
      <c r="B341" s="24" t="s">
        <v>38</v>
      </c>
      <c r="C341" s="23">
        <v>340</v>
      </c>
    </row>
    <row r="342" spans="1:3" x14ac:dyDescent="0.25">
      <c r="A342" s="26" t="s">
        <v>3475</v>
      </c>
      <c r="B342" s="26" t="s">
        <v>3475</v>
      </c>
      <c r="C342" s="23">
        <v>341</v>
      </c>
    </row>
    <row r="343" spans="1:3" x14ac:dyDescent="0.25">
      <c r="A343" s="24" t="s">
        <v>686</v>
      </c>
      <c r="B343" s="24" t="s">
        <v>686</v>
      </c>
      <c r="C343" s="23">
        <v>342</v>
      </c>
    </row>
    <row r="344" spans="1:3" x14ac:dyDescent="0.25">
      <c r="A344" s="24" t="s">
        <v>37</v>
      </c>
      <c r="B344" s="24" t="s">
        <v>37</v>
      </c>
      <c r="C344" s="23">
        <v>343</v>
      </c>
    </row>
    <row r="345" spans="1:3" x14ac:dyDescent="0.25">
      <c r="A345" s="24" t="s">
        <v>37</v>
      </c>
      <c r="B345" s="24" t="s">
        <v>37</v>
      </c>
      <c r="C345" s="23">
        <v>344</v>
      </c>
    </row>
    <row r="346" spans="1:3" x14ac:dyDescent="0.25">
      <c r="A346" s="24" t="s">
        <v>34</v>
      </c>
      <c r="B346" s="24" t="s">
        <v>34</v>
      </c>
      <c r="C346" s="23">
        <v>345</v>
      </c>
    </row>
    <row r="347" spans="1:3" x14ac:dyDescent="0.25">
      <c r="A347" s="24" t="s">
        <v>723</v>
      </c>
      <c r="B347" s="24" t="s">
        <v>34</v>
      </c>
      <c r="C347" s="23">
        <v>346</v>
      </c>
    </row>
    <row r="348" spans="1:3" x14ac:dyDescent="0.25">
      <c r="A348" s="24" t="s">
        <v>34</v>
      </c>
      <c r="B348" s="24" t="s">
        <v>34</v>
      </c>
      <c r="C348" s="23">
        <v>347</v>
      </c>
    </row>
    <row r="349" spans="1:3" x14ac:dyDescent="0.25">
      <c r="A349" s="24" t="s">
        <v>739</v>
      </c>
      <c r="B349" s="24" t="s">
        <v>739</v>
      </c>
      <c r="C349" s="23">
        <v>348</v>
      </c>
    </row>
    <row r="350" spans="1:3" x14ac:dyDescent="0.25">
      <c r="A350" s="26" t="s">
        <v>3474</v>
      </c>
      <c r="B350" s="26" t="s">
        <v>3474</v>
      </c>
      <c r="C350" s="23">
        <v>349</v>
      </c>
    </row>
    <row r="351" spans="1:3" x14ac:dyDescent="0.25">
      <c r="A351" s="24" t="s">
        <v>43</v>
      </c>
      <c r="B351" s="24" t="s">
        <v>43</v>
      </c>
      <c r="C351" s="23">
        <v>350</v>
      </c>
    </row>
    <row r="352" spans="1:3" x14ac:dyDescent="0.25">
      <c r="A352" s="24" t="s">
        <v>43</v>
      </c>
      <c r="B352" s="24" t="s">
        <v>43</v>
      </c>
      <c r="C352" s="23">
        <v>351</v>
      </c>
    </row>
    <row r="353" spans="1:3" x14ac:dyDescent="0.25">
      <c r="A353" s="26" t="s">
        <v>3473</v>
      </c>
      <c r="B353" s="26" t="s">
        <v>3473</v>
      </c>
      <c r="C353" s="23">
        <v>352</v>
      </c>
    </row>
    <row r="354" spans="1:3" x14ac:dyDescent="0.25">
      <c r="A354" s="24" t="s">
        <v>39</v>
      </c>
      <c r="B354" s="24" t="s">
        <v>39</v>
      </c>
      <c r="C354" s="23">
        <v>353</v>
      </c>
    </row>
    <row r="355" spans="1:3" x14ac:dyDescent="0.25">
      <c r="A355" s="24" t="s">
        <v>762</v>
      </c>
      <c r="B355" s="24" t="s">
        <v>39</v>
      </c>
      <c r="C355" s="23">
        <v>354</v>
      </c>
    </row>
    <row r="356" spans="1:3" x14ac:dyDescent="0.25">
      <c r="A356" s="24" t="s">
        <v>39</v>
      </c>
      <c r="B356" s="24" t="s">
        <v>39</v>
      </c>
      <c r="C356" s="23">
        <v>355</v>
      </c>
    </row>
    <row r="357" spans="1:3" x14ac:dyDescent="0.25">
      <c r="A357" s="24" t="s">
        <v>39</v>
      </c>
      <c r="B357" s="24" t="s">
        <v>39</v>
      </c>
      <c r="C357" s="23">
        <v>356</v>
      </c>
    </row>
    <row r="358" spans="1:3" x14ac:dyDescent="0.25">
      <c r="A358" s="24" t="s">
        <v>761</v>
      </c>
      <c r="B358" s="24" t="s">
        <v>39</v>
      </c>
      <c r="C358" s="23">
        <v>357</v>
      </c>
    </row>
    <row r="359" spans="1:3" x14ac:dyDescent="0.25">
      <c r="A359" s="24" t="s">
        <v>40</v>
      </c>
      <c r="B359" s="24" t="s">
        <v>40</v>
      </c>
      <c r="C359" s="23">
        <v>358</v>
      </c>
    </row>
    <row r="360" spans="1:3" x14ac:dyDescent="0.25">
      <c r="A360" s="24" t="s">
        <v>47</v>
      </c>
      <c r="B360" s="24" t="s">
        <v>47</v>
      </c>
      <c r="C360" s="23">
        <v>359</v>
      </c>
    </row>
    <row r="361" spans="1:3" x14ac:dyDescent="0.25">
      <c r="A361" s="24" t="s">
        <v>638</v>
      </c>
      <c r="B361" s="24" t="s">
        <v>638</v>
      </c>
      <c r="C361" s="23">
        <v>360</v>
      </c>
    </row>
    <row r="362" spans="1:3" x14ac:dyDescent="0.25">
      <c r="A362" s="24" t="s">
        <v>724</v>
      </c>
      <c r="B362" s="24" t="s">
        <v>724</v>
      </c>
      <c r="C362" s="23">
        <v>361</v>
      </c>
    </row>
    <row r="363" spans="1:3" x14ac:dyDescent="0.25">
      <c r="A363" s="24" t="s">
        <v>622</v>
      </c>
      <c r="B363" s="24" t="s">
        <v>622</v>
      </c>
      <c r="C363" s="23">
        <v>362</v>
      </c>
    </row>
    <row r="364" spans="1:3" x14ac:dyDescent="0.25">
      <c r="A364" s="24" t="s">
        <v>623</v>
      </c>
      <c r="B364" s="24" t="s">
        <v>623</v>
      </c>
      <c r="C364" s="23">
        <v>363</v>
      </c>
    </row>
    <row r="365" spans="1:3" x14ac:dyDescent="0.25">
      <c r="A365" s="24" t="s">
        <v>819</v>
      </c>
      <c r="B365" s="24" t="s">
        <v>819</v>
      </c>
      <c r="C365" s="23">
        <v>364</v>
      </c>
    </row>
    <row r="366" spans="1:3" x14ac:dyDescent="0.25">
      <c r="A366" s="24" t="s">
        <v>624</v>
      </c>
      <c r="B366" s="24" t="s">
        <v>624</v>
      </c>
      <c r="C366" s="23">
        <v>365</v>
      </c>
    </row>
    <row r="367" spans="1:3" x14ac:dyDescent="0.25">
      <c r="A367" s="24" t="s">
        <v>821</v>
      </c>
      <c r="B367" s="24" t="s">
        <v>821</v>
      </c>
      <c r="C367" s="23">
        <v>366</v>
      </c>
    </row>
    <row r="368" spans="1:3" x14ac:dyDescent="0.25">
      <c r="A368" s="24" t="s">
        <v>823</v>
      </c>
      <c r="B368" s="24" t="s">
        <v>823</v>
      </c>
      <c r="C368" s="23">
        <v>367</v>
      </c>
    </row>
    <row r="369" spans="1:5" x14ac:dyDescent="0.25">
      <c r="A369" s="24" t="s">
        <v>641</v>
      </c>
      <c r="B369" s="24" t="s">
        <v>641</v>
      </c>
      <c r="C369" s="23">
        <v>368</v>
      </c>
    </row>
    <row r="370" spans="1:5" x14ac:dyDescent="0.25">
      <c r="A370" s="24" t="s">
        <v>812</v>
      </c>
      <c r="B370" s="24" t="s">
        <v>812</v>
      </c>
      <c r="C370" s="23">
        <v>369</v>
      </c>
    </row>
    <row r="371" spans="1:5" x14ac:dyDescent="0.25">
      <c r="A371" s="24" t="s">
        <v>651</v>
      </c>
      <c r="B371" s="24" t="s">
        <v>651</v>
      </c>
      <c r="C371" s="23">
        <v>370</v>
      </c>
    </row>
    <row r="372" spans="1:5" x14ac:dyDescent="0.25">
      <c r="A372" s="24" t="s">
        <v>663</v>
      </c>
      <c r="B372" s="24" t="s">
        <v>663</v>
      </c>
      <c r="C372" s="23">
        <v>371</v>
      </c>
    </row>
    <row r="373" spans="1:5" x14ac:dyDescent="0.25">
      <c r="A373" s="24" t="s">
        <v>814</v>
      </c>
      <c r="B373" s="24" t="s">
        <v>814</v>
      </c>
      <c r="C373" s="23">
        <v>372</v>
      </c>
    </row>
    <row r="374" spans="1:5" x14ac:dyDescent="0.25">
      <c r="A374" s="26" t="s">
        <v>3472</v>
      </c>
      <c r="B374" s="26" t="s">
        <v>3472</v>
      </c>
      <c r="C374" s="23">
        <v>373</v>
      </c>
    </row>
    <row r="375" spans="1:5" x14ac:dyDescent="0.25">
      <c r="A375" s="24" t="s">
        <v>674</v>
      </c>
      <c r="B375" s="24" t="s">
        <v>674</v>
      </c>
      <c r="C375" s="23">
        <v>374</v>
      </c>
    </row>
    <row r="376" spans="1:5" x14ac:dyDescent="0.25">
      <c r="A376" s="24" t="s">
        <v>817</v>
      </c>
      <c r="B376" s="24" t="s">
        <v>817</v>
      </c>
      <c r="C376" s="23">
        <v>375</v>
      </c>
    </row>
    <row r="377" spans="1:5" x14ac:dyDescent="0.25">
      <c r="A377" s="24" t="s">
        <v>818</v>
      </c>
      <c r="B377" s="24" t="s">
        <v>818</v>
      </c>
      <c r="C377" s="23">
        <v>376</v>
      </c>
    </row>
    <row r="378" spans="1:5" x14ac:dyDescent="0.25">
      <c r="A378" s="24" t="s">
        <v>688</v>
      </c>
      <c r="B378" s="24" t="s">
        <v>688</v>
      </c>
      <c r="C378" s="23">
        <v>377</v>
      </c>
    </row>
    <row r="379" spans="1:5" x14ac:dyDescent="0.25">
      <c r="A379" s="24" t="s">
        <v>695</v>
      </c>
      <c r="B379" s="24" t="s">
        <v>695</v>
      </c>
      <c r="C379" s="23">
        <v>378</v>
      </c>
    </row>
    <row r="380" spans="1:5" x14ac:dyDescent="0.25">
      <c r="A380" s="24" t="s">
        <v>751</v>
      </c>
      <c r="B380" s="24" t="s">
        <v>751</v>
      </c>
      <c r="C380" s="23">
        <v>379</v>
      </c>
    </row>
    <row r="381" spans="1:5" x14ac:dyDescent="0.25">
      <c r="A381" s="24" t="s">
        <v>751</v>
      </c>
      <c r="B381" s="24" t="s">
        <v>751</v>
      </c>
      <c r="C381" s="23">
        <v>380</v>
      </c>
    </row>
    <row r="382" spans="1:5" x14ac:dyDescent="0.25">
      <c r="A382" s="24" t="s">
        <v>756</v>
      </c>
      <c r="B382" s="24" t="s">
        <v>757</v>
      </c>
      <c r="C382" s="23">
        <v>381</v>
      </c>
    </row>
    <row r="383" spans="1:5" x14ac:dyDescent="0.25">
      <c r="A383" s="25" t="s">
        <v>3471</v>
      </c>
      <c r="B383" s="25" t="s">
        <v>3471</v>
      </c>
      <c r="C383" s="23">
        <v>382</v>
      </c>
      <c r="E383" s="29"/>
    </row>
    <row r="384" spans="1:5" x14ac:dyDescent="0.25">
      <c r="A384" s="24" t="s">
        <v>764</v>
      </c>
      <c r="B384" s="24" t="s">
        <v>764</v>
      </c>
      <c r="C384" s="23">
        <v>383</v>
      </c>
    </row>
    <row r="385" spans="1:5" x14ac:dyDescent="0.25">
      <c r="A385" s="24" t="s">
        <v>765</v>
      </c>
      <c r="B385" s="24" t="s">
        <v>765</v>
      </c>
      <c r="C385" s="23">
        <v>384</v>
      </c>
    </row>
    <row r="386" spans="1:5" x14ac:dyDescent="0.25">
      <c r="A386" s="24" t="s">
        <v>831</v>
      </c>
      <c r="B386" s="24" t="s">
        <v>831</v>
      </c>
      <c r="C386" s="23">
        <v>385</v>
      </c>
    </row>
    <row r="387" spans="1:5" x14ac:dyDescent="0.25">
      <c r="A387" s="24" t="s">
        <v>766</v>
      </c>
      <c r="B387" s="24" t="s">
        <v>766</v>
      </c>
      <c r="C387" s="23">
        <v>386</v>
      </c>
    </row>
    <row r="388" spans="1:5" x14ac:dyDescent="0.25">
      <c r="A388" s="24" t="s">
        <v>832</v>
      </c>
      <c r="B388" s="24" t="s">
        <v>832</v>
      </c>
      <c r="C388" s="23">
        <v>387</v>
      </c>
    </row>
    <row r="389" spans="1:5" x14ac:dyDescent="0.25">
      <c r="A389" s="24" t="s">
        <v>767</v>
      </c>
      <c r="B389" s="24" t="s">
        <v>767</v>
      </c>
      <c r="C389" s="23">
        <v>388</v>
      </c>
    </row>
    <row r="390" spans="1:5" x14ac:dyDescent="0.25">
      <c r="A390" s="25" t="s">
        <v>3470</v>
      </c>
      <c r="B390" s="25" t="s">
        <v>3470</v>
      </c>
      <c r="C390" s="23">
        <v>389</v>
      </c>
      <c r="E390" s="29"/>
    </row>
    <row r="391" spans="1:5" x14ac:dyDescent="0.25">
      <c r="A391" s="24" t="s">
        <v>773</v>
      </c>
      <c r="B391" s="24" t="s">
        <v>773</v>
      </c>
      <c r="C391" s="23">
        <v>390</v>
      </c>
    </row>
    <row r="392" spans="1:5" x14ac:dyDescent="0.25">
      <c r="A392" s="25" t="s">
        <v>3469</v>
      </c>
      <c r="B392" s="25" t="s">
        <v>3469</v>
      </c>
      <c r="C392" s="23">
        <v>391</v>
      </c>
    </row>
    <row r="393" spans="1:5" x14ac:dyDescent="0.25">
      <c r="A393" s="24" t="s">
        <v>774</v>
      </c>
      <c r="B393" s="24" t="s">
        <v>774</v>
      </c>
      <c r="C393" s="23">
        <v>392</v>
      </c>
    </row>
    <row r="394" spans="1:5" x14ac:dyDescent="0.25">
      <c r="A394" s="24" t="s">
        <v>833</v>
      </c>
      <c r="B394" s="24" t="s">
        <v>833</v>
      </c>
      <c r="C394" s="23">
        <v>393</v>
      </c>
    </row>
    <row r="395" spans="1:5" x14ac:dyDescent="0.25">
      <c r="A395" s="24" t="s">
        <v>775</v>
      </c>
      <c r="B395" s="24" t="s">
        <v>775</v>
      </c>
      <c r="C395" s="23">
        <v>394</v>
      </c>
    </row>
    <row r="396" spans="1:5" x14ac:dyDescent="0.25">
      <c r="A396" s="24" t="s">
        <v>633</v>
      </c>
      <c r="B396" s="24" t="s">
        <v>633</v>
      </c>
      <c r="C396" s="23">
        <v>395</v>
      </c>
    </row>
    <row r="397" spans="1:5" x14ac:dyDescent="0.25">
      <c r="A397" s="24" t="s">
        <v>708</v>
      </c>
      <c r="B397" s="24" t="s">
        <v>708</v>
      </c>
      <c r="C397" s="23">
        <v>396</v>
      </c>
    </row>
    <row r="398" spans="1:5" x14ac:dyDescent="0.25">
      <c r="A398" s="24" t="s">
        <v>824</v>
      </c>
      <c r="B398" s="24" t="s">
        <v>824</v>
      </c>
      <c r="C398" s="23">
        <v>397</v>
      </c>
    </row>
    <row r="399" spans="1:5" x14ac:dyDescent="0.25">
      <c r="A399" s="24" t="s">
        <v>3468</v>
      </c>
      <c r="B399" s="24" t="s">
        <v>3468</v>
      </c>
      <c r="C399" s="23">
        <v>398</v>
      </c>
    </row>
    <row r="400" spans="1:5" x14ac:dyDescent="0.25">
      <c r="A400" s="23" t="s">
        <v>3467</v>
      </c>
      <c r="B400" s="23" t="s">
        <v>3467</v>
      </c>
      <c r="C400" s="23">
        <v>399</v>
      </c>
    </row>
    <row r="401" spans="1:5" x14ac:dyDescent="0.25">
      <c r="A401" s="24" t="s">
        <v>628</v>
      </c>
      <c r="B401" s="24" t="s">
        <v>628</v>
      </c>
      <c r="C401" s="23">
        <v>400</v>
      </c>
    </row>
    <row r="402" spans="1:5" x14ac:dyDescent="0.25">
      <c r="A402" s="24" t="s">
        <v>644</v>
      </c>
      <c r="B402" s="24" t="s">
        <v>628</v>
      </c>
      <c r="C402" s="23">
        <v>401</v>
      </c>
    </row>
    <row r="403" spans="1:5" x14ac:dyDescent="0.25">
      <c r="A403" s="24" t="s">
        <v>645</v>
      </c>
      <c r="B403" s="24" t="s">
        <v>645</v>
      </c>
      <c r="C403" s="23">
        <v>402</v>
      </c>
    </row>
    <row r="404" spans="1:5" x14ac:dyDescent="0.25">
      <c r="A404" s="24" t="s">
        <v>652</v>
      </c>
      <c r="B404" s="24" t="s">
        <v>645</v>
      </c>
      <c r="C404" s="23">
        <v>403</v>
      </c>
    </row>
    <row r="405" spans="1:5" x14ac:dyDescent="0.25">
      <c r="A405" s="24" t="s">
        <v>653</v>
      </c>
      <c r="B405" s="24" t="s">
        <v>653</v>
      </c>
      <c r="C405" s="23">
        <v>404</v>
      </c>
    </row>
    <row r="406" spans="1:5" x14ac:dyDescent="0.25">
      <c r="A406" s="24" t="s">
        <v>664</v>
      </c>
      <c r="B406" s="24" t="s">
        <v>653</v>
      </c>
      <c r="C406" s="23">
        <v>405</v>
      </c>
    </row>
    <row r="407" spans="1:5" x14ac:dyDescent="0.25">
      <c r="A407" s="24" t="s">
        <v>839</v>
      </c>
      <c r="B407" s="24" t="s">
        <v>653</v>
      </c>
      <c r="C407" s="23">
        <v>406</v>
      </c>
    </row>
    <row r="408" spans="1:5" x14ac:dyDescent="0.25">
      <c r="A408" s="24" t="s">
        <v>665</v>
      </c>
      <c r="B408" s="24" t="s">
        <v>665</v>
      </c>
      <c r="C408" s="23">
        <v>407</v>
      </c>
    </row>
    <row r="409" spans="1:5" x14ac:dyDescent="0.25">
      <c r="A409" s="24" t="s">
        <v>672</v>
      </c>
      <c r="B409" s="24" t="s">
        <v>672</v>
      </c>
      <c r="C409" s="23">
        <v>408</v>
      </c>
    </row>
    <row r="410" spans="1:5" x14ac:dyDescent="0.25">
      <c r="A410" s="24" t="s">
        <v>679</v>
      </c>
      <c r="B410" s="24" t="s">
        <v>679</v>
      </c>
      <c r="C410" s="23">
        <v>409</v>
      </c>
    </row>
    <row r="411" spans="1:5" x14ac:dyDescent="0.25">
      <c r="A411" s="23" t="s">
        <v>3466</v>
      </c>
      <c r="B411" s="23" t="s">
        <v>3466</v>
      </c>
      <c r="C411" s="23">
        <v>410</v>
      </c>
    </row>
    <row r="412" spans="1:5" x14ac:dyDescent="0.25">
      <c r="A412" s="22" t="s">
        <v>3465</v>
      </c>
      <c r="B412" s="22" t="s">
        <v>3465</v>
      </c>
      <c r="C412" s="23">
        <v>411</v>
      </c>
      <c r="E412" s="22"/>
    </row>
    <row r="413" spans="1:5" x14ac:dyDescent="0.25">
      <c r="A413" s="24" t="s">
        <v>699</v>
      </c>
      <c r="B413" s="24" t="s">
        <v>699</v>
      </c>
      <c r="C413" s="23">
        <v>412</v>
      </c>
    </row>
    <row r="414" spans="1:5" x14ac:dyDescent="0.25">
      <c r="A414" s="24" t="s">
        <v>701</v>
      </c>
      <c r="B414" s="24" t="s">
        <v>701</v>
      </c>
      <c r="C414" s="23">
        <v>413</v>
      </c>
    </row>
    <row r="415" spans="1:5" x14ac:dyDescent="0.25">
      <c r="A415" s="24" t="s">
        <v>703</v>
      </c>
      <c r="B415" s="24" t="s">
        <v>703</v>
      </c>
      <c r="C415" s="23">
        <v>414</v>
      </c>
    </row>
    <row r="416" spans="1:5" x14ac:dyDescent="0.25">
      <c r="A416" s="24" t="s">
        <v>802</v>
      </c>
      <c r="B416" s="24" t="s">
        <v>703</v>
      </c>
      <c r="C416" s="23">
        <v>415</v>
      </c>
    </row>
    <row r="417" spans="1:3" x14ac:dyDescent="0.25">
      <c r="A417" s="24" t="s">
        <v>711</v>
      </c>
      <c r="B417" s="24" t="s">
        <v>711</v>
      </c>
      <c r="C417" s="23">
        <v>416</v>
      </c>
    </row>
    <row r="418" spans="1:3" x14ac:dyDescent="0.25">
      <c r="A418" s="24" t="s">
        <v>716</v>
      </c>
      <c r="B418" s="24" t="s">
        <v>716</v>
      </c>
      <c r="C418" s="23">
        <v>417</v>
      </c>
    </row>
    <row r="419" spans="1:3" x14ac:dyDescent="0.25">
      <c r="A419" s="24" t="s">
        <v>720</v>
      </c>
      <c r="B419" s="24" t="s">
        <v>720</v>
      </c>
      <c r="C419" s="23">
        <v>418</v>
      </c>
    </row>
    <row r="420" spans="1:3" x14ac:dyDescent="0.25">
      <c r="A420" s="24" t="s">
        <v>721</v>
      </c>
      <c r="B420" s="24" t="s">
        <v>721</v>
      </c>
      <c r="C420" s="23">
        <v>419</v>
      </c>
    </row>
    <row r="421" spans="1:3" x14ac:dyDescent="0.25">
      <c r="A421" s="26" t="s">
        <v>3464</v>
      </c>
      <c r="B421" s="26" t="s">
        <v>3464</v>
      </c>
      <c r="C421" s="23">
        <v>420</v>
      </c>
    </row>
    <row r="422" spans="1:3" x14ac:dyDescent="0.25">
      <c r="A422" s="24" t="s">
        <v>728</v>
      </c>
      <c r="B422" s="24" t="s">
        <v>728</v>
      </c>
      <c r="C422" s="23">
        <v>421</v>
      </c>
    </row>
    <row r="423" spans="1:3" x14ac:dyDescent="0.25">
      <c r="A423" s="24" t="s">
        <v>729</v>
      </c>
      <c r="B423" s="24" t="s">
        <v>729</v>
      </c>
      <c r="C423" s="23">
        <v>422</v>
      </c>
    </row>
    <row r="424" spans="1:3" x14ac:dyDescent="0.25">
      <c r="A424" s="26" t="s">
        <v>3463</v>
      </c>
      <c r="B424" s="26" t="s">
        <v>3463</v>
      </c>
      <c r="C424" s="23">
        <v>423</v>
      </c>
    </row>
    <row r="425" spans="1:3" x14ac:dyDescent="0.25">
      <c r="A425" s="26" t="s">
        <v>3462</v>
      </c>
      <c r="B425" s="26" t="s">
        <v>3462</v>
      </c>
      <c r="C425" s="23">
        <v>424</v>
      </c>
    </row>
    <row r="426" spans="1:3" x14ac:dyDescent="0.25">
      <c r="A426" s="26" t="s">
        <v>3461</v>
      </c>
      <c r="B426" s="26" t="s">
        <v>3461</v>
      </c>
      <c r="C426" s="23">
        <v>425</v>
      </c>
    </row>
    <row r="427" spans="1:3" x14ac:dyDescent="0.25">
      <c r="A427" s="24" t="s">
        <v>748</v>
      </c>
      <c r="B427" s="24" t="s">
        <v>748</v>
      </c>
      <c r="C427" s="23">
        <v>426</v>
      </c>
    </row>
    <row r="428" spans="1:3" x14ac:dyDescent="0.25">
      <c r="A428" s="24" t="s">
        <v>749</v>
      </c>
      <c r="B428" s="24" t="s">
        <v>748</v>
      </c>
      <c r="C428" s="23">
        <v>427</v>
      </c>
    </row>
    <row r="429" spans="1:3" x14ac:dyDescent="0.25">
      <c r="A429" s="24" t="s">
        <v>752</v>
      </c>
      <c r="B429" s="24" t="s">
        <v>752</v>
      </c>
      <c r="C429" s="23">
        <v>428</v>
      </c>
    </row>
    <row r="430" spans="1:3" x14ac:dyDescent="0.25">
      <c r="A430" s="24" t="s">
        <v>753</v>
      </c>
      <c r="B430" s="24" t="s">
        <v>752</v>
      </c>
      <c r="C430" s="23">
        <v>429</v>
      </c>
    </row>
    <row r="431" spans="1:3" x14ac:dyDescent="0.25">
      <c r="A431" s="24" t="s">
        <v>805</v>
      </c>
      <c r="B431" s="24" t="s">
        <v>806</v>
      </c>
      <c r="C431" s="23">
        <v>430</v>
      </c>
    </row>
    <row r="432" spans="1:3" x14ac:dyDescent="0.25">
      <c r="A432" s="24" t="s">
        <v>809</v>
      </c>
      <c r="B432" s="24" t="s">
        <v>810</v>
      </c>
      <c r="C432" s="23">
        <v>431</v>
      </c>
    </row>
    <row r="433" spans="1:3" x14ac:dyDescent="0.25">
      <c r="A433" s="24" t="s">
        <v>758</v>
      </c>
      <c r="B433" s="24" t="s">
        <v>758</v>
      </c>
      <c r="C433" s="23">
        <v>432</v>
      </c>
    </row>
    <row r="434" spans="1:3" x14ac:dyDescent="0.25">
      <c r="A434" s="24" t="s">
        <v>763</v>
      </c>
      <c r="B434" s="24" t="s">
        <v>758</v>
      </c>
      <c r="C434" s="23">
        <v>433</v>
      </c>
    </row>
    <row r="435" spans="1:3" x14ac:dyDescent="0.25">
      <c r="A435" s="24" t="s">
        <v>768</v>
      </c>
      <c r="B435" s="24" t="s">
        <v>768</v>
      </c>
      <c r="C435" s="23">
        <v>434</v>
      </c>
    </row>
    <row r="436" spans="1:3" x14ac:dyDescent="0.25">
      <c r="A436" s="24" t="s">
        <v>770</v>
      </c>
      <c r="B436" s="24" t="s">
        <v>768</v>
      </c>
      <c r="C436" s="23">
        <v>435</v>
      </c>
    </row>
    <row r="437" spans="1:3" x14ac:dyDescent="0.25">
      <c r="A437" s="24" t="s">
        <v>777</v>
      </c>
      <c r="B437" s="24" t="s">
        <v>777</v>
      </c>
      <c r="C437" s="23">
        <v>436</v>
      </c>
    </row>
    <row r="438" spans="1:3" x14ac:dyDescent="0.25">
      <c r="A438" s="24" t="s">
        <v>778</v>
      </c>
      <c r="B438" s="24" t="s">
        <v>777</v>
      </c>
      <c r="C438" s="23">
        <v>437</v>
      </c>
    </row>
    <row r="439" spans="1:3" x14ac:dyDescent="0.25">
      <c r="A439" s="24" t="s">
        <v>625</v>
      </c>
      <c r="B439" s="24" t="s">
        <v>625</v>
      </c>
      <c r="C439" s="23">
        <v>438</v>
      </c>
    </row>
    <row r="440" spans="1:3" x14ac:dyDescent="0.25">
      <c r="A440" s="24" t="s">
        <v>779</v>
      </c>
      <c r="B440" s="24" t="s">
        <v>625</v>
      </c>
      <c r="C440" s="23">
        <v>439</v>
      </c>
    </row>
    <row r="441" spans="1:3" x14ac:dyDescent="0.25">
      <c r="A441" s="24" t="s">
        <v>849</v>
      </c>
      <c r="B441" s="24" t="s">
        <v>625</v>
      </c>
      <c r="C441" s="23">
        <v>440</v>
      </c>
    </row>
    <row r="442" spans="1:3" x14ac:dyDescent="0.25">
      <c r="A442" s="24" t="s">
        <v>780</v>
      </c>
      <c r="B442" s="24" t="s">
        <v>780</v>
      </c>
      <c r="C442" s="23">
        <v>441</v>
      </c>
    </row>
    <row r="443" spans="1:3" x14ac:dyDescent="0.25">
      <c r="A443" s="24" t="s">
        <v>781</v>
      </c>
      <c r="B443" s="24" t="s">
        <v>780</v>
      </c>
      <c r="C443" s="23">
        <v>442</v>
      </c>
    </row>
    <row r="444" spans="1:3" x14ac:dyDescent="0.25">
      <c r="A444" s="24" t="s">
        <v>850</v>
      </c>
      <c r="B444" s="24" t="s">
        <v>780</v>
      </c>
      <c r="C444" s="23">
        <v>443</v>
      </c>
    </row>
    <row r="445" spans="1:3" x14ac:dyDescent="0.25">
      <c r="A445" s="24" t="s">
        <v>851</v>
      </c>
      <c r="B445" s="24" t="s">
        <v>784</v>
      </c>
      <c r="C445" s="23">
        <v>444</v>
      </c>
    </row>
    <row r="446" spans="1:3" x14ac:dyDescent="0.25">
      <c r="A446" s="24" t="s">
        <v>784</v>
      </c>
      <c r="B446" s="24" t="s">
        <v>784</v>
      </c>
      <c r="C446" s="23">
        <v>445</v>
      </c>
    </row>
    <row r="447" spans="1:3" x14ac:dyDescent="0.25">
      <c r="A447" s="24" t="s">
        <v>786</v>
      </c>
      <c r="B447" s="24" t="s">
        <v>784</v>
      </c>
      <c r="C447" s="23">
        <v>446</v>
      </c>
    </row>
    <row r="448" spans="1:3" x14ac:dyDescent="0.25">
      <c r="A448" s="24" t="s">
        <v>792</v>
      </c>
      <c r="B448" s="24" t="s">
        <v>792</v>
      </c>
      <c r="C448" s="23">
        <v>447</v>
      </c>
    </row>
    <row r="449" spans="1:3" x14ac:dyDescent="0.25">
      <c r="A449" s="24" t="s">
        <v>794</v>
      </c>
      <c r="B449" s="24" t="s">
        <v>792</v>
      </c>
      <c r="C449" s="23">
        <v>448</v>
      </c>
    </row>
    <row r="450" spans="1:3" x14ac:dyDescent="0.25">
      <c r="A450" s="24" t="s">
        <v>852</v>
      </c>
      <c r="B450" s="24" t="s">
        <v>792</v>
      </c>
      <c r="C450" s="23">
        <v>449</v>
      </c>
    </row>
    <row r="451" spans="1:3" x14ac:dyDescent="0.25">
      <c r="A451" s="24" t="s">
        <v>853</v>
      </c>
      <c r="B451" s="24" t="s">
        <v>795</v>
      </c>
      <c r="C451" s="23">
        <v>450</v>
      </c>
    </row>
    <row r="452" spans="1:3" x14ac:dyDescent="0.25">
      <c r="A452" s="24" t="s">
        <v>795</v>
      </c>
      <c r="B452" s="24" t="s">
        <v>795</v>
      </c>
      <c r="C452" s="23">
        <v>451</v>
      </c>
    </row>
    <row r="453" spans="1:3" x14ac:dyDescent="0.25">
      <c r="A453" s="24" t="s">
        <v>796</v>
      </c>
      <c r="B453" s="24" t="s">
        <v>795</v>
      </c>
      <c r="C453" s="23">
        <v>452</v>
      </c>
    </row>
    <row r="454" spans="1:3" x14ac:dyDescent="0.25">
      <c r="A454" s="24" t="s">
        <v>797</v>
      </c>
      <c r="B454" s="24" t="s">
        <v>797</v>
      </c>
      <c r="C454" s="23">
        <v>453</v>
      </c>
    </row>
    <row r="455" spans="1:3" x14ac:dyDescent="0.25">
      <c r="A455" s="24" t="s">
        <v>799</v>
      </c>
      <c r="B455" s="24" t="s">
        <v>797</v>
      </c>
      <c r="C455" s="23">
        <v>454</v>
      </c>
    </row>
    <row r="456" spans="1:3" x14ac:dyDescent="0.25">
      <c r="A456" s="24" t="s">
        <v>854</v>
      </c>
      <c r="B456" s="24" t="s">
        <v>797</v>
      </c>
      <c r="C456" s="23">
        <v>455</v>
      </c>
    </row>
    <row r="457" spans="1:3" x14ac:dyDescent="0.25">
      <c r="A457" s="24" t="s">
        <v>855</v>
      </c>
      <c r="B457" s="24" t="s">
        <v>800</v>
      </c>
      <c r="C457" s="23">
        <v>456</v>
      </c>
    </row>
    <row r="458" spans="1:3" x14ac:dyDescent="0.25">
      <c r="A458" s="24" t="s">
        <v>800</v>
      </c>
      <c r="B458" s="24" t="s">
        <v>800</v>
      </c>
      <c r="C458" s="23">
        <v>457</v>
      </c>
    </row>
    <row r="459" spans="1:3" x14ac:dyDescent="0.25">
      <c r="A459" s="24" t="s">
        <v>801</v>
      </c>
      <c r="B459" s="24" t="s">
        <v>800</v>
      </c>
      <c r="C459" s="23">
        <v>458</v>
      </c>
    </row>
    <row r="460" spans="1:3" x14ac:dyDescent="0.25">
      <c r="A460" s="24" t="s">
        <v>835</v>
      </c>
      <c r="B460" s="24" t="s">
        <v>634</v>
      </c>
      <c r="C460" s="23">
        <v>459</v>
      </c>
    </row>
    <row r="461" spans="1:3" x14ac:dyDescent="0.25">
      <c r="A461" s="24" t="s">
        <v>634</v>
      </c>
      <c r="B461" s="24" t="s">
        <v>634</v>
      </c>
      <c r="C461" s="23">
        <v>460</v>
      </c>
    </row>
    <row r="462" spans="1:3" x14ac:dyDescent="0.25">
      <c r="A462" s="24" t="s">
        <v>642</v>
      </c>
      <c r="B462" s="24" t="s">
        <v>642</v>
      </c>
      <c r="C462" s="23">
        <v>461</v>
      </c>
    </row>
    <row r="463" spans="1:3" x14ac:dyDescent="0.25">
      <c r="A463" s="24" t="s">
        <v>836</v>
      </c>
      <c r="B463" s="24" t="s">
        <v>642</v>
      </c>
      <c r="C463" s="23">
        <v>462</v>
      </c>
    </row>
    <row r="464" spans="1:3" x14ac:dyDescent="0.25">
      <c r="A464" s="24" t="s">
        <v>643</v>
      </c>
      <c r="B464" s="24" t="s">
        <v>642</v>
      </c>
      <c r="C464" s="23">
        <v>463</v>
      </c>
    </row>
    <row r="465" spans="1:3" x14ac:dyDescent="0.25">
      <c r="A465" s="24" t="s">
        <v>646</v>
      </c>
      <c r="B465" s="24" t="s">
        <v>646</v>
      </c>
      <c r="C465" s="23">
        <v>464</v>
      </c>
    </row>
    <row r="466" spans="1:3" x14ac:dyDescent="0.25">
      <c r="A466" s="24" t="s">
        <v>647</v>
      </c>
      <c r="B466" s="24" t="s">
        <v>646</v>
      </c>
      <c r="C466" s="23">
        <v>465</v>
      </c>
    </row>
    <row r="467" spans="1:3" x14ac:dyDescent="0.25">
      <c r="A467" s="24" t="s">
        <v>837</v>
      </c>
      <c r="B467" s="24" t="s">
        <v>646</v>
      </c>
      <c r="C467" s="23">
        <v>466</v>
      </c>
    </row>
    <row r="468" spans="1:3" x14ac:dyDescent="0.25">
      <c r="A468" s="24" t="s">
        <v>838</v>
      </c>
      <c r="B468" s="24" t="s">
        <v>649</v>
      </c>
      <c r="C468" s="23">
        <v>467</v>
      </c>
    </row>
    <row r="469" spans="1:3" x14ac:dyDescent="0.25">
      <c r="A469" s="24" t="s">
        <v>649</v>
      </c>
      <c r="B469" s="24" t="s">
        <v>649</v>
      </c>
      <c r="C469" s="23">
        <v>468</v>
      </c>
    </row>
    <row r="470" spans="1:3" x14ac:dyDescent="0.25">
      <c r="A470" s="24" t="s">
        <v>650</v>
      </c>
      <c r="B470" s="24" t="s">
        <v>649</v>
      </c>
      <c r="C470" s="23">
        <v>469</v>
      </c>
    </row>
    <row r="471" spans="1:3" x14ac:dyDescent="0.25">
      <c r="A471" s="24" t="s">
        <v>657</v>
      </c>
      <c r="B471" s="24" t="s">
        <v>657</v>
      </c>
      <c r="C471" s="23">
        <v>470</v>
      </c>
    </row>
    <row r="472" spans="1:3" x14ac:dyDescent="0.25">
      <c r="A472" s="24" t="s">
        <v>659</v>
      </c>
      <c r="B472" s="24" t="s">
        <v>657</v>
      </c>
      <c r="C472" s="23">
        <v>471</v>
      </c>
    </row>
    <row r="473" spans="1:3" x14ac:dyDescent="0.25">
      <c r="A473" s="24" t="s">
        <v>840</v>
      </c>
      <c r="B473" s="24" t="s">
        <v>657</v>
      </c>
      <c r="C473" s="23">
        <v>472</v>
      </c>
    </row>
    <row r="474" spans="1:3" x14ac:dyDescent="0.25">
      <c r="A474" s="24" t="s">
        <v>841</v>
      </c>
      <c r="B474" s="24" t="s">
        <v>661</v>
      </c>
      <c r="C474" s="23">
        <v>473</v>
      </c>
    </row>
    <row r="475" spans="1:3" x14ac:dyDescent="0.25">
      <c r="A475" s="24" t="s">
        <v>616</v>
      </c>
      <c r="B475" s="24" t="s">
        <v>661</v>
      </c>
      <c r="C475" s="23">
        <v>474</v>
      </c>
    </row>
    <row r="476" spans="1:3" x14ac:dyDescent="0.25">
      <c r="A476" s="24" t="s">
        <v>661</v>
      </c>
      <c r="B476" s="24" t="s">
        <v>661</v>
      </c>
      <c r="C476" s="23">
        <v>475</v>
      </c>
    </row>
    <row r="477" spans="1:3" x14ac:dyDescent="0.25">
      <c r="A477" s="24" t="s">
        <v>616</v>
      </c>
      <c r="B477" s="24" t="s">
        <v>661</v>
      </c>
      <c r="C477" s="23">
        <v>476</v>
      </c>
    </row>
    <row r="478" spans="1:3" x14ac:dyDescent="0.25">
      <c r="A478" s="24" t="s">
        <v>666</v>
      </c>
      <c r="B478" s="24" t="s">
        <v>666</v>
      </c>
      <c r="C478" s="23">
        <v>477</v>
      </c>
    </row>
    <row r="479" spans="1:3" x14ac:dyDescent="0.25">
      <c r="A479" s="24" t="s">
        <v>667</v>
      </c>
      <c r="B479" s="24" t="s">
        <v>666</v>
      </c>
      <c r="C479" s="23">
        <v>478</v>
      </c>
    </row>
    <row r="480" spans="1:3" x14ac:dyDescent="0.25">
      <c r="A480" s="24" t="s">
        <v>842</v>
      </c>
      <c r="B480" s="24" t="s">
        <v>666</v>
      </c>
      <c r="C480" s="23">
        <v>479</v>
      </c>
    </row>
    <row r="481" spans="1:3" x14ac:dyDescent="0.25">
      <c r="A481" s="24" t="s">
        <v>843</v>
      </c>
      <c r="B481" s="24" t="s">
        <v>669</v>
      </c>
      <c r="C481" s="23">
        <v>480</v>
      </c>
    </row>
    <row r="482" spans="1:3" x14ac:dyDescent="0.25">
      <c r="A482" s="26" t="s">
        <v>3460</v>
      </c>
      <c r="B482" s="26" t="s">
        <v>3460</v>
      </c>
      <c r="C482" s="23">
        <v>481</v>
      </c>
    </row>
    <row r="483" spans="1:3" x14ac:dyDescent="0.25">
      <c r="A483" s="26" t="s">
        <v>3459</v>
      </c>
      <c r="B483" s="26" t="s">
        <v>3459</v>
      </c>
      <c r="C483" s="23">
        <v>482</v>
      </c>
    </row>
    <row r="484" spans="1:3" x14ac:dyDescent="0.25">
      <c r="A484" s="24" t="s">
        <v>669</v>
      </c>
      <c r="B484" s="24" t="s">
        <v>669</v>
      </c>
      <c r="C484" s="23">
        <v>483</v>
      </c>
    </row>
    <row r="485" spans="1:3" x14ac:dyDescent="0.25">
      <c r="A485" s="24" t="s">
        <v>617</v>
      </c>
      <c r="B485" s="24" t="s">
        <v>669</v>
      </c>
      <c r="C485" s="23">
        <v>484</v>
      </c>
    </row>
    <row r="486" spans="1:3" x14ac:dyDescent="0.25">
      <c r="A486" s="24" t="s">
        <v>617</v>
      </c>
      <c r="B486" s="24" t="s">
        <v>669</v>
      </c>
      <c r="C486" s="23">
        <v>485</v>
      </c>
    </row>
    <row r="487" spans="1:3" x14ac:dyDescent="0.25">
      <c r="A487" s="24" t="s">
        <v>844</v>
      </c>
      <c r="B487" s="24" t="s">
        <v>673</v>
      </c>
      <c r="C487" s="23">
        <v>486</v>
      </c>
    </row>
    <row r="488" spans="1:3" x14ac:dyDescent="0.25">
      <c r="A488" s="24" t="s">
        <v>673</v>
      </c>
      <c r="B488" s="24" t="s">
        <v>673</v>
      </c>
      <c r="C488" s="23">
        <v>487</v>
      </c>
    </row>
    <row r="489" spans="1:3" x14ac:dyDescent="0.25">
      <c r="A489" s="24" t="s">
        <v>675</v>
      </c>
      <c r="B489" s="24" t="s">
        <v>673</v>
      </c>
      <c r="C489" s="23">
        <v>488</v>
      </c>
    </row>
    <row r="490" spans="1:3" x14ac:dyDescent="0.25">
      <c r="A490" s="24" t="s">
        <v>675</v>
      </c>
      <c r="B490" s="24" t="s">
        <v>673</v>
      </c>
      <c r="C490" s="23">
        <v>489</v>
      </c>
    </row>
    <row r="491" spans="1:3" x14ac:dyDescent="0.25">
      <c r="A491" s="24" t="s">
        <v>845</v>
      </c>
      <c r="B491" s="24" t="s">
        <v>677</v>
      </c>
      <c r="C491" s="23">
        <v>490</v>
      </c>
    </row>
    <row r="492" spans="1:3" x14ac:dyDescent="0.25">
      <c r="A492" s="24" t="s">
        <v>677</v>
      </c>
      <c r="B492" s="24" t="s">
        <v>677</v>
      </c>
      <c r="C492" s="23">
        <v>491</v>
      </c>
    </row>
    <row r="493" spans="1:3" x14ac:dyDescent="0.25">
      <c r="A493" s="24" t="s">
        <v>618</v>
      </c>
      <c r="B493" s="24" t="s">
        <v>677</v>
      </c>
      <c r="C493" s="23">
        <v>492</v>
      </c>
    </row>
    <row r="494" spans="1:3" x14ac:dyDescent="0.25">
      <c r="A494" s="24" t="s">
        <v>618</v>
      </c>
      <c r="B494" s="24" t="s">
        <v>677</v>
      </c>
      <c r="C494" s="23">
        <v>493</v>
      </c>
    </row>
    <row r="495" spans="1:3" x14ac:dyDescent="0.25">
      <c r="A495" s="24" t="s">
        <v>846</v>
      </c>
      <c r="B495" s="24" t="s">
        <v>684</v>
      </c>
      <c r="C495" s="23">
        <v>494</v>
      </c>
    </row>
    <row r="496" spans="1:3" x14ac:dyDescent="0.25">
      <c r="A496" s="24" t="s">
        <v>684</v>
      </c>
      <c r="B496" s="24" t="s">
        <v>684</v>
      </c>
      <c r="C496" s="23">
        <v>495</v>
      </c>
    </row>
    <row r="497" spans="1:3" x14ac:dyDescent="0.25">
      <c r="A497" s="24" t="s">
        <v>687</v>
      </c>
      <c r="B497" s="24" t="s">
        <v>684</v>
      </c>
      <c r="C497" s="23">
        <v>496</v>
      </c>
    </row>
    <row r="498" spans="1:3" x14ac:dyDescent="0.25">
      <c r="A498" s="24" t="s">
        <v>847</v>
      </c>
      <c r="B498" s="24" t="s">
        <v>689</v>
      </c>
      <c r="C498" s="23">
        <v>497</v>
      </c>
    </row>
    <row r="499" spans="1:3" x14ac:dyDescent="0.25">
      <c r="A499" s="24" t="s">
        <v>689</v>
      </c>
      <c r="B499" s="24" t="s">
        <v>689</v>
      </c>
      <c r="C499" s="23">
        <v>498</v>
      </c>
    </row>
    <row r="500" spans="1:3" x14ac:dyDescent="0.25">
      <c r="A500" s="24" t="s">
        <v>619</v>
      </c>
      <c r="B500" s="24" t="s">
        <v>689</v>
      </c>
      <c r="C500" s="23">
        <v>499</v>
      </c>
    </row>
    <row r="501" spans="1:3" x14ac:dyDescent="0.25">
      <c r="A501" s="24" t="s">
        <v>619</v>
      </c>
      <c r="B501" s="24" t="s">
        <v>689</v>
      </c>
      <c r="C501" s="23">
        <v>500</v>
      </c>
    </row>
    <row r="502" spans="1:3" x14ac:dyDescent="0.25">
      <c r="A502" s="24" t="s">
        <v>693</v>
      </c>
      <c r="B502" s="24" t="s">
        <v>693</v>
      </c>
      <c r="C502" s="23">
        <v>501</v>
      </c>
    </row>
    <row r="503" spans="1:3" x14ac:dyDescent="0.25">
      <c r="A503" s="24" t="s">
        <v>848</v>
      </c>
      <c r="B503" s="24" t="s">
        <v>693</v>
      </c>
      <c r="C503" s="23">
        <v>502</v>
      </c>
    </row>
    <row r="504" spans="1:3" x14ac:dyDescent="0.25">
      <c r="A504" s="24" t="s">
        <v>696</v>
      </c>
      <c r="B504" s="24" t="s">
        <v>696</v>
      </c>
      <c r="C504" s="23">
        <v>503</v>
      </c>
    </row>
    <row r="505" spans="1:3" x14ac:dyDescent="0.25">
      <c r="A505" s="24" t="s">
        <v>697</v>
      </c>
      <c r="B505" s="24" t="s">
        <v>696</v>
      </c>
      <c r="C505" s="23">
        <v>504</v>
      </c>
    </row>
    <row r="506" spans="1:3" x14ac:dyDescent="0.25">
      <c r="A506" s="24" t="s">
        <v>698</v>
      </c>
      <c r="B506" s="24" t="s">
        <v>698</v>
      </c>
      <c r="C506" s="23">
        <v>505</v>
      </c>
    </row>
    <row r="507" spans="1:3" x14ac:dyDescent="0.25">
      <c r="A507" s="24" t="s">
        <v>620</v>
      </c>
      <c r="B507" s="24" t="s">
        <v>620</v>
      </c>
      <c r="C507" s="23">
        <v>506</v>
      </c>
    </row>
    <row r="508" spans="1:3" x14ac:dyDescent="0.25">
      <c r="A508" s="24" t="s">
        <v>620</v>
      </c>
      <c r="B508" s="24" t="s">
        <v>620</v>
      </c>
      <c r="C508" s="23">
        <v>507</v>
      </c>
    </row>
    <row r="509" spans="1:3" x14ac:dyDescent="0.25">
      <c r="A509" s="24" t="s">
        <v>621</v>
      </c>
      <c r="B509" s="24" t="s">
        <v>621</v>
      </c>
      <c r="C509" s="23">
        <v>508</v>
      </c>
    </row>
    <row r="510" spans="1:3" x14ac:dyDescent="0.25">
      <c r="A510" s="24" t="s">
        <v>621</v>
      </c>
      <c r="B510" s="24" t="s">
        <v>621</v>
      </c>
      <c r="C510" s="23">
        <v>509</v>
      </c>
    </row>
    <row r="511" spans="1:3" x14ac:dyDescent="0.25">
      <c r="A511" s="24" t="s">
        <v>717</v>
      </c>
      <c r="B511" s="24" t="s">
        <v>717</v>
      </c>
      <c r="C511" s="23">
        <v>510</v>
      </c>
    </row>
    <row r="512" spans="1:3" x14ac:dyDescent="0.25">
      <c r="A512" s="24" t="s">
        <v>719</v>
      </c>
      <c r="B512" s="24" t="s">
        <v>3458</v>
      </c>
      <c r="C512" s="23">
        <v>511</v>
      </c>
    </row>
    <row r="513" spans="1:3" x14ac:dyDescent="0.25">
      <c r="A513" s="24" t="s">
        <v>732</v>
      </c>
      <c r="B513" s="24" t="s">
        <v>3457</v>
      </c>
      <c r="C513" s="23">
        <v>512</v>
      </c>
    </row>
    <row r="514" spans="1:3" x14ac:dyDescent="0.25">
      <c r="A514" s="24" t="s">
        <v>738</v>
      </c>
      <c r="B514" s="24" t="s">
        <v>738</v>
      </c>
      <c r="C514" s="23">
        <v>513</v>
      </c>
    </row>
    <row r="515" spans="1:3" x14ac:dyDescent="0.25">
      <c r="A515" s="24" t="s">
        <v>740</v>
      </c>
      <c r="B515" s="24" t="s">
        <v>738</v>
      </c>
      <c r="C515" s="23">
        <v>514</v>
      </c>
    </row>
    <row r="516" spans="1:3" x14ac:dyDescent="0.25">
      <c r="A516" s="24" t="s">
        <v>828</v>
      </c>
      <c r="B516" s="24" t="s">
        <v>828</v>
      </c>
      <c r="C516" s="23">
        <v>515</v>
      </c>
    </row>
    <row r="517" spans="1:3" x14ac:dyDescent="0.25">
      <c r="A517" s="24" t="s">
        <v>829</v>
      </c>
      <c r="B517" s="24" t="s">
        <v>829</v>
      </c>
      <c r="C517" s="23">
        <v>516</v>
      </c>
    </row>
    <row r="518" spans="1:3" x14ac:dyDescent="0.25">
      <c r="A518" s="24" t="s">
        <v>830</v>
      </c>
      <c r="B518" s="24" t="s">
        <v>830</v>
      </c>
      <c r="C518" s="23">
        <v>517</v>
      </c>
    </row>
    <row r="519" spans="1:3" x14ac:dyDescent="0.25">
      <c r="A519" s="28" t="s">
        <v>3456</v>
      </c>
      <c r="B519" s="28" t="s">
        <v>3456</v>
      </c>
      <c r="C519" s="23">
        <v>518</v>
      </c>
    </row>
    <row r="520" spans="1:3" x14ac:dyDescent="0.25">
      <c r="A520" s="27" t="s">
        <v>3455</v>
      </c>
      <c r="B520" s="27" t="s">
        <v>3455</v>
      </c>
      <c r="C520" s="23">
        <v>519</v>
      </c>
    </row>
    <row r="521" spans="1:3" x14ac:dyDescent="0.25">
      <c r="A521" s="23" t="s">
        <v>3454</v>
      </c>
      <c r="B521" s="23" t="s">
        <v>3454</v>
      </c>
      <c r="C521" s="23">
        <v>520</v>
      </c>
    </row>
    <row r="522" spans="1:3" x14ac:dyDescent="0.25">
      <c r="A522" s="27" t="s">
        <v>3453</v>
      </c>
      <c r="B522" s="27" t="s">
        <v>3453</v>
      </c>
      <c r="C522" s="23">
        <v>521</v>
      </c>
    </row>
    <row r="523" spans="1:3" x14ac:dyDescent="0.25">
      <c r="A523" s="24" t="s">
        <v>656</v>
      </c>
      <c r="B523" s="24" t="s">
        <v>656</v>
      </c>
      <c r="C523" s="23">
        <v>522</v>
      </c>
    </row>
    <row r="524" spans="1:3" x14ac:dyDescent="0.25">
      <c r="A524" s="24" t="s">
        <v>3452</v>
      </c>
      <c r="B524" s="24" t="s">
        <v>3452</v>
      </c>
      <c r="C524" s="23">
        <v>523</v>
      </c>
    </row>
    <row r="525" spans="1:3" x14ac:dyDescent="0.25">
      <c r="A525" s="22" t="s">
        <v>3451</v>
      </c>
      <c r="B525" s="22" t="s">
        <v>3451</v>
      </c>
      <c r="C525" s="23">
        <v>524</v>
      </c>
    </row>
    <row r="526" spans="1:3" x14ac:dyDescent="0.25">
      <c r="A526" s="27" t="s">
        <v>3450</v>
      </c>
      <c r="B526" s="27" t="s">
        <v>3450</v>
      </c>
      <c r="C526" s="23">
        <v>525</v>
      </c>
    </row>
    <row r="527" spans="1:3" x14ac:dyDescent="0.25">
      <c r="A527" s="23" t="s">
        <v>3449</v>
      </c>
      <c r="B527" s="23" t="s">
        <v>3449</v>
      </c>
      <c r="C527" s="23">
        <v>526</v>
      </c>
    </row>
    <row r="528" spans="1:3" x14ac:dyDescent="0.25">
      <c r="A528" s="24" t="s">
        <v>682</v>
      </c>
      <c r="B528" s="24" t="s">
        <v>682</v>
      </c>
      <c r="C528" s="23">
        <v>527</v>
      </c>
    </row>
    <row r="529" spans="1:3" x14ac:dyDescent="0.25">
      <c r="A529" s="24" t="s">
        <v>683</v>
      </c>
      <c r="B529" s="24" t="s">
        <v>683</v>
      </c>
      <c r="C529" s="23">
        <v>528</v>
      </c>
    </row>
    <row r="530" spans="1:3" x14ac:dyDescent="0.25">
      <c r="A530" s="24" t="s">
        <v>3432</v>
      </c>
      <c r="B530" s="24" t="s">
        <v>3432</v>
      </c>
      <c r="C530" s="23">
        <v>529</v>
      </c>
    </row>
    <row r="531" spans="1:3" x14ac:dyDescent="0.25">
      <c r="A531" s="24" t="s">
        <v>692</v>
      </c>
      <c r="B531" s="24" t="s">
        <v>692</v>
      </c>
      <c r="C531" s="23">
        <v>530</v>
      </c>
    </row>
    <row r="532" spans="1:3" x14ac:dyDescent="0.25">
      <c r="A532" s="23" t="s">
        <v>3448</v>
      </c>
      <c r="B532" s="23" t="s">
        <v>3448</v>
      </c>
      <c r="C532" s="23">
        <v>531</v>
      </c>
    </row>
    <row r="533" spans="1:3" x14ac:dyDescent="0.25">
      <c r="A533" s="26" t="s">
        <v>3447</v>
      </c>
      <c r="B533" s="26" t="s">
        <v>3447</v>
      </c>
      <c r="C533" s="23">
        <v>532</v>
      </c>
    </row>
    <row r="534" spans="1:3" x14ac:dyDescent="0.25">
      <c r="A534" s="24" t="s">
        <v>750</v>
      </c>
      <c r="B534" s="24" t="s">
        <v>750</v>
      </c>
      <c r="C534" s="23">
        <v>533</v>
      </c>
    </row>
    <row r="535" spans="1:3" x14ac:dyDescent="0.25">
      <c r="A535" s="24" t="s">
        <v>750</v>
      </c>
      <c r="B535" s="24" t="s">
        <v>750</v>
      </c>
      <c r="C535" s="23">
        <v>534</v>
      </c>
    </row>
    <row r="536" spans="1:3" x14ac:dyDescent="0.25">
      <c r="A536" s="24" t="s">
        <v>3446</v>
      </c>
      <c r="B536" s="24" t="s">
        <v>3446</v>
      </c>
      <c r="C536" s="23">
        <v>535</v>
      </c>
    </row>
    <row r="537" spans="1:3" x14ac:dyDescent="0.25">
      <c r="A537" s="24" t="s">
        <v>3445</v>
      </c>
      <c r="B537" s="24" t="s">
        <v>3445</v>
      </c>
      <c r="C537" s="23">
        <v>536</v>
      </c>
    </row>
    <row r="538" spans="1:3" x14ac:dyDescent="0.25">
      <c r="A538" s="24" t="s">
        <v>3444</v>
      </c>
      <c r="B538" s="24" t="s">
        <v>3444</v>
      </c>
      <c r="C538" s="23">
        <v>537</v>
      </c>
    </row>
    <row r="539" spans="1:3" x14ac:dyDescent="0.25">
      <c r="A539" s="24" t="s">
        <v>725</v>
      </c>
      <c r="B539" s="24" t="s">
        <v>725</v>
      </c>
      <c r="C539" s="23">
        <v>538</v>
      </c>
    </row>
    <row r="540" spans="1:3" x14ac:dyDescent="0.25">
      <c r="A540" s="24" t="s">
        <v>726</v>
      </c>
      <c r="B540" s="24" t="s">
        <v>726</v>
      </c>
      <c r="C540" s="23">
        <v>539</v>
      </c>
    </row>
    <row r="541" spans="1:3" x14ac:dyDescent="0.25">
      <c r="A541" s="24" t="s">
        <v>727</v>
      </c>
      <c r="B541" s="24" t="s">
        <v>727</v>
      </c>
      <c r="C541" s="23">
        <v>540</v>
      </c>
    </row>
    <row r="542" spans="1:3" x14ac:dyDescent="0.25">
      <c r="A542" s="24" t="s">
        <v>731</v>
      </c>
      <c r="B542" s="24" t="s">
        <v>731</v>
      </c>
      <c r="C542" s="23">
        <v>541</v>
      </c>
    </row>
    <row r="543" spans="1:3" x14ac:dyDescent="0.25">
      <c r="A543" s="24" t="s">
        <v>737</v>
      </c>
      <c r="B543" s="24" t="s">
        <v>737</v>
      </c>
      <c r="C543" s="23">
        <v>542</v>
      </c>
    </row>
    <row r="544" spans="1:3" x14ac:dyDescent="0.25">
      <c r="A544" s="24" t="s">
        <v>741</v>
      </c>
      <c r="B544" s="24" t="s">
        <v>741</v>
      </c>
      <c r="C544" s="23">
        <v>543</v>
      </c>
    </row>
    <row r="545" spans="1:3" x14ac:dyDescent="0.25">
      <c r="A545" s="24" t="s">
        <v>744</v>
      </c>
      <c r="B545" s="24" t="s">
        <v>744</v>
      </c>
      <c r="C545" s="23">
        <v>544</v>
      </c>
    </row>
    <row r="546" spans="1:3" x14ac:dyDescent="0.25">
      <c r="A546" s="24" t="s">
        <v>3443</v>
      </c>
      <c r="B546" s="24" t="s">
        <v>3442</v>
      </c>
      <c r="C546" s="23">
        <v>545</v>
      </c>
    </row>
    <row r="547" spans="1:3" x14ac:dyDescent="0.25">
      <c r="A547" s="24" t="s">
        <v>3441</v>
      </c>
      <c r="B547" s="24" t="s">
        <v>3440</v>
      </c>
      <c r="C547" s="23">
        <v>546</v>
      </c>
    </row>
    <row r="548" spans="1:3" x14ac:dyDescent="0.25">
      <c r="A548" s="24" t="s">
        <v>3439</v>
      </c>
      <c r="B548" s="24" t="s">
        <v>3438</v>
      </c>
      <c r="C548" s="23">
        <v>547</v>
      </c>
    </row>
    <row r="549" spans="1:3" x14ac:dyDescent="0.25">
      <c r="A549" s="24" t="s">
        <v>3437</v>
      </c>
      <c r="B549" s="24" t="s">
        <v>3436</v>
      </c>
      <c r="C549" s="23">
        <v>548</v>
      </c>
    </row>
    <row r="550" spans="1:3" x14ac:dyDescent="0.25">
      <c r="A550" s="24" t="s">
        <v>3435</v>
      </c>
      <c r="B550" s="24" t="s">
        <v>3434</v>
      </c>
      <c r="C550" s="23">
        <v>549</v>
      </c>
    </row>
    <row r="551" spans="1:3" x14ac:dyDescent="0.25">
      <c r="A551" s="24" t="s">
        <v>3433</v>
      </c>
      <c r="B551" s="24" t="s">
        <v>3432</v>
      </c>
      <c r="C551" s="23">
        <v>550</v>
      </c>
    </row>
    <row r="552" spans="1:3" x14ac:dyDescent="0.25">
      <c r="A552" s="26" t="s">
        <v>3431</v>
      </c>
      <c r="B552" s="26" t="s">
        <v>3431</v>
      </c>
      <c r="C552" s="23">
        <v>551</v>
      </c>
    </row>
    <row r="553" spans="1:3" x14ac:dyDescent="0.25">
      <c r="A553" s="26" t="s">
        <v>3430</v>
      </c>
      <c r="B553" s="26" t="s">
        <v>3430</v>
      </c>
      <c r="C553" s="23">
        <v>552</v>
      </c>
    </row>
    <row r="554" spans="1:3" x14ac:dyDescent="0.25">
      <c r="A554" s="22" t="s">
        <v>3429</v>
      </c>
      <c r="B554" s="22" t="s">
        <v>3429</v>
      </c>
      <c r="C554" s="23">
        <v>553</v>
      </c>
    </row>
    <row r="555" spans="1:3" x14ac:dyDescent="0.25">
      <c r="A555" s="26" t="s">
        <v>3428</v>
      </c>
      <c r="B555" s="26" t="s">
        <v>3428</v>
      </c>
      <c r="C555" s="23">
        <v>554</v>
      </c>
    </row>
    <row r="556" spans="1:3" x14ac:dyDescent="0.25">
      <c r="A556" s="23" t="s">
        <v>3427</v>
      </c>
      <c r="B556" s="23" t="s">
        <v>3427</v>
      </c>
      <c r="C556" s="23">
        <v>555</v>
      </c>
    </row>
    <row r="557" spans="1:3" x14ac:dyDescent="0.25">
      <c r="A557" s="26" t="s">
        <v>3426</v>
      </c>
      <c r="B557" s="26" t="s">
        <v>3426</v>
      </c>
      <c r="C557" s="23">
        <v>556</v>
      </c>
    </row>
    <row r="558" spans="1:3" x14ac:dyDescent="0.25">
      <c r="A558" s="22" t="s">
        <v>3425</v>
      </c>
      <c r="B558" s="22" t="s">
        <v>3425</v>
      </c>
      <c r="C558" s="23">
        <v>557</v>
      </c>
    </row>
    <row r="559" spans="1:3" x14ac:dyDescent="0.25">
      <c r="A559" s="22" t="s">
        <v>3424</v>
      </c>
      <c r="B559" s="22" t="s">
        <v>3424</v>
      </c>
      <c r="C559" s="23">
        <v>558</v>
      </c>
    </row>
    <row r="560" spans="1:3" x14ac:dyDescent="0.25">
      <c r="A560" s="26" t="s">
        <v>3423</v>
      </c>
      <c r="B560" s="26" t="s">
        <v>3423</v>
      </c>
      <c r="C560" s="23">
        <v>559</v>
      </c>
    </row>
    <row r="561" spans="1:3" x14ac:dyDescent="0.25">
      <c r="A561" s="22" t="s">
        <v>3422</v>
      </c>
      <c r="B561" s="22" t="s">
        <v>3422</v>
      </c>
      <c r="C561" s="23">
        <v>560</v>
      </c>
    </row>
    <row r="562" spans="1:3" x14ac:dyDescent="0.25">
      <c r="A562" s="26" t="s">
        <v>3421</v>
      </c>
      <c r="B562" s="26" t="s">
        <v>3421</v>
      </c>
      <c r="C562" s="23">
        <v>561</v>
      </c>
    </row>
    <row r="563" spans="1:3" x14ac:dyDescent="0.25">
      <c r="A563" s="26" t="s">
        <v>3420</v>
      </c>
      <c r="B563" s="26" t="s">
        <v>3420</v>
      </c>
      <c r="C563" s="23">
        <v>562</v>
      </c>
    </row>
    <row r="564" spans="1:3" x14ac:dyDescent="0.25">
      <c r="A564" s="26" t="s">
        <v>3419</v>
      </c>
      <c r="B564" s="26" t="s">
        <v>3419</v>
      </c>
      <c r="C564" s="23">
        <v>563</v>
      </c>
    </row>
    <row r="565" spans="1:3" x14ac:dyDescent="0.25">
      <c r="A565" s="26" t="s">
        <v>3418</v>
      </c>
      <c r="B565" s="26" t="s">
        <v>3418</v>
      </c>
      <c r="C565" s="23">
        <v>564</v>
      </c>
    </row>
    <row r="566" spans="1:3" x14ac:dyDescent="0.25">
      <c r="A566" s="26" t="s">
        <v>3417</v>
      </c>
      <c r="B566" s="26" t="s">
        <v>3417</v>
      </c>
      <c r="C566" s="23">
        <v>565</v>
      </c>
    </row>
    <row r="567" spans="1:3" x14ac:dyDescent="0.25">
      <c r="A567" s="26" t="s">
        <v>3416</v>
      </c>
      <c r="B567" s="26" t="s">
        <v>3416</v>
      </c>
      <c r="C567" s="23">
        <v>566</v>
      </c>
    </row>
    <row r="568" spans="1:3" x14ac:dyDescent="0.25">
      <c r="A568" s="26" t="s">
        <v>3415</v>
      </c>
      <c r="B568" s="26" t="s">
        <v>3415</v>
      </c>
      <c r="C568" s="23">
        <v>567</v>
      </c>
    </row>
    <row r="569" spans="1:3" x14ac:dyDescent="0.25">
      <c r="A569" s="26" t="s">
        <v>3414</v>
      </c>
      <c r="B569" s="26" t="s">
        <v>3414</v>
      </c>
      <c r="C569" s="23">
        <v>568</v>
      </c>
    </row>
    <row r="570" spans="1:3" x14ac:dyDescent="0.25">
      <c r="A570" s="26" t="s">
        <v>3413</v>
      </c>
      <c r="B570" s="26" t="s">
        <v>3413</v>
      </c>
      <c r="C570" s="23">
        <v>569</v>
      </c>
    </row>
    <row r="571" spans="1:3" x14ac:dyDescent="0.25">
      <c r="A571" s="26" t="s">
        <v>3412</v>
      </c>
      <c r="B571" s="26" t="s">
        <v>3412</v>
      </c>
      <c r="C571" s="23">
        <v>570</v>
      </c>
    </row>
    <row r="572" spans="1:3" x14ac:dyDescent="0.25">
      <c r="A572" s="23" t="s">
        <v>3411</v>
      </c>
      <c r="B572" s="23" t="s">
        <v>3411</v>
      </c>
      <c r="C572" s="23">
        <v>571</v>
      </c>
    </row>
    <row r="573" spans="1:3" x14ac:dyDescent="0.25">
      <c r="A573" s="26" t="s">
        <v>3410</v>
      </c>
      <c r="B573" s="26" t="s">
        <v>3410</v>
      </c>
      <c r="C573" s="23">
        <v>572</v>
      </c>
    </row>
    <row r="574" spans="1:3" x14ac:dyDescent="0.25">
      <c r="A574" s="23" t="s">
        <v>3409</v>
      </c>
      <c r="B574" s="23" t="s">
        <v>3409</v>
      </c>
      <c r="C574" s="23">
        <v>573</v>
      </c>
    </row>
    <row r="575" spans="1:3" x14ac:dyDescent="0.25">
      <c r="A575" s="23" t="s">
        <v>3408</v>
      </c>
      <c r="B575" s="23" t="s">
        <v>3408</v>
      </c>
      <c r="C575" s="23">
        <v>574</v>
      </c>
    </row>
    <row r="576" spans="1:3" x14ac:dyDescent="0.25">
      <c r="A576" s="22" t="s">
        <v>3407</v>
      </c>
      <c r="B576" s="22" t="s">
        <v>3407</v>
      </c>
      <c r="C576" s="23">
        <v>575</v>
      </c>
    </row>
    <row r="577" spans="1:5" x14ac:dyDescent="0.25">
      <c r="A577" s="25" t="s">
        <v>3406</v>
      </c>
      <c r="B577" s="25" t="s">
        <v>3406</v>
      </c>
      <c r="C577" s="23">
        <v>576</v>
      </c>
    </row>
    <row r="578" spans="1:5" x14ac:dyDescent="0.25">
      <c r="A578" s="25" t="s">
        <v>3405</v>
      </c>
      <c r="B578" s="25" t="s">
        <v>3405</v>
      </c>
      <c r="C578" s="23">
        <v>577</v>
      </c>
    </row>
    <row r="579" spans="1:5" x14ac:dyDescent="0.25">
      <c r="A579" s="22" t="s">
        <v>3404</v>
      </c>
      <c r="B579" s="22" t="s">
        <v>3404</v>
      </c>
      <c r="C579" s="23">
        <v>578</v>
      </c>
      <c r="E579" s="22"/>
    </row>
    <row r="580" spans="1:5" x14ac:dyDescent="0.25">
      <c r="A580" s="23" t="s">
        <v>3403</v>
      </c>
      <c r="B580" s="23" t="s">
        <v>3403</v>
      </c>
      <c r="C580" s="23">
        <v>579</v>
      </c>
    </row>
    <row r="581" spans="1:5" x14ac:dyDescent="0.25">
      <c r="A581" s="23" t="s">
        <v>3402</v>
      </c>
      <c r="B581" s="23" t="s">
        <v>3402</v>
      </c>
      <c r="C581" s="23">
        <v>580</v>
      </c>
    </row>
    <row r="582" spans="1:5" x14ac:dyDescent="0.25">
      <c r="A582" s="22" t="s">
        <v>3401</v>
      </c>
      <c r="B582" s="22" t="s">
        <v>3401</v>
      </c>
      <c r="C582" s="23">
        <v>581</v>
      </c>
    </row>
    <row r="583" spans="1:5" x14ac:dyDescent="0.25">
      <c r="A583" s="23" t="s">
        <v>3400</v>
      </c>
      <c r="B583" s="24" t="s">
        <v>567</v>
      </c>
      <c r="C583" s="23">
        <v>582</v>
      </c>
    </row>
    <row r="584" spans="1:5" x14ac:dyDescent="0.25">
      <c r="A584" s="22" t="s">
        <v>3399</v>
      </c>
      <c r="B584" s="24" t="s">
        <v>563</v>
      </c>
      <c r="C584" s="23">
        <v>583</v>
      </c>
    </row>
  </sheetData>
  <conditionalFormatting sqref="A11:B12">
    <cfRule type="expression" dxfId="19" priority="4">
      <formula>ISNA(#REF!)</formula>
    </cfRule>
  </conditionalFormatting>
  <conditionalFormatting sqref="A29:B29">
    <cfRule type="expression" dxfId="18" priority="3">
      <formula>ISNA(#REF!)</formula>
    </cfRule>
  </conditionalFormatting>
  <conditionalFormatting sqref="A48:B48">
    <cfRule type="expression" dxfId="17" priority="13">
      <formula>ISNA(#REF!)</formula>
    </cfRule>
  </conditionalFormatting>
  <conditionalFormatting sqref="A190:B190">
    <cfRule type="expression" dxfId="16" priority="14">
      <formula>ISNA(#REF!)</formula>
    </cfRule>
  </conditionalFormatting>
  <conditionalFormatting sqref="A290:B290">
    <cfRule type="expression" dxfId="15" priority="6">
      <formula>ISNA(#REF!)</formula>
    </cfRule>
  </conditionalFormatting>
  <conditionalFormatting sqref="A342:B342">
    <cfRule type="expression" dxfId="14" priority="15">
      <formula>ISNA(#REF!)</formula>
    </cfRule>
  </conditionalFormatting>
  <conditionalFormatting sqref="A350:B350">
    <cfRule type="expression" dxfId="13" priority="11">
      <formula>ISNA(#REF!)</formula>
    </cfRule>
  </conditionalFormatting>
  <conditionalFormatting sqref="A353:B353">
    <cfRule type="expression" dxfId="12" priority="12">
      <formula>ISNA(#REF!)</formula>
    </cfRule>
  </conditionalFormatting>
  <conditionalFormatting sqref="A374:B374">
    <cfRule type="expression" dxfId="11" priority="8">
      <formula>ISNA(#REF!)</formula>
    </cfRule>
  </conditionalFormatting>
  <conditionalFormatting sqref="A400:B400">
    <cfRule type="expression" dxfId="10" priority="2">
      <formula>ISNA(#REF!)</formula>
    </cfRule>
  </conditionalFormatting>
  <conditionalFormatting sqref="A421:B421">
    <cfRule type="expression" dxfId="9" priority="9">
      <formula>ISNA(#REF!)</formula>
    </cfRule>
  </conditionalFormatting>
  <conditionalFormatting sqref="A424:B426">
    <cfRule type="expression" dxfId="8" priority="10">
      <formula>ISNA(#REF!)</formula>
    </cfRule>
  </conditionalFormatting>
  <conditionalFormatting sqref="A482:B483">
    <cfRule type="expression" dxfId="7" priority="5">
      <formula>ISNA(#REF!)</formula>
    </cfRule>
  </conditionalFormatting>
  <conditionalFormatting sqref="A533:B533">
    <cfRule type="expression" dxfId="6" priority="7">
      <formula>ISNA(#REF!)</formula>
    </cfRule>
  </conditionalFormatting>
  <conditionalFormatting sqref="A552:B573">
    <cfRule type="expression" dxfId="5" priority="1">
      <formula>ISNA(#REF!)</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Sheet5"/>
  <dimension ref="A1:A9"/>
  <sheetViews>
    <sheetView workbookViewId="0">
      <selection activeCell="D6" sqref="D6"/>
    </sheetView>
  </sheetViews>
  <sheetFormatPr defaultRowHeight="15" x14ac:dyDescent="0.25"/>
  <cols>
    <col min="1" max="1" width="21.140625" bestFit="1" customWidth="1"/>
  </cols>
  <sheetData>
    <row r="1" spans="1:1" x14ac:dyDescent="0.25">
      <c r="A1" t="s">
        <v>17</v>
      </c>
    </row>
    <row r="2" spans="1:1" x14ac:dyDescent="0.25">
      <c r="A2" t="str" cm="1">
        <f t="array" ref="A2:A9">_xlfn._xlws.SORT(_xlfn.UNIQUE(_xlfn._xlws.FILTER(osszefuzott!H2:H9244, osszefuzott!H2:H9244&lt;&gt;0)))</f>
        <v>Acavallo</v>
      </c>
    </row>
    <row r="3" spans="1:1" x14ac:dyDescent="0.25">
      <c r="A3" t="str">
        <v>Compositi</v>
      </c>
    </row>
    <row r="4" spans="1:1" x14ac:dyDescent="0.25">
      <c r="A4" t="str">
        <v>Equestro</v>
      </c>
    </row>
    <row r="5" spans="1:1" x14ac:dyDescent="0.25">
      <c r="A5" t="str">
        <v>Pro-Light</v>
      </c>
    </row>
    <row r="6" spans="1:1" x14ac:dyDescent="0.25">
      <c r="A6" t="str">
        <v>Pro-Tech</v>
      </c>
    </row>
    <row r="7" spans="1:1" x14ac:dyDescent="0.25">
      <c r="A7" t="str">
        <v>Supreme</v>
      </c>
    </row>
    <row r="8" spans="1:1" x14ac:dyDescent="0.25">
      <c r="A8" t="str">
        <v>Umbria Equitazione</v>
      </c>
    </row>
    <row r="9" spans="1:1" x14ac:dyDescent="0.25">
      <c r="A9" t="str">
        <v>Zandonà</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osszefuzott</vt:lpstr>
      <vt:lpstr>categoryList</vt:lpstr>
      <vt:lpstr>colorsPivot</vt:lpstr>
      <vt:lpstr>colorsJson</vt:lpstr>
      <vt:lpstr>colorList</vt:lpstr>
      <vt:lpstr>sizes</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cp:lastPrinted>2024-09-27T19:41:57Z</cp:lastPrinted>
  <dcterms:created xsi:type="dcterms:W3CDTF">2024-02-24T11:56:21Z</dcterms:created>
  <dcterms:modified xsi:type="dcterms:W3CDTF">2024-10-15T14:00:38Z</dcterms:modified>
  <cp:category/>
  <cp:contentStatus/>
</cp:coreProperties>
</file>